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17280" windowHeight="6672" tabRatio="583"/>
  </bookViews>
  <sheets>
    <sheet name="ТУП (без заливок)" sheetId="32" r:id="rId1"/>
  </sheets>
  <calcPr calcId="152511"/>
</workbook>
</file>

<file path=xl/calcChain.xml><?xml version="1.0" encoding="utf-8"?>
<calcChain xmlns="http://schemas.openxmlformats.org/spreadsheetml/2006/main">
  <c r="BJ34" i="32" l="1"/>
  <c r="BJ35" i="32"/>
  <c r="BJ36" i="32"/>
  <c r="BJ37" i="32"/>
  <c r="BJ38" i="32"/>
  <c r="BJ39" i="32"/>
  <c r="BJ40" i="32"/>
  <c r="BJ41" i="32"/>
  <c r="BJ42" i="32"/>
  <c r="BJ43" i="32"/>
  <c r="BJ44" i="32"/>
  <c r="BJ45" i="32"/>
  <c r="BJ46" i="32"/>
  <c r="BJ47" i="32"/>
  <c r="BJ48" i="32"/>
  <c r="BJ55" i="32"/>
  <c r="BJ56" i="32"/>
  <c r="BJ57" i="32"/>
  <c r="BJ58" i="32"/>
  <c r="BJ59" i="32"/>
  <c r="BJ60" i="32"/>
  <c r="BJ61" i="32"/>
  <c r="BJ62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7" i="32"/>
  <c r="BJ79" i="32"/>
  <c r="BJ80" i="32"/>
  <c r="BJ81" i="32"/>
  <c r="BJ82" i="32"/>
  <c r="BJ83" i="32"/>
  <c r="BJ84" i="32"/>
  <c r="BJ85" i="32"/>
  <c r="BJ86" i="32"/>
  <c r="BJ87" i="32"/>
  <c r="BJ88" i="32"/>
  <c r="BJ103" i="32"/>
  <c r="BJ104" i="32"/>
  <c r="BJ105" i="32"/>
  <c r="BJ106" i="32"/>
  <c r="BJ107" i="32"/>
  <c r="BJ108" i="32"/>
  <c r="BJ109" i="32"/>
  <c r="BJ110" i="32"/>
  <c r="BJ111" i="32"/>
  <c r="BJ112" i="32"/>
  <c r="BJ113" i="32"/>
  <c r="BJ114" i="32"/>
  <c r="BJ115" i="32"/>
  <c r="BJ116" i="32"/>
  <c r="BJ117" i="32"/>
  <c r="BJ118" i="32"/>
  <c r="BJ119" i="32"/>
  <c r="BJ120" i="32"/>
  <c r="BJ121" i="32"/>
  <c r="BJ122" i="32"/>
  <c r="BJ123" i="32"/>
  <c r="BJ124" i="32"/>
  <c r="BJ125" i="32"/>
  <c r="BJ126" i="32"/>
  <c r="BJ127" i="32"/>
  <c r="BJ128" i="32"/>
  <c r="BJ129" i="32"/>
  <c r="BJ130" i="32"/>
  <c r="BJ131" i="32"/>
  <c r="BJ132" i="32"/>
  <c r="BJ133" i="32"/>
  <c r="BJ134" i="32"/>
  <c r="BJ135" i="32"/>
  <c r="AP146" i="32" l="1"/>
  <c r="AC146" i="32"/>
  <c r="N146" i="32"/>
  <c r="T141" i="32"/>
  <c r="T140" i="32"/>
  <c r="T139" i="32"/>
  <c r="T138" i="32"/>
  <c r="AN136" i="32"/>
  <c r="BD135" i="32"/>
  <c r="BD134" i="32"/>
  <c r="BD132" i="32"/>
  <c r="BD130" i="32"/>
  <c r="V130" i="32"/>
  <c r="T130" i="32"/>
  <c r="BD129" i="32"/>
  <c r="V129" i="32"/>
  <c r="T129" i="32"/>
  <c r="BD128" i="32"/>
  <c r="V128" i="32"/>
  <c r="T128" i="32"/>
  <c r="BD127" i="32"/>
  <c r="V127" i="32"/>
  <c r="T127" i="32"/>
  <c r="BD125" i="32"/>
  <c r="V125" i="32"/>
  <c r="T125" i="32"/>
  <c r="BD124" i="32"/>
  <c r="V124" i="32"/>
  <c r="T124" i="32"/>
  <c r="BD122" i="32"/>
  <c r="V122" i="32"/>
  <c r="T122" i="32"/>
  <c r="BD121" i="32"/>
  <c r="V121" i="32"/>
  <c r="T121" i="32"/>
  <c r="BD119" i="32"/>
  <c r="V119" i="32"/>
  <c r="T119" i="32"/>
  <c r="BD118" i="32"/>
  <c r="V118" i="32"/>
  <c r="T118" i="32"/>
  <c r="BD117" i="32"/>
  <c r="V117" i="32"/>
  <c r="T117" i="32"/>
  <c r="BD116" i="32"/>
  <c r="T116" i="32"/>
  <c r="BD115" i="32"/>
  <c r="V115" i="32"/>
  <c r="T115" i="32"/>
  <c r="BD113" i="32"/>
  <c r="V113" i="32"/>
  <c r="T113" i="32"/>
  <c r="BD112" i="32"/>
  <c r="V112" i="32"/>
  <c r="T112" i="32"/>
  <c r="BD111" i="32"/>
  <c r="V111" i="32"/>
  <c r="T111" i="32"/>
  <c r="BD109" i="32"/>
  <c r="V109" i="32"/>
  <c r="T109" i="32"/>
  <c r="BD108" i="32"/>
  <c r="V108" i="32"/>
  <c r="T108" i="32"/>
  <c r="BD106" i="32"/>
  <c r="V106" i="32"/>
  <c r="T106" i="32"/>
  <c r="BD105" i="32"/>
  <c r="V105" i="32"/>
  <c r="T105" i="32"/>
  <c r="BD104" i="32"/>
  <c r="V104" i="32"/>
  <c r="T104" i="32"/>
  <c r="BD88" i="32"/>
  <c r="V88" i="32"/>
  <c r="T88" i="32"/>
  <c r="BD87" i="32"/>
  <c r="V87" i="32"/>
  <c r="T87" i="32"/>
  <c r="BD86" i="32"/>
  <c r="T86" i="32"/>
  <c r="BD85" i="32"/>
  <c r="V85" i="32"/>
  <c r="T85" i="32"/>
  <c r="BD84" i="32"/>
  <c r="V84" i="32"/>
  <c r="T84" i="32"/>
  <c r="BD82" i="32"/>
  <c r="V82" i="32"/>
  <c r="T82" i="32"/>
  <c r="BD81" i="32"/>
  <c r="V81" i="32"/>
  <c r="T81" i="32"/>
  <c r="BD80" i="32"/>
  <c r="V80" i="32"/>
  <c r="T80" i="32"/>
  <c r="BC78" i="32"/>
  <c r="BB78" i="32"/>
  <c r="BA78" i="32"/>
  <c r="AZ78" i="32"/>
  <c r="AY78" i="32"/>
  <c r="AX78" i="32"/>
  <c r="AW78" i="32"/>
  <c r="AV78" i="32"/>
  <c r="AV136" i="32" s="1"/>
  <c r="AU137" i="32" s="1"/>
  <c r="AU78" i="32"/>
  <c r="AT78" i="32"/>
  <c r="AS78" i="32"/>
  <c r="AR78" i="32"/>
  <c r="AQ78" i="32"/>
  <c r="AP78" i="32"/>
  <c r="AO78" i="32"/>
  <c r="AN78" i="32"/>
  <c r="AM78" i="32"/>
  <c r="AL78" i="32"/>
  <c r="AK78" i="32"/>
  <c r="AJ78" i="32"/>
  <c r="AI78" i="32"/>
  <c r="AH78" i="32"/>
  <c r="AG78" i="32"/>
  <c r="BL78" i="32" s="1"/>
  <c r="AF78" i="32"/>
  <c r="AD78" i="32"/>
  <c r="AB78" i="32"/>
  <c r="Z78" i="32"/>
  <c r="X78" i="32"/>
  <c r="V78" i="32"/>
  <c r="BD77" i="32"/>
  <c r="V77" i="32"/>
  <c r="T77" i="32"/>
  <c r="BD76" i="32"/>
  <c r="V76" i="32"/>
  <c r="T76" i="32"/>
  <c r="BD75" i="32"/>
  <c r="V75" i="32"/>
  <c r="T75" i="32"/>
  <c r="BD73" i="32"/>
  <c r="V73" i="32"/>
  <c r="T73" i="32"/>
  <c r="BD72" i="32"/>
  <c r="V72" i="32"/>
  <c r="T72" i="32"/>
  <c r="BD71" i="32"/>
  <c r="V71" i="32"/>
  <c r="T71" i="32"/>
  <c r="BD70" i="32"/>
  <c r="V70" i="32"/>
  <c r="T70" i="32"/>
  <c r="BD68" i="32"/>
  <c r="V68" i="32"/>
  <c r="T68" i="32"/>
  <c r="BD67" i="32"/>
  <c r="V67" i="32"/>
  <c r="T67" i="32"/>
  <c r="BD66" i="32"/>
  <c r="V66" i="32"/>
  <c r="T66" i="32"/>
  <c r="BD65" i="32"/>
  <c r="V65" i="32"/>
  <c r="T65" i="32"/>
  <c r="BD63" i="32"/>
  <c r="V63" i="32"/>
  <c r="T63" i="32"/>
  <c r="BD62" i="32"/>
  <c r="V62" i="32"/>
  <c r="T62" i="32"/>
  <c r="BD61" i="32"/>
  <c r="V61" i="32"/>
  <c r="T61" i="32"/>
  <c r="BD60" i="32"/>
  <c r="V60" i="32"/>
  <c r="T60" i="32"/>
  <c r="BD58" i="32"/>
  <c r="V58" i="32"/>
  <c r="T58" i="32"/>
  <c r="BD57" i="32"/>
  <c r="V57" i="32"/>
  <c r="T57" i="32"/>
  <c r="BD56" i="32"/>
  <c r="V56" i="32"/>
  <c r="T56" i="32"/>
  <c r="BD55" i="32"/>
  <c r="V55" i="32"/>
  <c r="T55" i="32"/>
  <c r="BD48" i="32"/>
  <c r="V48" i="32"/>
  <c r="T48" i="32"/>
  <c r="BD47" i="32"/>
  <c r="V47" i="32"/>
  <c r="T47" i="32"/>
  <c r="BD46" i="32"/>
  <c r="V46" i="32"/>
  <c r="T46" i="32"/>
  <c r="XFD45" i="32"/>
  <c r="BD44" i="32"/>
  <c r="V44" i="32"/>
  <c r="T44" i="32"/>
  <c r="BD43" i="32"/>
  <c r="V43" i="32"/>
  <c r="T43" i="32"/>
  <c r="BD41" i="32"/>
  <c r="V41" i="32"/>
  <c r="T41" i="32"/>
  <c r="BD40" i="32"/>
  <c r="V40" i="32"/>
  <c r="T40" i="32"/>
  <c r="BD38" i="32"/>
  <c r="V38" i="32"/>
  <c r="T38" i="32"/>
  <c r="BD37" i="32"/>
  <c r="BD36" i="32"/>
  <c r="BD35" i="32"/>
  <c r="BC33" i="32"/>
  <c r="BB33" i="32"/>
  <c r="BA33" i="32"/>
  <c r="AZ33" i="32"/>
  <c r="AY33" i="32"/>
  <c r="AX33" i="32"/>
  <c r="AW33" i="32"/>
  <c r="AV33" i="32"/>
  <c r="AU33" i="32"/>
  <c r="AT33" i="32"/>
  <c r="AS33" i="32"/>
  <c r="AR33" i="32"/>
  <c r="AQ33" i="32"/>
  <c r="AP33" i="32"/>
  <c r="AO33" i="32"/>
  <c r="AN33" i="32"/>
  <c r="AM33" i="32"/>
  <c r="AL33" i="32"/>
  <c r="AK33" i="32"/>
  <c r="AJ33" i="32"/>
  <c r="AI33" i="32"/>
  <c r="AH33" i="32"/>
  <c r="AG33" i="32"/>
  <c r="BL33" i="32" s="1"/>
  <c r="AF33" i="32"/>
  <c r="AD33" i="32"/>
  <c r="AD136" i="32" s="1"/>
  <c r="AB33" i="32"/>
  <c r="AB136" i="32" s="1"/>
  <c r="Z33" i="32"/>
  <c r="Z136" i="32" s="1"/>
  <c r="X33" i="32"/>
  <c r="T33" i="32"/>
  <c r="BH21" i="32"/>
  <c r="BG21" i="32"/>
  <c r="BF21" i="32"/>
  <c r="BE21" i="32"/>
  <c r="BD21" i="32"/>
  <c r="BC21" i="32"/>
  <c r="BB20" i="32"/>
  <c r="BI20" i="32" s="1"/>
  <c r="BI19" i="32"/>
  <c r="BB19" i="32"/>
  <c r="BB18" i="32"/>
  <c r="BI18" i="32" s="1"/>
  <c r="BB17" i="32"/>
  <c r="BK138" i="32" l="1"/>
  <c r="BB21" i="32"/>
  <c r="X136" i="32"/>
  <c r="BJ136" i="32" s="1"/>
  <c r="BJ33" i="32"/>
  <c r="BK33" i="32"/>
  <c r="BM33" i="32"/>
  <c r="BJ78" i="32"/>
  <c r="BK78" i="32"/>
  <c r="BM78" i="32"/>
  <c r="AJ136" i="32"/>
  <c r="AI137" i="32" s="1"/>
  <c r="AR136" i="32"/>
  <c r="AZ136" i="32"/>
  <c r="AF136" i="32"/>
  <c r="AG136" i="32"/>
  <c r="AI136" i="32"/>
  <c r="AK136" i="32"/>
  <c r="AM136" i="32"/>
  <c r="AL137" i="32" s="1"/>
  <c r="AO136" i="32"/>
  <c r="AQ136" i="32"/>
  <c r="AS136" i="32"/>
  <c r="AR137" i="32" s="1"/>
  <c r="AU136" i="32"/>
  <c r="AW136" i="32"/>
  <c r="AY136" i="32"/>
  <c r="AX137" i="32" s="1"/>
  <c r="BA136" i="32"/>
  <c r="BC136" i="32"/>
  <c r="BI17" i="32"/>
  <c r="BI21" i="32" s="1"/>
  <c r="BD33" i="32"/>
  <c r="BD136" i="32" s="1"/>
  <c r="V33" i="32"/>
  <c r="V136" i="32" s="1"/>
  <c r="AH136" i="32"/>
  <c r="BM136" i="32" s="1"/>
  <c r="AL136" i="32"/>
  <c r="AP136" i="32"/>
  <c r="AO137" i="32" s="1"/>
  <c r="AT136" i="32"/>
  <c r="AX136" i="32"/>
  <c r="BB136" i="32"/>
  <c r="T78" i="32"/>
  <c r="BD78" i="32"/>
  <c r="T136" i="32"/>
  <c r="BF33" i="32" s="1"/>
  <c r="BK136" i="32" l="1"/>
  <c r="AF137" i="32"/>
  <c r="BL136" i="32"/>
  <c r="BF78" i="32"/>
  <c r="BK22" i="32" s="1"/>
</calcChain>
</file>

<file path=xl/sharedStrings.xml><?xml version="1.0" encoding="utf-8"?>
<sst xmlns="http://schemas.openxmlformats.org/spreadsheetml/2006/main" count="977" uniqueCount="517">
  <si>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</si>
  <si>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</si>
  <si>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</si>
  <si>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</si>
  <si>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</si>
  <si>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</si>
  <si>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</si>
  <si>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</si>
  <si>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</si>
  <si>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</si>
  <si>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</si>
  <si>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</si>
  <si>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</si>
  <si>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</si>
  <si>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</si>
  <si>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</si>
  <si>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</si>
  <si>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</si>
  <si>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</si>
  <si>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</si>
  <si>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</si>
  <si>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</si>
  <si>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</si>
  <si>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</si>
  <si>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</si>
  <si>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</si>
  <si>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</si>
  <si>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</si>
  <si>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</si>
  <si>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</si>
  <si>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</si>
  <si>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</si>
  <si>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</si>
  <si>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</si>
  <si>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</si>
  <si>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</si>
  <si>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</si>
  <si>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</si>
  <si>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</si>
  <si>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</si>
  <si>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</si>
  <si>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</si>
  <si>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</si>
  <si>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</si>
  <si>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</si>
  <si>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</si>
  <si>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</si>
  <si>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</si>
  <si>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</si>
  <si>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</si>
  <si>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</si>
  <si>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</si>
  <si>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</si>
  <si>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</si>
  <si>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</si>
  <si>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</si>
  <si>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</si>
  <si>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</si>
  <si>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</si>
  <si>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</si>
  <si>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</si>
  <si>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</si>
  <si>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</si>
  <si>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</si>
  <si>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</si>
  <si>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</si>
  <si>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</si>
  <si>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</si>
  <si>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</si>
  <si>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</si>
  <si>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</si>
  <si>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</si>
  <si>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</si>
  <si>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</si>
  <si>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</si>
  <si>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</si>
  <si>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</si>
  <si>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</si>
  <si>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</si>
  <si>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</si>
  <si>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</si>
  <si>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</si>
  <si>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</si>
  <si>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</si>
  <si>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</si>
  <si>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</si>
  <si>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</si>
  <si>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</si>
  <si>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</si>
  <si>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</si>
  <si>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</si>
  <si>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</si>
  <si>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</si>
  <si>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</si>
  <si>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</si>
  <si>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</si>
  <si>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</si>
  <si>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</si>
  <si>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</si>
  <si>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</si>
  <si>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</si>
  <si>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</si>
  <si>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</si>
  <si>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</si>
  <si>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</si>
  <si>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</si>
  <si>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</si>
  <si>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</si>
  <si>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</si>
  <si>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</si>
  <si>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</si>
  <si>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</si>
  <si>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</si>
  <si>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</si>
  <si>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</si>
  <si>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</si>
  <si>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</si>
  <si>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</si>
  <si>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</si>
  <si>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</si>
  <si>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</si>
  <si>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</si>
  <si>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</si>
  <si>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</si>
  <si>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</si>
  <si>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</si>
  <si>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</si>
  <si>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</si>
  <si>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</si>
  <si>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</si>
  <si>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</si>
  <si>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</si>
  <si>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</si>
  <si>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</si>
  <si>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</si>
  <si>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</si>
  <si>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</si>
  <si>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</si>
  <si>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</si>
  <si>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</si>
  <si>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</si>
  <si>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</si>
  <si>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</si>
  <si>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</si>
  <si>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</si>
  <si>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</si>
  <si>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</si>
  <si>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Дискретная математика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</si>
  <si>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</si>
  <si>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</si>
  <si>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</si>
  <si>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</si>
  <si>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</si>
  <si>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</si>
  <si>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Основы компьютерной графики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</si>
  <si>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</si>
  <si>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</si>
  <si>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</si>
  <si>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</si>
  <si>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</si>
  <si>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</si>
  <si>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</si>
  <si>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</si>
  <si>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</si>
  <si>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</si>
  <si>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</si>
  <si>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</si>
  <si>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</si>
  <si>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</si>
  <si>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</si>
  <si>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</si>
  <si>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</si>
  <si>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</si>
  <si>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</si>
  <si>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</si>
  <si>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</si>
  <si>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</si>
  <si>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</si>
  <si>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</si>
  <si>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</si>
  <si>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</si>
  <si>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</si>
  <si>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</si>
  <si>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</si>
  <si>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</si>
  <si>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</si>
  <si>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</si>
  <si>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</si>
  <si>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</si>
  <si>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Протокол № ____ от _________ 2021</t>
  </si>
  <si>
    <t>Квалификация:</t>
  </si>
  <si>
    <t>Основы информационной безопасности</t>
  </si>
  <si>
    <t>Логика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</si>
  <si>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</si>
  <si>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</si>
  <si>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</si>
  <si>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</si>
  <si>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</si>
  <si>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Белорусский язык (профессиональная лексика)</t>
  </si>
  <si>
    <t>Модуль «Социально-гуманитарные дисциплины 1»</t>
  </si>
  <si>
    <t>Модуль «Социально-гуманитарные дисциплины 2»</t>
  </si>
  <si>
    <t>3.2</t>
  </si>
  <si>
    <t>УК-7</t>
  </si>
  <si>
    <t>УК-8</t>
  </si>
  <si>
    <t>УК-9</t>
  </si>
  <si>
    <t>УК-10</t>
  </si>
  <si>
    <t>УК-11</t>
  </si>
  <si>
    <t>Философия</t>
  </si>
  <si>
    <t>История</t>
  </si>
  <si>
    <t>Великая Отечественная война советского народа (в контексте Второй мировой войны)</t>
  </si>
  <si>
    <t xml:space="preserve">Логика </t>
  </si>
  <si>
    <t>Политические  институты и процессы в информационном обществе</t>
  </si>
  <si>
    <t>Безопасность жизнедеятельности человека</t>
  </si>
  <si>
    <t>Метрология, стандартизация и сертификация (в информационных технологиях)</t>
  </si>
  <si>
    <t xml:space="preserve">            </t>
  </si>
  <si>
    <t xml:space="preserve">8 семестр
</t>
  </si>
  <si>
    <t>2.1.3</t>
  </si>
  <si>
    <t>УК-12</t>
  </si>
  <si>
    <t>УК-13</t>
  </si>
  <si>
    <t>Модуль «Дополнительные главы математики»</t>
  </si>
  <si>
    <t>Основы управления интеллектуальной собственностью</t>
  </si>
  <si>
    <t>УК-14</t>
  </si>
  <si>
    <t>Коррупция и ее общественная опасность</t>
  </si>
  <si>
    <t>/1-6</t>
  </si>
  <si>
    <t>Работать в команде, толерантно воспринимать социальные, этнические, конфессиональные, культурные и иные различия</t>
  </si>
  <si>
    <t>Политология, Политические  институты и процессы в информационном обществе</t>
  </si>
  <si>
    <t>Выявлять факторы и механизмы исторического развития, определять общественное значение исторических событий</t>
  </si>
  <si>
    <t>История, Великая Отечественная война советского народа (в контексте Второй мировой войны)</t>
  </si>
  <si>
    <t>Основы машинного обучения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</si>
  <si>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</si>
  <si>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</si>
  <si>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Все курсачи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</si>
  <si>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</si>
  <si>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</si>
  <si>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Обеспечивать безопасность информации с учетом способов ее представления и модели нарушителя</t>
  </si>
  <si>
    <t>/2</t>
  </si>
  <si>
    <t>М.«Проф.лекс.» (Ин.яз+Бел.яз)</t>
  </si>
  <si>
    <t>Оформлять объекты интеллектуальной собственности, вводить их в гражданский оборот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</si>
  <si>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</si>
  <si>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</si>
  <si>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Компонент учреждения высшего образования</t>
  </si>
  <si>
    <t>Ознакомительная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</si>
  <si>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</si>
  <si>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1.8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</si>
  <si>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</si>
  <si>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БПК-3</t>
  </si>
  <si>
    <t>БПК-4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</si>
  <si>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</si>
  <si>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Использовать формы, приемы, методы и законы интеллектуальной познавательной деятельности в профессиональной сфере</t>
  </si>
  <si>
    <t>УК-15</t>
  </si>
  <si>
    <t>УК-16</t>
  </si>
  <si>
    <t>М.Математика, М.Доп главы мат</t>
  </si>
  <si>
    <t>УК-4,8</t>
  </si>
  <si>
    <t>УК-4,7</t>
  </si>
  <si>
    <t>Социология</t>
  </si>
  <si>
    <t>дисц.М.«СГД 1,2» кроме Логики, Физ-ра</t>
  </si>
  <si>
    <t>Политология</t>
  </si>
  <si>
    <t>БПК-5</t>
  </si>
  <si>
    <t>УК-2, БПК-6</t>
  </si>
  <si>
    <t>БПК-9</t>
  </si>
  <si>
    <t>БПК-8</t>
  </si>
  <si>
    <t>БПК-7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</si>
  <si>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</si>
  <si>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БПК-6</t>
  </si>
  <si>
    <t>Философские аспекты развития науки и техники</t>
  </si>
  <si>
    <t>поток с ЭМ</t>
  </si>
  <si>
    <t>1-28 01 01 Экономика электронного бизнеса</t>
  </si>
  <si>
    <t>экономист-программист</t>
  </si>
  <si>
    <t>Модуль «Теория экономики»</t>
  </si>
  <si>
    <t>Экономическая теория</t>
  </si>
  <si>
    <t>Мировая экономика</t>
  </si>
  <si>
    <t>Экономика информационного общества</t>
  </si>
  <si>
    <t>Модуль «Теория экономики организации»</t>
  </si>
  <si>
    <t>Экономика организаций сектора информационно-коммуникационных технологий</t>
  </si>
  <si>
    <t>Курсовой проект по учебной дисциплине «Экономика организаций сектора информационно-коммуникационных технологий»</t>
  </si>
  <si>
    <t>Экономика организаций электронного бизнеса</t>
  </si>
  <si>
    <t>Статистические методы анализа данных</t>
  </si>
  <si>
    <t>Модуль «Электронные рынки и бизнес»</t>
  </si>
  <si>
    <t>1.8.1</t>
  </si>
  <si>
    <t>Теория отраслевых рынков</t>
  </si>
  <si>
    <t>1.8.2</t>
  </si>
  <si>
    <t>Электронный бизнес</t>
  </si>
  <si>
    <t>Курсовой проект по учебной дисциплине «Электронный бизнес»</t>
  </si>
  <si>
    <t>1.9</t>
  </si>
  <si>
    <t>Модуль «Информационные системы и ресурсы»</t>
  </si>
  <si>
    <t>1.9.1</t>
  </si>
  <si>
    <t>Институциональная система информационного общества</t>
  </si>
  <si>
    <t>1.9.2</t>
  </si>
  <si>
    <t>Информационные системы корпоративного управления</t>
  </si>
  <si>
    <t>1.9.3</t>
  </si>
  <si>
    <t>Бизнес-стратегии в сети Интернет</t>
  </si>
  <si>
    <t>Информационные ресурсы организации</t>
  </si>
  <si>
    <t>1.10</t>
  </si>
  <si>
    <t xml:space="preserve">Веб-графика </t>
  </si>
  <si>
    <t>Курсовой проект по учебной дисциплине «Веб-графика»</t>
  </si>
  <si>
    <t>1.8.3</t>
  </si>
  <si>
    <t>1.10.1</t>
  </si>
  <si>
    <t>1.10.2</t>
  </si>
  <si>
    <t>1.10.3</t>
  </si>
  <si>
    <t>1.10.4</t>
  </si>
  <si>
    <t>1.11</t>
  </si>
  <si>
    <t>2.3</t>
  </si>
  <si>
    <t>Операционные системы</t>
  </si>
  <si>
    <t>2.4</t>
  </si>
  <si>
    <t>Модуль «Технологии и программирование»</t>
  </si>
  <si>
    <t>2.4.1</t>
  </si>
  <si>
    <t>Технологии программирования</t>
  </si>
  <si>
    <t>2.4.2</t>
  </si>
  <si>
    <t>Веб-технологии и программирование</t>
  </si>
  <si>
    <t>2.5</t>
  </si>
  <si>
    <t>Модуль «Сети, базы данных и базы знаний»</t>
  </si>
  <si>
    <t>2.5.1</t>
  </si>
  <si>
    <t>Реляционные базы данных и SQL</t>
  </si>
  <si>
    <t>2.5.2</t>
  </si>
  <si>
    <t>Семантические технологии электронного бизнеса</t>
  </si>
  <si>
    <t>Сетевые технологии</t>
  </si>
  <si>
    <t>2.6</t>
  </si>
  <si>
    <t>Модуль «Разработка продуктов и стратегий»</t>
  </si>
  <si>
    <t>2.6.1</t>
  </si>
  <si>
    <t>Маркетинг</t>
  </si>
  <si>
    <t>2.6.2</t>
  </si>
  <si>
    <t>2.7</t>
  </si>
  <si>
    <t>Модуль «Функции бизнеса»</t>
  </si>
  <si>
    <t>2.7.1</t>
  </si>
  <si>
    <t>Логистика</t>
  </si>
  <si>
    <t>2.7.2</t>
  </si>
  <si>
    <t>2.7.3</t>
  </si>
  <si>
    <t>Финансы организаций</t>
  </si>
  <si>
    <t>2.8</t>
  </si>
  <si>
    <t>Менеджмент</t>
  </si>
  <si>
    <t>2.9</t>
  </si>
  <si>
    <t>Модуль «Математические методы и модели в экономике»</t>
  </si>
  <si>
    <t>2.9.1</t>
  </si>
  <si>
    <t>2.9.2</t>
  </si>
  <si>
    <t>Методы принятия решений</t>
  </si>
  <si>
    <t>2.10</t>
  </si>
  <si>
    <t>Модуль «Управление и развитие бизнеса»</t>
  </si>
  <si>
    <t>2.10.1</t>
  </si>
  <si>
    <t>2.10.2</t>
  </si>
  <si>
    <t>Международный бизнес</t>
  </si>
  <si>
    <t>Бизнес-планирование ИТ-стартапов</t>
  </si>
  <si>
    <t>Управление персоналом</t>
  </si>
  <si>
    <t>2.11</t>
  </si>
  <si>
    <t>Модуль «Организация разработки программного обеспечения»</t>
  </si>
  <si>
    <t>2.11.1</t>
  </si>
  <si>
    <t>2.11.2</t>
  </si>
  <si>
    <t>Бизнес-анализ и разработка требований к программному обеспечению</t>
  </si>
  <si>
    <t>Экономика организаций сектора ИКТ</t>
  </si>
  <si>
    <t>БПК-10</t>
  </si>
  <si>
    <t>БПК-11</t>
  </si>
  <si>
    <t>БПК-12</t>
  </si>
  <si>
    <t>Отраслевые ИКТ</t>
  </si>
  <si>
    <t>БПК-13</t>
  </si>
  <si>
    <t>БПК-14</t>
  </si>
  <si>
    <t>Веб-графика</t>
  </si>
  <si>
    <t>Инноватика</t>
  </si>
  <si>
    <t>О.И.Лаврова</t>
  </si>
  <si>
    <t>1.11.1</t>
  </si>
  <si>
    <t>1.11.2</t>
  </si>
  <si>
    <t>БПК-15</t>
  </si>
  <si>
    <t>БПК-16</t>
  </si>
  <si>
    <t>БПК-17</t>
  </si>
  <si>
    <t>БПК-18</t>
  </si>
  <si>
    <t>БПК-19</t>
  </si>
  <si>
    <t>БПК-20</t>
  </si>
  <si>
    <t>2.4.3</t>
  </si>
  <si>
    <t>2.11.3</t>
  </si>
  <si>
    <t>2.11.4</t>
  </si>
  <si>
    <t>СК-7</t>
  </si>
  <si>
    <t>СК-8</t>
  </si>
  <si>
    <t>СК-9</t>
  </si>
  <si>
    <t>СК-10</t>
  </si>
  <si>
    <t>Креативные технологии бизнеса</t>
  </si>
  <si>
    <t>СК-11</t>
  </si>
  <si>
    <t>СК-12</t>
  </si>
  <si>
    <t>СК-13</t>
  </si>
  <si>
    <t>СК-14</t>
  </si>
  <si>
    <t>СК-15</t>
  </si>
  <si>
    <t>Курсовой проект по учебной дисциплине «Финансы организаций»</t>
  </si>
  <si>
    <t>СК-16</t>
  </si>
  <si>
    <t>Экономическое право</t>
  </si>
  <si>
    <t>СК-17</t>
  </si>
  <si>
    <t>СК-18</t>
  </si>
  <si>
    <t>СК-19</t>
  </si>
  <si>
    <t>СК-18 / СК-19</t>
  </si>
  <si>
    <t>СК-20</t>
  </si>
  <si>
    <t>Управление и организация разработки программного обеспечения</t>
  </si>
  <si>
    <t>Программное обеспечение электронного бизнеса</t>
  </si>
  <si>
    <t>СК-21</t>
  </si>
  <si>
    <t>СК-22</t>
  </si>
  <si>
    <t>СК-23</t>
  </si>
  <si>
    <t>Деловая коммуникация / Институциональная система электронной экономики</t>
  </si>
  <si>
    <t>СК-24</t>
  </si>
  <si>
    <t>СК-25</t>
  </si>
  <si>
    <t>Деловая коммуникация</t>
  </si>
  <si>
    <t>СК-26</t>
  </si>
  <si>
    <t>СК-27</t>
  </si>
  <si>
    <t>СК-28</t>
  </si>
  <si>
    <t>СК-29</t>
  </si>
  <si>
    <t>СК-30</t>
  </si>
  <si>
    <t>СК-29 / СК-30</t>
  </si>
  <si>
    <t xml:space="preserve">1.7, 1.8.3, 1.9.1, 1.11.2, 2.6.2, 2.7.1 </t>
  </si>
  <si>
    <t>Экономическое право / Отраслевые информационно-коммуникационные технологии</t>
  </si>
  <si>
    <t xml:space="preserve">Креативные технологии бизнеса </t>
  </si>
  <si>
    <t>Маркетинг / Инноватика</t>
  </si>
  <si>
    <t xml:space="preserve">Управление и организация разработки программного обеспечения </t>
  </si>
  <si>
    <t>СК-22 / СК-23</t>
  </si>
  <si>
    <t>СК-14 / СК-15</t>
  </si>
  <si>
    <t>по выбору</t>
  </si>
  <si>
    <t>УК-4,9,10</t>
  </si>
  <si>
    <t>УК-4,11</t>
  </si>
  <si>
    <t>Математические методы экономических исследований</t>
  </si>
  <si>
    <t>Бизнес-анализ и разработка требований к программному обеспечению / Программное обеспечение электронного бизнеса</t>
  </si>
  <si>
    <t>1.1.1, 2.1.3</t>
  </si>
  <si>
    <t>1.1.2, 2.1.2</t>
  </si>
  <si>
    <t>Разработан в качестве примера реализации образовательного стандарта по специальности 1-28 01 01 «Экономика электронного бизнеса».</t>
  </si>
  <si>
    <t>Председатель НМС по прикладным информационным системам и 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</si>
  <si>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</si>
  <si>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</si>
  <si>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</si>
  <si>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</si>
  <si>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</si>
  <si>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</si>
  <si>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</si>
  <si>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</si>
  <si>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</si>
  <si>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Курсовой проект по учебной дисциплине: «Маркетинг» / «Инноватика»</t>
  </si>
  <si>
    <t>2021</t>
  </si>
  <si>
    <t>Продолжение типового учебного плана по специальности 1-28 01 01 «Экономика электронного бизнеса».</t>
  </si>
  <si>
    <t>Использовать методы экономических расчетов и анализа деятельности организаций электронного бизнеса</t>
  </si>
  <si>
    <t>Применять основные математические модели в экономике и методы решения задач, возникающих в профессиональной деятельности</t>
  </si>
  <si>
    <t>Применять математические методы обоснования экономических и управленческих решений</t>
  </si>
  <si>
    <t>УК-12, БПК-1</t>
  </si>
  <si>
    <t>УК-12, БПК-2</t>
  </si>
  <si>
    <t>УК-12, БПК-3</t>
  </si>
  <si>
    <t>УК-12, БПК-4</t>
  </si>
  <si>
    <t>УК-12, БПК-5</t>
  </si>
  <si>
    <t>1.2.1, 1.2.2</t>
  </si>
  <si>
    <t>УК-1,5,6</t>
  </si>
  <si>
    <t>Применять знания о закономерностях и принципах развития экономических процессов в условиях развития информационного общества в профессиональной деятельности</t>
  </si>
  <si>
    <t>Применять знания об основных институтах и основах формирования институциональной системы информационного общества при осуществлении профессиональной деятельности</t>
  </si>
  <si>
    <t>Применять  синтаксис и семантику языков создания интеллектуальных систем в профессиональной деятельности</t>
  </si>
  <si>
    <t>Применять технологии программирования и использовать язык программирования в профессиональной деятельности</t>
  </si>
  <si>
    <t>Применять методы и принципы управления персоналом в ИТ-организации при осуществлении профессиональной деятельности</t>
  </si>
  <si>
    <t>Разрабатывать инвестиционные бизнес-планы ИТ-стартапов, выполнять технико-экономическое обоснование проектных решений по автоматизации бизнес-процессов</t>
  </si>
  <si>
    <t>1.3.1, 1.3.2, 1.4.1, 1.4.2, 1.4.3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</si>
  <si>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</si>
  <si>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</si>
  <si>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Курсовая работа по учебной дисциплине «Мировая экономика»</t>
  </si>
  <si>
    <r>
      <t>Основы управления интеллектуальной собственностью</t>
    </r>
    <r>
      <rPr>
        <vertAlign val="superscript"/>
        <sz val="24"/>
        <rFont val="Tempus Sans ITC"/>
        <family val="5"/>
      </rPr>
      <t>1</t>
    </r>
  </si>
  <si>
    <t>/118</t>
  </si>
  <si>
    <t>/90</t>
  </si>
  <si>
    <t>/26</t>
  </si>
  <si>
    <t>/54</t>
  </si>
  <si>
    <t>/1</t>
  </si>
  <si>
    <t>УК-17</t>
  </si>
  <si>
    <t>УК-4,СК-1 / УК-4,7,17</t>
  </si>
  <si>
    <t>Анализировать влияние развития философской мысли на современную науку и технику</t>
  </si>
  <si>
    <t>Использовать современные методологии, программные средства для построения и анализа моделей процессов, данных, объектов</t>
  </si>
  <si>
    <t>Использовать методы экономических расчетов и анализа деятельности организаций сектора информационно-коммуникационных технологий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</si>
  <si>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</si>
  <si>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Обладать навыками творческого аналитического мышления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</si>
  <si>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</si>
  <si>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</si>
  <si>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1.1.1, 1.1.2, 1.1.3, 1.1.4, 2.1.2, 2.1.3</t>
  </si>
  <si>
    <t>Применять методы построения архитектуры компьютерных систем и сетей для организации электронного бизнеса</t>
  </si>
  <si>
    <t>Применять экономические законы для профессиональной деятельности на макро- и микроуровнях</t>
  </si>
  <si>
    <t>Применять экономические законы для разработки вариантов решений в условиях глобализации экономики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</si>
  <si>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</si>
  <si>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Применять методы и способы контроля параметров, стандартизации и сертификации программных средств и компьютерных систем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</si>
  <si>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</si>
  <si>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</si>
  <si>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Экономическая социология</t>
  </si>
  <si>
    <t>Применять концептуальный аппарат экономической социологии для анализа социально-экономических процессов в обществе</t>
  </si>
  <si>
    <t>Экономическая социология / Политические  институты и процессы в информационном обществе</t>
  </si>
  <si>
    <t>Применять методы ведения бизнеса, с учетом особенностей институциональной и бизнес-среды стран мира</t>
  </si>
  <si>
    <t>Использовать методы проектирования, внедрения и организации эксплуатации корпоративных информационных систем и информационно-коммуникационных технологий для осуществления профессиональной деятельности</t>
  </si>
  <si>
    <t>Создавать элементы графического дизайна информационных систем электронного бизнеса</t>
  </si>
  <si>
    <t>Разрабатывать бизнес-стратегии в сети Интернет</t>
  </si>
  <si>
    <t>Принимать решения об отраслевых рыночных стратегиях</t>
  </si>
  <si>
    <t>Проектировать и управлять электронным бизнесом</t>
  </si>
  <si>
    <t xml:space="preserve">Администрировать и конфигурировать электронные вычислительные машины, операционные системы и программное обеспечение </t>
  </si>
  <si>
    <t>Формировать и управлять интеллектуальным потенциалом электронного бизнеса</t>
  </si>
  <si>
    <t>Разрабатывать варианты маркетинговых решений на стратегическом и тактическом уровнях</t>
  </si>
  <si>
    <t>Применять методы инновационного менеджмента для коммерциализации объектов интеллектуальной собственности</t>
  </si>
  <si>
    <t>Проводить финансовые расчеты для оценки финансового состояния организации</t>
  </si>
  <si>
    <t>Разрабатывать варианты логистических решений, проводить логистические расчеты для осуществления профессиональной деятельности</t>
  </si>
  <si>
    <t>Применять основные нормативные правовые акты, регулирующие гражданско-правовые отношения, для организации и ведения электронного бизнеса</t>
  </si>
  <si>
    <t>Принимать решения относительно использования информационно-коммуникационных технологий, с учетом особенностей отраслей экономики</t>
  </si>
  <si>
    <t>Применять теорию менеджмента для разработки решений по управлению организацией</t>
  </si>
  <si>
    <t>Организовывать разработку программного обеспечения в организациях электронного бизнеса</t>
  </si>
  <si>
    <t>Проводить бизнес-анализ и разрабатывать требования к программному обеспечению для его производства</t>
  </si>
  <si>
    <t>Работать в пакетах прикладных программ, автоматизирующих бизнес-процессы электронного бизнеса</t>
  </si>
  <si>
    <t>Осуществлять деловую коммуникацию в сфере профессиональной деятельности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</si>
  <si>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</si>
  <si>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</si>
  <si>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</si>
  <si>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</si>
  <si>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Использовать основные социологические категории при анализе закономерностей развития общества</t>
  </si>
  <si>
    <t>Формализовать и решать прикладные задачи в сфере инфокоммуникационных технологий с помощью методов дискретной математики</t>
  </si>
  <si>
    <t>И.Н.Михайлова</t>
  </si>
  <si>
    <t>Институциональная система электронной экономики</t>
  </si>
  <si>
    <t>Применять статистические методы анализа больших массивов экономических данных для разработки вариантов оптимальных решений в профессиональной деятельности</t>
  </si>
  <si>
    <t>Использовать методы и принципы управления документами, массивами документов и другой информацией в информационных системах (банках данных, базах данных, других информационных системах) организации</t>
  </si>
  <si>
    <t xml:space="preserve">Применять язык запросов SQL, методы построения реляционных баз данных </t>
  </si>
  <si>
    <t>Применять методы анализа институциональной системы электронной экономики в профессиональной деятельности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</si>
  <si>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</si>
  <si>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УК-4,14 / 
УК-4,9,15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</si>
  <si>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</si>
  <si>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С.М.Гунько</t>
  </si>
  <si>
    <t>Использовать методы и приемы разработки программ на основе шаблонов и библиотек классов, методы обработки и способы реализации программ в распределенных системах, проводить отладку и тестирование веб-прикладных программ</t>
  </si>
  <si>
    <t>УТВЕРЖДЕНО</t>
  </si>
  <si>
    <t>Первым заместителем</t>
  </si>
  <si>
    <t>И.А.Старовойтовой</t>
  </si>
  <si>
    <r>
      <t xml:space="preserve">Регистрационный № </t>
    </r>
    <r>
      <rPr>
        <b/>
        <sz val="28"/>
        <rFont val="Times New Roman"/>
        <family val="1"/>
        <charset val="204"/>
      </rPr>
      <t>E 28-1-001/пр-тип.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</si>
  <si>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 E 28-1-001/пр-тип.</t>
    </r>
  </si>
  <si>
    <r>
      <t xml:space="preserve">Регистрационный №  </t>
    </r>
    <r>
      <rPr>
        <b/>
        <sz val="28"/>
        <rFont val="Times New Roman"/>
        <family val="1"/>
        <charset val="204"/>
      </rPr>
      <t>E 28-1-001/пр-тип.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</si>
</sst>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2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4"/>
      <name val="Tempus Sans ITC"/>
      <family val="5"/>
    </font>
    <font>
      <u/>
      <sz val="28"/>
      <name val="Arial Cyr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6"/>
      <name val="Times New Roman"/>
      <family val="1"/>
      <charset val="204"/>
    </font>
    <font>
      <b/>
      <sz val="24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9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481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6" fillId="0" borderId="0" xfId="0" applyFont="1" applyFill="1"/>
    <xf numFmtId="0" fontId="8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top"/>
    </xf>
    <xf numFmtId="0" fontId="2" fillId="0" borderId="18" xfId="0" applyFont="1" applyFill="1" applyBorder="1"/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top"/>
    </xf>
    <xf numFmtId="0" fontId="2" fillId="0" borderId="1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top"/>
    </xf>
    <xf numFmtId="0" fontId="2" fillId="0" borderId="39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7" fillId="0" borderId="59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49" fontId="2" fillId="0" borderId="6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71" xfId="0" applyNumberFormat="1" applyFont="1" applyFill="1" applyBorder="1" applyAlignment="1">
      <alignment horizontal="left" vertical="center"/>
    </xf>
    <xf numFmtId="49" fontId="7" fillId="0" borderId="59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71" xfId="0" applyNumberFormat="1" applyFont="1" applyFill="1" applyBorder="1" applyAlignment="1">
      <alignment vertical="center"/>
    </xf>
    <xf numFmtId="49" fontId="7" fillId="0" borderId="59" xfId="0" applyNumberFormat="1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0" fontId="15" fillId="0" borderId="0" xfId="2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7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2" fillId="0" borderId="65" xfId="0" applyNumberFormat="1" applyFont="1" applyFill="1" applyBorder="1" applyAlignment="1">
      <alignment horizontal="left" vertical="center"/>
    </xf>
    <xf numFmtId="0" fontId="12" fillId="0" borderId="0" xfId="0" applyFont="1" applyFill="1"/>
    <xf numFmtId="49" fontId="5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top"/>
    </xf>
    <xf numFmtId="49" fontId="7" fillId="0" borderId="15" xfId="0" applyNumberFormat="1" applyFont="1" applyFill="1" applyBorder="1" applyAlignment="1">
      <alignment horizontal="center"/>
    </xf>
    <xf numFmtId="49" fontId="2" fillId="0" borderId="63" xfId="0" applyNumberFormat="1" applyFont="1" applyFill="1" applyBorder="1" applyAlignment="1">
      <alignment horizontal="left" vertical="center"/>
    </xf>
    <xf numFmtId="164" fontId="7" fillId="0" borderId="0" xfId="3" applyFont="1" applyFill="1" applyAlignment="1">
      <alignment horizontal="left"/>
    </xf>
    <xf numFmtId="164" fontId="7" fillId="0" borderId="0" xfId="3" applyFont="1" applyFill="1"/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49" fontId="7" fillId="0" borderId="67" xfId="0" applyNumberFormat="1" applyFont="1" applyFill="1" applyBorder="1" applyAlignment="1">
      <alignment horizontal="left" vertical="center"/>
    </xf>
    <xf numFmtId="49" fontId="7" fillId="0" borderId="63" xfId="0" applyNumberFormat="1" applyFont="1" applyFill="1" applyBorder="1" applyAlignment="1">
      <alignment horizontal="left" vertical="center"/>
    </xf>
    <xf numFmtId="49" fontId="7" fillId="0" borderId="64" xfId="0" applyNumberFormat="1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9" fontId="7" fillId="0" borderId="62" xfId="0" applyNumberFormat="1" applyFont="1" applyFill="1" applyBorder="1" applyAlignment="1">
      <alignment horizontal="left" vertical="center"/>
    </xf>
    <xf numFmtId="49" fontId="2" fillId="0" borderId="64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2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2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2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/>
    </xf>
    <xf numFmtId="0" fontId="5" fillId="0" borderId="2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71" xfId="0" applyNumberFormat="1" applyFont="1" applyFill="1" applyBorder="1" applyAlignment="1">
      <alignment horizontal="left" vertical="top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textRotation="90"/>
    </xf>
    <xf numFmtId="0" fontId="7" fillId="0" borderId="21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0" borderId="8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49" xfId="0" applyFont="1" applyFill="1" applyBorder="1" applyAlignment="1">
      <alignment horizontal="center" vertical="center" textRotation="90"/>
    </xf>
    <xf numFmtId="0" fontId="7" fillId="0" borderId="5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7" fillId="0" borderId="43" xfId="0" applyFont="1" applyFill="1" applyBorder="1" applyAlignment="1">
      <alignment horizontal="center" vertical="center" textRotation="90"/>
    </xf>
    <xf numFmtId="0" fontId="7" fillId="0" borderId="12" xfId="0" applyFont="1" applyFill="1" applyBorder="1" applyAlignment="1">
      <alignment horizontal="center" vertical="center" textRotation="90"/>
    </xf>
    <xf numFmtId="0" fontId="7" fillId="0" borderId="36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7" fillId="0" borderId="60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7" fillId="0" borderId="57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66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center" vertical="center" wrapText="1"/>
    </xf>
    <xf numFmtId="49" fontId="7" fillId="0" borderId="71" xfId="0" applyNumberFormat="1" applyFont="1" applyFill="1" applyBorder="1" applyAlignment="1">
      <alignment horizontal="left" vertical="top"/>
    </xf>
    <xf numFmtId="49" fontId="7" fillId="0" borderId="63" xfId="0" applyNumberFormat="1" applyFont="1" applyFill="1" applyBorder="1" applyAlignment="1">
      <alignment horizontal="left" vertical="top"/>
    </xf>
    <xf numFmtId="0" fontId="7" fillId="0" borderId="4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6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" fillId="0" borderId="67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14" fontId="12" fillId="0" borderId="0" xfId="0" applyNumberFormat="1" applyFont="1" applyFill="1" applyAlignment="1">
      <alignment horizontal="left"/>
    </xf>
  </cellXfs>
  <cellStyles count="4">
    <cellStyle name="Гиперссылка" xfId="2" builtinId="8"/>
    <cellStyle name="мой стиль" xfId="1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mruColors>
      <color rgb="FF0000FF"/>
      <color rgb="FF006600"/>
      <color rgb="FF004C00"/>
      <color rgb="FF005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3"/>
  <sheetViews>
    <sheetView showZeros="0" tabSelected="1" view="pageBreakPreview" topLeftCell="A229" zoomScale="20" zoomScaleNormal="32" zoomScaleSheetLayoutView="20" zoomScalePageLayoutView="30" workbookViewId="0">
      <selection activeCell="E190" sqref="E190:BE190"/>
    </sheetView>
  </sheetViews>
  <sheetFormatPr defaultColWidth="0" defaultRowHeight="13.2" x14ac:dyDescent="0.25"/>
  <cols>
    <col min="1" max="1" width="12.88671875" style="106" customWidth="1"/>
    <col min="2" max="15" width="7.5546875" style="106" customWidth="1"/>
    <col min="16" max="31" width="7.109375" style="106" customWidth="1"/>
    <col min="32" max="32" width="10.6640625" style="106" customWidth="1"/>
    <col min="33" max="33" width="9.33203125" style="106" customWidth="1"/>
    <col min="34" max="34" width="8.6640625" style="106" customWidth="1"/>
    <col min="35" max="35" width="10.6640625" style="106" customWidth="1"/>
    <col min="36" max="36" width="9.33203125" style="106" customWidth="1"/>
    <col min="37" max="37" width="8.6640625" style="106" customWidth="1"/>
    <col min="38" max="38" width="10.6640625" style="106" customWidth="1"/>
    <col min="39" max="39" width="9.33203125" style="106" customWidth="1"/>
    <col min="40" max="40" width="8.6640625" style="106" customWidth="1"/>
    <col min="41" max="41" width="10.6640625" style="106" customWidth="1"/>
    <col min="42" max="42" width="9.33203125" style="106" customWidth="1"/>
    <col min="43" max="43" width="8.6640625" style="106" customWidth="1"/>
    <col min="44" max="44" width="10.6640625" style="106" customWidth="1"/>
    <col min="45" max="45" width="9.33203125" style="106" customWidth="1"/>
    <col min="46" max="46" width="8.6640625" style="106" customWidth="1"/>
    <col min="47" max="47" width="10.6640625" style="106" customWidth="1"/>
    <col min="48" max="48" width="9.33203125" style="106" customWidth="1"/>
    <col min="49" max="49" width="8.6640625" style="106" customWidth="1"/>
    <col min="50" max="50" width="10.6640625" style="106" customWidth="1"/>
    <col min="51" max="51" width="9.33203125" style="106" customWidth="1"/>
    <col min="52" max="52" width="8.6640625" style="106" customWidth="1"/>
    <col min="53" max="53" width="6.6640625" style="106" customWidth="1"/>
    <col min="54" max="54" width="8.6640625" style="106" customWidth="1"/>
    <col min="55" max="60" width="6.6640625" style="106" customWidth="1"/>
    <col min="61" max="61" width="8.6640625" style="106" customWidth="1"/>
    <col min="62" max="65" width="12.88671875" style="106" hidden="1" customWidth="1"/>
    <col min="66" max="84" width="7.5546875" style="106" hidden="1" customWidth="1"/>
    <col min="85" max="3720" width="7.5546875" style="106" customWidth="1"/>
    <col min="3721" max="16384" width="0" style="106" hidden="1"/>
  </cols>
  <sheetData>
    <row r="1" spans="1:70" s="17" customFormat="1" ht="28.35" customHeight="1" x14ac:dyDescent="0.6">
      <c r="C1" s="80"/>
      <c r="R1" s="81"/>
      <c r="S1" s="81"/>
      <c r="BF1" s="129"/>
      <c r="BG1" s="129"/>
      <c r="BH1" s="129"/>
      <c r="BI1" s="129"/>
      <c r="BJ1" s="129"/>
      <c r="BK1" s="129"/>
      <c r="BL1" s="129"/>
      <c r="BM1" s="129"/>
      <c r="BP1" s="82"/>
      <c r="BQ1" s="82"/>
      <c r="BR1" s="82"/>
    </row>
    <row r="2" spans="1:70" s="17" customFormat="1" ht="36.75" customHeight="1" x14ac:dyDescent="0.6">
      <c r="B2" s="17" t="s">
        <v>511</v>
      </c>
      <c r="R2" s="81"/>
      <c r="S2" s="81"/>
      <c r="X2" s="83" t="s">
        <v>162</v>
      </c>
      <c r="BC2" s="475"/>
      <c r="BD2" s="475"/>
      <c r="BE2" s="475"/>
      <c r="BF2" s="475"/>
      <c r="BG2" s="475"/>
      <c r="BH2" s="475"/>
      <c r="BI2" s="475"/>
      <c r="BJ2" s="179"/>
      <c r="BK2" s="129"/>
      <c r="BL2" s="129"/>
      <c r="BM2" s="129"/>
      <c r="BP2" s="82"/>
      <c r="BQ2" s="82"/>
      <c r="BR2" s="82"/>
    </row>
    <row r="3" spans="1:70" s="17" customFormat="1" ht="36.75" customHeight="1" x14ac:dyDescent="0.6">
      <c r="B3" s="17" t="s">
        <v>512</v>
      </c>
      <c r="R3" s="81"/>
      <c r="S3" s="81"/>
      <c r="BF3" s="129"/>
      <c r="BG3" s="129"/>
      <c r="BH3" s="129"/>
      <c r="BI3" s="129"/>
      <c r="BJ3" s="129"/>
      <c r="BK3" s="129"/>
      <c r="BL3" s="129"/>
      <c r="BM3" s="129"/>
      <c r="BP3" s="82"/>
      <c r="BQ3" s="82"/>
      <c r="BR3" s="82"/>
    </row>
    <row r="4" spans="1:70" s="17" customFormat="1" ht="36.75" customHeight="1" x14ac:dyDescent="0.6">
      <c r="B4" s="17" t="s">
        <v>96</v>
      </c>
      <c r="R4" s="81"/>
      <c r="S4" s="81"/>
      <c r="AC4" s="12" t="s">
        <v>160</v>
      </c>
      <c r="BF4" s="129"/>
      <c r="BG4" s="129"/>
      <c r="BH4" s="129"/>
      <c r="BI4" s="129"/>
      <c r="BJ4" s="129"/>
      <c r="BK4" s="129"/>
      <c r="BL4" s="129"/>
      <c r="BM4" s="129"/>
      <c r="BP4" s="82"/>
      <c r="BQ4" s="82"/>
      <c r="BR4" s="82"/>
    </row>
    <row r="5" spans="1:70" s="17" customFormat="1" ht="36.75" customHeight="1" x14ac:dyDescent="0.6">
      <c r="B5" s="17" t="s">
        <v>97</v>
      </c>
      <c r="R5" s="81"/>
      <c r="S5" s="81"/>
      <c r="T5" s="83"/>
      <c r="U5" s="83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Y5" s="17" t="s">
        <v>190</v>
      </c>
      <c r="AZ5" s="129"/>
      <c r="BK5" s="129"/>
      <c r="BL5" s="129"/>
      <c r="BM5" s="129"/>
      <c r="BP5" s="82"/>
      <c r="BQ5" s="82"/>
      <c r="BR5" s="82"/>
    </row>
    <row r="6" spans="1:70" s="17" customFormat="1" ht="36.75" customHeight="1" x14ac:dyDescent="0.6">
      <c r="B6" s="17" t="s">
        <v>513</v>
      </c>
      <c r="Q6" s="84"/>
      <c r="S6" s="83"/>
      <c r="T6" s="83"/>
      <c r="U6" s="83"/>
      <c r="V6" s="83"/>
      <c r="W6" s="83" t="s">
        <v>171</v>
      </c>
      <c r="X6" s="83"/>
      <c r="Y6" s="83"/>
      <c r="Z6" s="83"/>
      <c r="AA6" s="83"/>
      <c r="AB6" s="86"/>
      <c r="AC6" s="86" t="s">
        <v>266</v>
      </c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4"/>
      <c r="BH6" s="129"/>
      <c r="BI6" s="129"/>
      <c r="BJ6" s="129"/>
      <c r="BK6" s="129"/>
      <c r="BL6" s="129"/>
      <c r="BM6" s="129"/>
      <c r="BP6" s="82"/>
      <c r="BQ6" s="82"/>
      <c r="BR6" s="82"/>
    </row>
    <row r="7" spans="1:70" s="17" customFormat="1" ht="36.75" customHeight="1" x14ac:dyDescent="0.6">
      <c r="B7" s="2" t="s">
        <v>214</v>
      </c>
      <c r="C7" s="84"/>
      <c r="D7" s="84"/>
      <c r="E7" s="84"/>
      <c r="F7" s="84"/>
      <c r="G7" s="84"/>
      <c r="H7" s="84"/>
      <c r="S7" s="85"/>
      <c r="T7" s="85"/>
      <c r="U7" s="85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4"/>
      <c r="AY7" s="84" t="s">
        <v>267</v>
      </c>
      <c r="AZ7" s="84"/>
      <c r="BA7" s="84"/>
      <c r="BB7" s="84"/>
      <c r="BC7" s="84"/>
      <c r="BD7" s="84"/>
      <c r="BE7" s="84"/>
      <c r="BF7" s="84"/>
      <c r="BG7" s="84"/>
      <c r="BH7" s="129"/>
      <c r="BI7" s="129"/>
      <c r="BJ7" s="129"/>
      <c r="BK7" s="132"/>
      <c r="BL7" s="132"/>
      <c r="BM7" s="129"/>
      <c r="BP7" s="82"/>
      <c r="BQ7" s="82"/>
      <c r="BR7" s="82"/>
    </row>
    <row r="8" spans="1:70" s="17" customFormat="1" ht="36.75" customHeight="1" x14ac:dyDescent="0.6">
      <c r="B8" s="480">
        <v>44294</v>
      </c>
      <c r="C8" s="480"/>
      <c r="D8" s="480"/>
      <c r="E8" s="480"/>
      <c r="F8" s="480"/>
      <c r="G8" s="480"/>
      <c r="H8" s="480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129"/>
      <c r="BI8" s="129"/>
      <c r="BJ8" s="129"/>
      <c r="BK8" s="132"/>
      <c r="BL8" s="132"/>
      <c r="BM8" s="129"/>
      <c r="BP8" s="82"/>
      <c r="BQ8" s="82"/>
      <c r="BR8" s="82"/>
    </row>
    <row r="9" spans="1:70" s="17" customFormat="1" ht="28.35" customHeight="1" x14ac:dyDescent="0.6">
      <c r="B9" s="17" t="s">
        <v>214</v>
      </c>
      <c r="Q9" s="129"/>
      <c r="R9" s="81"/>
      <c r="S9" s="81"/>
      <c r="Y9" s="88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BF9" s="129"/>
      <c r="BG9" s="129"/>
      <c r="BH9" s="129"/>
      <c r="BI9" s="129"/>
      <c r="BJ9" s="129"/>
      <c r="BK9" s="129"/>
      <c r="BL9" s="129"/>
      <c r="BM9" s="129"/>
      <c r="BP9" s="82"/>
      <c r="BQ9" s="82"/>
      <c r="BR9" s="82"/>
    </row>
    <row r="10" spans="1:70" s="17" customFormat="1" ht="36.75" customHeight="1" x14ac:dyDescent="0.6">
      <c r="R10" s="81"/>
      <c r="S10" s="81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Y10" s="17" t="s">
        <v>161</v>
      </c>
      <c r="BK10" s="129"/>
      <c r="BL10" s="129"/>
      <c r="BM10" s="129"/>
      <c r="BP10" s="82"/>
      <c r="BQ10" s="82"/>
      <c r="BR10" s="82"/>
    </row>
    <row r="11" spans="1:70" s="17" customFormat="1" ht="36.75" customHeight="1" x14ac:dyDescent="0.6">
      <c r="B11" s="17" t="s">
        <v>514</v>
      </c>
      <c r="R11" s="81"/>
      <c r="S11" s="81"/>
      <c r="BF11" s="129"/>
      <c r="BG11" s="129"/>
      <c r="BH11" s="129"/>
      <c r="BI11" s="129"/>
      <c r="BJ11" s="129"/>
      <c r="BK11" s="129"/>
      <c r="BL11" s="129"/>
      <c r="BM11" s="129"/>
      <c r="BP11" s="82"/>
      <c r="BQ11" s="82"/>
      <c r="BR11" s="82"/>
    </row>
    <row r="12" spans="1:70" s="1" customFormat="1" ht="31.35" customHeight="1" x14ac:dyDescent="0.55000000000000004">
      <c r="R12" s="181"/>
      <c r="S12" s="181"/>
      <c r="BF12" s="180"/>
      <c r="BG12" s="180"/>
      <c r="BH12" s="180"/>
      <c r="BI12" s="180"/>
      <c r="BJ12" s="180"/>
      <c r="BK12" s="180"/>
      <c r="BL12" s="180"/>
      <c r="BM12" s="180"/>
      <c r="BP12" s="11"/>
      <c r="BQ12" s="11"/>
      <c r="BR12" s="11"/>
    </row>
    <row r="13" spans="1:70" s="1" customFormat="1" ht="31.35" customHeight="1" x14ac:dyDescent="0.55000000000000004">
      <c r="B13" s="14" t="s">
        <v>137</v>
      </c>
      <c r="R13" s="181"/>
      <c r="S13" s="181"/>
      <c r="AM13" s="15"/>
      <c r="AO13" s="15" t="s">
        <v>6</v>
      </c>
      <c r="BF13" s="180"/>
      <c r="BG13" s="180"/>
      <c r="BH13" s="180"/>
      <c r="BI13" s="180"/>
      <c r="BJ13" s="180"/>
      <c r="BK13" s="180"/>
      <c r="BL13" s="180"/>
      <c r="BM13" s="180"/>
      <c r="BP13" s="11"/>
      <c r="BQ13" s="11"/>
      <c r="BR13" s="11"/>
    </row>
    <row r="14" spans="1:70" s="1" customFormat="1" ht="31.35" customHeight="1" thickBot="1" x14ac:dyDescent="0.6">
      <c r="R14" s="181"/>
      <c r="S14" s="181"/>
      <c r="BF14" s="180"/>
      <c r="BG14" s="180"/>
      <c r="BH14" s="180"/>
      <c r="BI14" s="180"/>
      <c r="BJ14" s="180"/>
      <c r="BK14" s="180"/>
      <c r="BL14" s="180"/>
      <c r="BM14" s="180"/>
      <c r="BP14" s="11"/>
      <c r="BQ14" s="11"/>
      <c r="BR14" s="11"/>
    </row>
    <row r="15" spans="1:70" s="1" customFormat="1" ht="31.35" customHeight="1" x14ac:dyDescent="0.55000000000000004">
      <c r="A15" s="476" t="s">
        <v>79</v>
      </c>
      <c r="B15" s="325" t="s">
        <v>91</v>
      </c>
      <c r="C15" s="273"/>
      <c r="D15" s="273"/>
      <c r="E15" s="273"/>
      <c r="F15" s="472" t="s">
        <v>417</v>
      </c>
      <c r="G15" s="273" t="s">
        <v>90</v>
      </c>
      <c r="H15" s="273"/>
      <c r="I15" s="273"/>
      <c r="J15" s="472" t="s">
        <v>418</v>
      </c>
      <c r="K15" s="273" t="s">
        <v>89</v>
      </c>
      <c r="L15" s="273"/>
      <c r="M15" s="273"/>
      <c r="N15" s="273"/>
      <c r="O15" s="273" t="s">
        <v>88</v>
      </c>
      <c r="P15" s="273"/>
      <c r="Q15" s="273"/>
      <c r="R15" s="273"/>
      <c r="S15" s="472" t="s">
        <v>419</v>
      </c>
      <c r="T15" s="273" t="s">
        <v>87</v>
      </c>
      <c r="U15" s="273"/>
      <c r="V15" s="273"/>
      <c r="W15" s="472" t="s">
        <v>420</v>
      </c>
      <c r="X15" s="273" t="s">
        <v>86</v>
      </c>
      <c r="Y15" s="273"/>
      <c r="Z15" s="273"/>
      <c r="AA15" s="472" t="s">
        <v>421</v>
      </c>
      <c r="AB15" s="273" t="s">
        <v>85</v>
      </c>
      <c r="AC15" s="273"/>
      <c r="AD15" s="273"/>
      <c r="AE15" s="273"/>
      <c r="AF15" s="472" t="s">
        <v>422</v>
      </c>
      <c r="AG15" s="273" t="s">
        <v>84</v>
      </c>
      <c r="AH15" s="273"/>
      <c r="AI15" s="273"/>
      <c r="AJ15" s="472" t="s">
        <v>423</v>
      </c>
      <c r="AK15" s="273" t="s">
        <v>83</v>
      </c>
      <c r="AL15" s="273"/>
      <c r="AM15" s="273"/>
      <c r="AN15" s="273"/>
      <c r="AO15" s="273" t="s">
        <v>82</v>
      </c>
      <c r="AP15" s="273"/>
      <c r="AQ15" s="273"/>
      <c r="AR15" s="273"/>
      <c r="AS15" s="472" t="s">
        <v>424</v>
      </c>
      <c r="AT15" s="273" t="s">
        <v>81</v>
      </c>
      <c r="AU15" s="273"/>
      <c r="AV15" s="273"/>
      <c r="AW15" s="472" t="s">
        <v>425</v>
      </c>
      <c r="AX15" s="273" t="s">
        <v>80</v>
      </c>
      <c r="AY15" s="273"/>
      <c r="AZ15" s="273"/>
      <c r="BA15" s="274"/>
      <c r="BB15" s="407" t="s">
        <v>33</v>
      </c>
      <c r="BC15" s="427" t="s">
        <v>28</v>
      </c>
      <c r="BD15" s="427" t="s">
        <v>29</v>
      </c>
      <c r="BE15" s="427" t="s">
        <v>76</v>
      </c>
      <c r="BF15" s="427" t="s">
        <v>75</v>
      </c>
      <c r="BG15" s="427" t="s">
        <v>77</v>
      </c>
      <c r="BH15" s="427" t="s">
        <v>78</v>
      </c>
      <c r="BI15" s="478" t="s">
        <v>5</v>
      </c>
      <c r="BJ15" s="174"/>
      <c r="BK15" s="180"/>
      <c r="BL15" s="180"/>
      <c r="BM15" s="180"/>
      <c r="BP15" s="11"/>
      <c r="BQ15" s="11"/>
      <c r="BR15" s="11"/>
    </row>
    <row r="16" spans="1:70" s="1" customFormat="1" ht="311.85000000000002" customHeight="1" thickBot="1" x14ac:dyDescent="0.6">
      <c r="A16" s="477"/>
      <c r="B16" s="176" t="s">
        <v>92</v>
      </c>
      <c r="C16" s="177" t="s">
        <v>39</v>
      </c>
      <c r="D16" s="177" t="s">
        <v>40</v>
      </c>
      <c r="E16" s="177" t="s">
        <v>41</v>
      </c>
      <c r="F16" s="217"/>
      <c r="G16" s="177" t="s">
        <v>42</v>
      </c>
      <c r="H16" s="177" t="s">
        <v>43</v>
      </c>
      <c r="I16" s="177" t="s">
        <v>44</v>
      </c>
      <c r="J16" s="217"/>
      <c r="K16" s="177" t="s">
        <v>45</v>
      </c>
      <c r="L16" s="177" t="s">
        <v>46</v>
      </c>
      <c r="M16" s="177" t="s">
        <v>47</v>
      </c>
      <c r="N16" s="177" t="s">
        <v>48</v>
      </c>
      <c r="O16" s="177" t="s">
        <v>38</v>
      </c>
      <c r="P16" s="177" t="s">
        <v>39</v>
      </c>
      <c r="Q16" s="177" t="s">
        <v>40</v>
      </c>
      <c r="R16" s="177" t="s">
        <v>41</v>
      </c>
      <c r="S16" s="217"/>
      <c r="T16" s="177" t="s">
        <v>49</v>
      </c>
      <c r="U16" s="177" t="s">
        <v>50</v>
      </c>
      <c r="V16" s="177" t="s">
        <v>51</v>
      </c>
      <c r="W16" s="217"/>
      <c r="X16" s="177" t="s">
        <v>52</v>
      </c>
      <c r="Y16" s="177" t="s">
        <v>53</v>
      </c>
      <c r="Z16" s="177" t="s">
        <v>54</v>
      </c>
      <c r="AA16" s="217"/>
      <c r="AB16" s="177" t="s">
        <v>52</v>
      </c>
      <c r="AC16" s="177" t="s">
        <v>53</v>
      </c>
      <c r="AD16" s="177" t="s">
        <v>54</v>
      </c>
      <c r="AE16" s="177" t="s">
        <v>55</v>
      </c>
      <c r="AF16" s="217"/>
      <c r="AG16" s="177" t="s">
        <v>42</v>
      </c>
      <c r="AH16" s="177" t="s">
        <v>43</v>
      </c>
      <c r="AI16" s="177" t="s">
        <v>44</v>
      </c>
      <c r="AJ16" s="217"/>
      <c r="AK16" s="177" t="s">
        <v>56</v>
      </c>
      <c r="AL16" s="177" t="s">
        <v>57</v>
      </c>
      <c r="AM16" s="177" t="s">
        <v>58</v>
      </c>
      <c r="AN16" s="177" t="s">
        <v>59</v>
      </c>
      <c r="AO16" s="177" t="s">
        <v>38</v>
      </c>
      <c r="AP16" s="177" t="s">
        <v>39</v>
      </c>
      <c r="AQ16" s="177" t="s">
        <v>40</v>
      </c>
      <c r="AR16" s="177" t="s">
        <v>41</v>
      </c>
      <c r="AS16" s="217"/>
      <c r="AT16" s="177" t="s">
        <v>42</v>
      </c>
      <c r="AU16" s="177" t="s">
        <v>43</v>
      </c>
      <c r="AV16" s="177" t="s">
        <v>44</v>
      </c>
      <c r="AW16" s="217"/>
      <c r="AX16" s="177" t="s">
        <v>45</v>
      </c>
      <c r="AY16" s="177" t="s">
        <v>46</v>
      </c>
      <c r="AZ16" s="177" t="s">
        <v>47</v>
      </c>
      <c r="BA16" s="19" t="s">
        <v>60</v>
      </c>
      <c r="BB16" s="470"/>
      <c r="BC16" s="471"/>
      <c r="BD16" s="471"/>
      <c r="BE16" s="471"/>
      <c r="BF16" s="471"/>
      <c r="BG16" s="471"/>
      <c r="BH16" s="471"/>
      <c r="BI16" s="479"/>
      <c r="BJ16" s="174"/>
      <c r="BK16" s="180"/>
      <c r="BL16" s="180"/>
      <c r="BM16" s="180"/>
      <c r="BP16" s="11"/>
      <c r="BQ16" s="11"/>
      <c r="BR16" s="11"/>
    </row>
    <row r="17" spans="1:70" s="1" customFormat="1" ht="31.35" customHeight="1" x14ac:dyDescent="0.55000000000000004">
      <c r="A17" s="20" t="s">
        <v>25</v>
      </c>
      <c r="B17" s="21"/>
      <c r="C17" s="22"/>
      <c r="D17" s="22"/>
      <c r="E17" s="22"/>
      <c r="F17" s="22"/>
      <c r="G17" s="22"/>
      <c r="H17" s="22"/>
      <c r="I17" s="22"/>
      <c r="J17" s="23">
        <v>17</v>
      </c>
      <c r="K17" s="22"/>
      <c r="L17" s="22"/>
      <c r="M17" s="22"/>
      <c r="N17" s="22"/>
      <c r="O17" s="147"/>
      <c r="P17" s="147"/>
      <c r="Q17" s="147"/>
      <c r="R17" s="147"/>
      <c r="S17" s="24" t="s">
        <v>0</v>
      </c>
      <c r="T17" s="24" t="s">
        <v>0</v>
      </c>
      <c r="U17" s="24" t="s">
        <v>0</v>
      </c>
      <c r="V17" s="112" t="s">
        <v>0</v>
      </c>
      <c r="W17" s="25" t="s">
        <v>62</v>
      </c>
      <c r="X17" s="25" t="s">
        <v>62</v>
      </c>
      <c r="Y17" s="147"/>
      <c r="Z17" s="147"/>
      <c r="AA17" s="147"/>
      <c r="AB17" s="147"/>
      <c r="AC17" s="147"/>
      <c r="AD17" s="147">
        <v>16</v>
      </c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24" t="s">
        <v>0</v>
      </c>
      <c r="AP17" s="24" t="s">
        <v>0</v>
      </c>
      <c r="AQ17" s="24" t="s">
        <v>0</v>
      </c>
      <c r="AR17" s="26" t="s">
        <v>1</v>
      </c>
      <c r="AS17" s="26" t="s">
        <v>1</v>
      </c>
      <c r="AT17" s="25" t="s">
        <v>62</v>
      </c>
      <c r="AU17" s="25" t="s">
        <v>62</v>
      </c>
      <c r="AV17" s="25" t="s">
        <v>62</v>
      </c>
      <c r="AW17" s="25" t="s">
        <v>62</v>
      </c>
      <c r="AX17" s="25" t="s">
        <v>62</v>
      </c>
      <c r="AY17" s="25" t="s">
        <v>62</v>
      </c>
      <c r="AZ17" s="25" t="s">
        <v>62</v>
      </c>
      <c r="BA17" s="27" t="s">
        <v>62</v>
      </c>
      <c r="BB17" s="146">
        <f>SUM(J17,AD17)</f>
        <v>33</v>
      </c>
      <c r="BC17" s="147">
        <v>7</v>
      </c>
      <c r="BD17" s="147">
        <v>2</v>
      </c>
      <c r="BE17" s="147"/>
      <c r="BF17" s="147"/>
      <c r="BG17" s="147"/>
      <c r="BH17" s="147">
        <v>10</v>
      </c>
      <c r="BI17" s="161">
        <f>SUM(BB17:BH17)</f>
        <v>52</v>
      </c>
      <c r="BJ17" s="28"/>
      <c r="BK17" s="180"/>
      <c r="BL17" s="180"/>
      <c r="BM17" s="180"/>
      <c r="BP17" s="11"/>
      <c r="BQ17" s="11"/>
      <c r="BR17" s="11"/>
    </row>
    <row r="18" spans="1:70" s="1" customFormat="1" ht="31.35" customHeight="1" x14ac:dyDescent="0.55000000000000004">
      <c r="A18" s="29" t="s">
        <v>26</v>
      </c>
      <c r="B18" s="30"/>
      <c r="C18" s="31"/>
      <c r="D18" s="31"/>
      <c r="E18" s="31"/>
      <c r="F18" s="31"/>
      <c r="G18" s="31"/>
      <c r="H18" s="31"/>
      <c r="I18" s="31"/>
      <c r="J18" s="32">
        <v>17</v>
      </c>
      <c r="K18" s="31"/>
      <c r="L18" s="31"/>
      <c r="M18" s="31"/>
      <c r="N18" s="31"/>
      <c r="O18" s="141"/>
      <c r="P18" s="141"/>
      <c r="Q18" s="141"/>
      <c r="R18" s="141"/>
      <c r="S18" s="33" t="s">
        <v>0</v>
      </c>
      <c r="T18" s="33" t="s">
        <v>0</v>
      </c>
      <c r="U18" s="33" t="s">
        <v>0</v>
      </c>
      <c r="V18" s="33" t="s">
        <v>0</v>
      </c>
      <c r="W18" s="34" t="s">
        <v>62</v>
      </c>
      <c r="X18" s="34" t="s">
        <v>62</v>
      </c>
      <c r="Y18" s="141"/>
      <c r="Z18" s="141"/>
      <c r="AA18" s="141"/>
      <c r="AB18" s="141"/>
      <c r="AC18" s="141"/>
      <c r="AD18" s="141">
        <v>17</v>
      </c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33"/>
      <c r="AP18" s="33" t="s">
        <v>0</v>
      </c>
      <c r="AQ18" s="33" t="s">
        <v>0</v>
      </c>
      <c r="AR18" s="33" t="s">
        <v>0</v>
      </c>
      <c r="AS18" s="33" t="s">
        <v>0</v>
      </c>
      <c r="AT18" s="34" t="s">
        <v>62</v>
      </c>
      <c r="AU18" s="34" t="s">
        <v>62</v>
      </c>
      <c r="AV18" s="34" t="s">
        <v>62</v>
      </c>
      <c r="AW18" s="34" t="s">
        <v>62</v>
      </c>
      <c r="AX18" s="34" t="s">
        <v>62</v>
      </c>
      <c r="AY18" s="34" t="s">
        <v>62</v>
      </c>
      <c r="AZ18" s="34" t="s">
        <v>62</v>
      </c>
      <c r="BA18" s="35" t="s">
        <v>62</v>
      </c>
      <c r="BB18" s="140">
        <f>SUM(J18,AD18)</f>
        <v>34</v>
      </c>
      <c r="BC18" s="141">
        <v>8</v>
      </c>
      <c r="BD18" s="141"/>
      <c r="BE18" s="141"/>
      <c r="BF18" s="141"/>
      <c r="BG18" s="141"/>
      <c r="BH18" s="141">
        <v>10</v>
      </c>
      <c r="BI18" s="36">
        <f t="shared" ref="BI18:BI20" si="0">SUM(BB18:BH18)</f>
        <v>52</v>
      </c>
      <c r="BJ18" s="28"/>
      <c r="BK18" s="180"/>
      <c r="BL18" s="180"/>
      <c r="BM18" s="180"/>
      <c r="BP18" s="11"/>
      <c r="BQ18" s="11"/>
      <c r="BR18" s="11"/>
    </row>
    <row r="19" spans="1:70" s="1" customFormat="1" ht="31.35" customHeight="1" x14ac:dyDescent="0.55000000000000004">
      <c r="A19" s="29" t="s">
        <v>27</v>
      </c>
      <c r="B19" s="30"/>
      <c r="C19" s="31"/>
      <c r="D19" s="31"/>
      <c r="E19" s="31"/>
      <c r="F19" s="31"/>
      <c r="G19" s="31"/>
      <c r="H19" s="31"/>
      <c r="I19" s="31"/>
      <c r="J19" s="32">
        <v>16</v>
      </c>
      <c r="K19" s="31"/>
      <c r="L19" s="31"/>
      <c r="M19" s="31"/>
      <c r="N19" s="31"/>
      <c r="O19" s="141"/>
      <c r="P19" s="141"/>
      <c r="Q19" s="141"/>
      <c r="R19" s="33" t="s">
        <v>0</v>
      </c>
      <c r="S19" s="33" t="s">
        <v>0</v>
      </c>
      <c r="T19" s="33" t="s">
        <v>0</v>
      </c>
      <c r="U19" s="34" t="s">
        <v>62</v>
      </c>
      <c r="V19" s="34" t="s">
        <v>62</v>
      </c>
      <c r="W19" s="141"/>
      <c r="X19" s="141"/>
      <c r="Y19" s="141"/>
      <c r="Z19" s="141"/>
      <c r="AA19" s="141"/>
      <c r="AB19" s="141"/>
      <c r="AC19" s="141"/>
      <c r="AD19" s="141">
        <v>16</v>
      </c>
      <c r="AE19" s="141"/>
      <c r="AF19" s="141"/>
      <c r="AG19" s="141"/>
      <c r="AH19" s="141"/>
      <c r="AI19" s="141"/>
      <c r="AJ19" s="141"/>
      <c r="AK19" s="141"/>
      <c r="AL19" s="141"/>
      <c r="AM19" s="33" t="s">
        <v>0</v>
      </c>
      <c r="AN19" s="33" t="s">
        <v>0</v>
      </c>
      <c r="AO19" s="33" t="s">
        <v>0</v>
      </c>
      <c r="AP19" s="141" t="s">
        <v>64</v>
      </c>
      <c r="AQ19" s="141" t="s">
        <v>64</v>
      </c>
      <c r="AR19" s="141" t="s">
        <v>64</v>
      </c>
      <c r="AS19" s="141" t="s">
        <v>64</v>
      </c>
      <c r="AT19" s="34" t="s">
        <v>62</v>
      </c>
      <c r="AU19" s="34" t="s">
        <v>62</v>
      </c>
      <c r="AV19" s="34" t="s">
        <v>62</v>
      </c>
      <c r="AW19" s="34" t="s">
        <v>62</v>
      </c>
      <c r="AX19" s="34" t="s">
        <v>62</v>
      </c>
      <c r="AY19" s="34" t="s">
        <v>62</v>
      </c>
      <c r="AZ19" s="34" t="s">
        <v>62</v>
      </c>
      <c r="BA19" s="35" t="s">
        <v>62</v>
      </c>
      <c r="BB19" s="140">
        <f>SUM(J19,AD19)</f>
        <v>32</v>
      </c>
      <c r="BC19" s="141">
        <v>6</v>
      </c>
      <c r="BD19" s="141"/>
      <c r="BE19" s="141">
        <v>4</v>
      </c>
      <c r="BF19" s="141"/>
      <c r="BG19" s="141"/>
      <c r="BH19" s="141">
        <v>10</v>
      </c>
      <c r="BI19" s="36">
        <f t="shared" si="0"/>
        <v>52</v>
      </c>
      <c r="BJ19" s="28"/>
      <c r="BK19" s="180"/>
      <c r="BL19" s="180"/>
      <c r="BM19" s="180"/>
      <c r="BP19" s="11"/>
      <c r="BQ19" s="11"/>
      <c r="BR19" s="11"/>
    </row>
    <row r="20" spans="1:70" s="1" customFormat="1" ht="31.35" customHeight="1" thickBot="1" x14ac:dyDescent="0.6">
      <c r="A20" s="37" t="s">
        <v>159</v>
      </c>
      <c r="B20" s="38"/>
      <c r="C20" s="39"/>
      <c r="D20" s="39"/>
      <c r="E20" s="39"/>
      <c r="F20" s="39"/>
      <c r="G20" s="39"/>
      <c r="H20" s="39"/>
      <c r="I20" s="39"/>
      <c r="J20" s="40">
        <v>17</v>
      </c>
      <c r="K20" s="39"/>
      <c r="L20" s="39"/>
      <c r="M20" s="39"/>
      <c r="N20" s="39"/>
      <c r="O20" s="138"/>
      <c r="P20" s="138"/>
      <c r="Q20" s="138"/>
      <c r="R20" s="138"/>
      <c r="S20" s="41" t="s">
        <v>0</v>
      </c>
      <c r="T20" s="41" t="s">
        <v>0</v>
      </c>
      <c r="U20" s="41" t="s">
        <v>0</v>
      </c>
      <c r="V20" s="41" t="s">
        <v>0</v>
      </c>
      <c r="W20" s="42" t="s">
        <v>62</v>
      </c>
      <c r="X20" s="42" t="s">
        <v>62</v>
      </c>
      <c r="Y20" s="138" t="s">
        <v>64</v>
      </c>
      <c r="Z20" s="138" t="s">
        <v>64</v>
      </c>
      <c r="AA20" s="138" t="s">
        <v>64</v>
      </c>
      <c r="AB20" s="138" t="s">
        <v>64</v>
      </c>
      <c r="AC20" s="138" t="s">
        <v>64</v>
      </c>
      <c r="AD20" s="138" t="s">
        <v>64</v>
      </c>
      <c r="AE20" s="41" t="s">
        <v>94</v>
      </c>
      <c r="AF20" s="41" t="s">
        <v>94</v>
      </c>
      <c r="AG20" s="41" t="s">
        <v>94</v>
      </c>
      <c r="AH20" s="41" t="s">
        <v>94</v>
      </c>
      <c r="AI20" s="41" t="s">
        <v>94</v>
      </c>
      <c r="AJ20" s="41" t="s">
        <v>94</v>
      </c>
      <c r="AK20" s="41" t="s">
        <v>94</v>
      </c>
      <c r="AL20" s="41" t="s">
        <v>94</v>
      </c>
      <c r="AM20" s="41" t="s">
        <v>94</v>
      </c>
      <c r="AN20" s="41" t="s">
        <v>94</v>
      </c>
      <c r="AO20" s="41" t="s">
        <v>94</v>
      </c>
      <c r="AP20" s="41" t="s">
        <v>94</v>
      </c>
      <c r="AQ20" s="41" t="s">
        <v>66</v>
      </c>
      <c r="AR20" s="41" t="s">
        <v>66</v>
      </c>
      <c r="AS20" s="138"/>
      <c r="AT20" s="138"/>
      <c r="AU20" s="138"/>
      <c r="AV20" s="138"/>
      <c r="AW20" s="138"/>
      <c r="AX20" s="138"/>
      <c r="AY20" s="138"/>
      <c r="AZ20" s="138"/>
      <c r="BA20" s="19"/>
      <c r="BB20" s="137">
        <f>SUM(J20,AD20)</f>
        <v>17</v>
      </c>
      <c r="BC20" s="138">
        <v>4</v>
      </c>
      <c r="BD20" s="138"/>
      <c r="BE20" s="138">
        <v>6</v>
      </c>
      <c r="BF20" s="138">
        <v>12</v>
      </c>
      <c r="BG20" s="138">
        <v>2</v>
      </c>
      <c r="BH20" s="138">
        <v>2</v>
      </c>
      <c r="BI20" s="43">
        <f t="shared" si="0"/>
        <v>43</v>
      </c>
      <c r="BJ20" s="28"/>
      <c r="BK20" s="180"/>
      <c r="BL20" s="180"/>
      <c r="BM20" s="180"/>
      <c r="BP20" s="11"/>
      <c r="BQ20" s="11"/>
      <c r="BR20" s="11"/>
    </row>
    <row r="21" spans="1:70" s="15" customFormat="1" ht="28.35" customHeight="1" thickBot="1" x14ac:dyDescent="0.55000000000000004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7">
        <f>SUM(BB17:BB20)</f>
        <v>116</v>
      </c>
      <c r="BC21" s="48">
        <f t="shared" ref="BC21:BI21" si="1">SUM(BC17:BC20)</f>
        <v>25</v>
      </c>
      <c r="BD21" s="48">
        <f t="shared" si="1"/>
        <v>2</v>
      </c>
      <c r="BE21" s="48">
        <f t="shared" si="1"/>
        <v>10</v>
      </c>
      <c r="BF21" s="48">
        <f t="shared" si="1"/>
        <v>12</v>
      </c>
      <c r="BG21" s="48">
        <f t="shared" si="1"/>
        <v>2</v>
      </c>
      <c r="BH21" s="48">
        <f t="shared" si="1"/>
        <v>32</v>
      </c>
      <c r="BI21" s="49">
        <f t="shared" si="1"/>
        <v>199</v>
      </c>
      <c r="BJ21" s="28"/>
      <c r="BK21" s="184"/>
      <c r="BL21" s="184"/>
      <c r="BM21" s="184"/>
      <c r="BP21" s="50"/>
      <c r="BQ21" s="50"/>
      <c r="BR21" s="50"/>
    </row>
    <row r="22" spans="1:70" s="1" customFormat="1" ht="28.35" customHeight="1" x14ac:dyDescent="0.55000000000000004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52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BF22" s="180"/>
      <c r="BG22" s="180"/>
      <c r="BH22" s="180"/>
      <c r="BI22" s="180"/>
      <c r="BJ22" s="180"/>
      <c r="BK22" s="184">
        <f>SUM(BF33,BF78)</f>
        <v>100</v>
      </c>
      <c r="BL22" s="180"/>
      <c r="BM22" s="180"/>
      <c r="BP22" s="11"/>
      <c r="BQ22" s="11"/>
      <c r="BR22" s="11"/>
    </row>
    <row r="23" spans="1:70" s="1" customFormat="1" ht="31.35" customHeight="1" x14ac:dyDescent="0.55000000000000004">
      <c r="A23" s="51"/>
      <c r="B23" s="51"/>
      <c r="C23" s="51" t="s">
        <v>7</v>
      </c>
      <c r="D23" s="51"/>
      <c r="E23" s="51"/>
      <c r="F23" s="51"/>
      <c r="H23" s="53"/>
      <c r="I23" s="54" t="s">
        <v>95</v>
      </c>
      <c r="J23" s="51" t="s">
        <v>4</v>
      </c>
      <c r="N23" s="51"/>
      <c r="O23" s="51"/>
      <c r="P23" s="51"/>
      <c r="Q23" s="51"/>
      <c r="R23" s="52"/>
      <c r="S23" s="55" t="s">
        <v>1</v>
      </c>
      <c r="T23" s="54" t="s">
        <v>95</v>
      </c>
      <c r="U23" s="51" t="s">
        <v>61</v>
      </c>
      <c r="W23" s="51"/>
      <c r="X23" s="51"/>
      <c r="Y23" s="51"/>
      <c r="Z23" s="51"/>
      <c r="AA23" s="51"/>
      <c r="AB23" s="51"/>
      <c r="AC23" s="51"/>
      <c r="AE23" s="34" t="s">
        <v>94</v>
      </c>
      <c r="AF23" s="54" t="s">
        <v>95</v>
      </c>
      <c r="AG23" s="51" t="s">
        <v>93</v>
      </c>
      <c r="AH23" s="51"/>
      <c r="AI23" s="51"/>
      <c r="AN23" s="34" t="s">
        <v>62</v>
      </c>
      <c r="AO23" s="54" t="s">
        <v>95</v>
      </c>
      <c r="AP23" s="51" t="s">
        <v>63</v>
      </c>
      <c r="BF23" s="180"/>
      <c r="BG23" s="180"/>
      <c r="BH23" s="180"/>
      <c r="BI23" s="180"/>
      <c r="BJ23" s="180"/>
      <c r="BK23" s="180"/>
      <c r="BL23" s="180"/>
      <c r="BM23" s="180"/>
      <c r="BP23" s="11"/>
      <c r="BQ23" s="11"/>
      <c r="BR23" s="11"/>
    </row>
    <row r="24" spans="1:70" s="1" customFormat="1" ht="28.35" customHeight="1" x14ac:dyDescent="0.55000000000000004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2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BF24" s="180"/>
      <c r="BG24" s="180"/>
      <c r="BH24" s="180"/>
      <c r="BI24" s="180"/>
      <c r="BJ24" s="180"/>
      <c r="BK24" s="180"/>
      <c r="BL24" s="180"/>
      <c r="BM24" s="180"/>
      <c r="BP24" s="11"/>
      <c r="BQ24" s="11"/>
      <c r="BR24" s="11"/>
    </row>
    <row r="25" spans="1:70" s="1" customFormat="1" ht="31.35" customHeight="1" x14ac:dyDescent="0.55000000000000004">
      <c r="A25" s="51"/>
      <c r="B25" s="51"/>
      <c r="C25" s="51"/>
      <c r="D25" s="51"/>
      <c r="E25" s="51"/>
      <c r="F25" s="51"/>
      <c r="G25" s="51"/>
      <c r="H25" s="56" t="s">
        <v>0</v>
      </c>
      <c r="I25" s="54" t="s">
        <v>95</v>
      </c>
      <c r="J25" s="51" t="s">
        <v>67</v>
      </c>
      <c r="N25" s="51"/>
      <c r="O25" s="51"/>
      <c r="P25" s="51"/>
      <c r="Q25" s="51"/>
      <c r="R25" s="52"/>
      <c r="S25" s="34" t="s">
        <v>64</v>
      </c>
      <c r="T25" s="54" t="s">
        <v>95</v>
      </c>
      <c r="U25" s="51" t="s">
        <v>68</v>
      </c>
      <c r="W25" s="51"/>
      <c r="X25" s="51"/>
      <c r="Y25" s="51"/>
      <c r="Z25" s="51"/>
      <c r="AA25" s="51"/>
      <c r="AB25" s="51"/>
      <c r="AC25" s="51"/>
      <c r="AE25" s="34" t="s">
        <v>66</v>
      </c>
      <c r="AF25" s="54" t="s">
        <v>95</v>
      </c>
      <c r="AG25" s="51" t="s">
        <v>65</v>
      </c>
      <c r="AH25" s="51"/>
      <c r="AI25" s="51"/>
      <c r="BF25" s="180"/>
      <c r="BG25" s="180"/>
      <c r="BH25" s="180"/>
      <c r="BI25" s="180"/>
      <c r="BJ25" s="180"/>
      <c r="BK25" s="180"/>
      <c r="BL25" s="180"/>
      <c r="BM25" s="180"/>
      <c r="BP25" s="11"/>
      <c r="BQ25" s="11"/>
      <c r="BR25" s="11"/>
    </row>
    <row r="26" spans="1:70" s="1" customFormat="1" ht="28.35" customHeight="1" x14ac:dyDescent="0.55000000000000004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2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BF26" s="180"/>
      <c r="BG26" s="180"/>
      <c r="BH26" s="180"/>
      <c r="BI26" s="180"/>
      <c r="BJ26" s="180"/>
      <c r="BK26" s="180"/>
      <c r="BL26" s="180"/>
      <c r="BM26" s="180"/>
      <c r="BP26" s="11"/>
      <c r="BQ26" s="11"/>
      <c r="BR26" s="11"/>
    </row>
    <row r="27" spans="1:70" s="1" customFormat="1" ht="31.35" customHeight="1" x14ac:dyDescent="0.55000000000000004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2"/>
      <c r="T27" s="51"/>
      <c r="U27" s="51"/>
      <c r="V27" s="51"/>
      <c r="W27" s="51"/>
      <c r="X27" s="51"/>
      <c r="Y27" s="51"/>
      <c r="Z27" s="51"/>
      <c r="AA27" s="14" t="s">
        <v>37</v>
      </c>
      <c r="AB27" s="51"/>
      <c r="AC27" s="51"/>
      <c r="AD27" s="51"/>
      <c r="AE27" s="51"/>
      <c r="AF27" s="51"/>
      <c r="AG27" s="51"/>
      <c r="AH27" s="51"/>
      <c r="AI27" s="51"/>
      <c r="BF27" s="180"/>
      <c r="BG27" s="180"/>
      <c r="BH27" s="180"/>
      <c r="BI27" s="57"/>
      <c r="BJ27" s="181"/>
      <c r="BK27" s="184"/>
      <c r="BL27" s="180"/>
      <c r="BM27" s="180"/>
      <c r="BP27" s="11"/>
      <c r="BQ27" s="11"/>
      <c r="BR27" s="11"/>
    </row>
    <row r="28" spans="1:70" s="1" customFormat="1" ht="28.35" customHeight="1" thickBot="1" x14ac:dyDescent="0.6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2"/>
      <c r="S28" s="52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BF28" s="180"/>
      <c r="BG28" s="180"/>
      <c r="BH28" s="180"/>
      <c r="BI28" s="180"/>
      <c r="BJ28" s="180"/>
      <c r="BK28" s="180"/>
      <c r="BL28" s="180"/>
      <c r="BM28" s="180"/>
      <c r="BP28" s="11"/>
      <c r="BQ28" s="11"/>
      <c r="BR28" s="11"/>
    </row>
    <row r="29" spans="1:70" s="1" customFormat="1" ht="36.75" customHeight="1" thickBot="1" x14ac:dyDescent="0.6">
      <c r="A29" s="410" t="s">
        <v>98</v>
      </c>
      <c r="B29" s="413" t="s">
        <v>463</v>
      </c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5"/>
      <c r="P29" s="422" t="s">
        <v>8</v>
      </c>
      <c r="Q29" s="408"/>
      <c r="R29" s="402" t="s">
        <v>9</v>
      </c>
      <c r="S29" s="422"/>
      <c r="T29" s="247" t="s">
        <v>10</v>
      </c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9"/>
      <c r="AF29" s="424" t="s">
        <v>36</v>
      </c>
      <c r="AG29" s="425"/>
      <c r="AH29" s="425"/>
      <c r="AI29" s="425"/>
      <c r="AJ29" s="425"/>
      <c r="AK29" s="425"/>
      <c r="AL29" s="425"/>
      <c r="AM29" s="425"/>
      <c r="AN29" s="425"/>
      <c r="AO29" s="425"/>
      <c r="AP29" s="425"/>
      <c r="AQ29" s="425"/>
      <c r="AR29" s="425"/>
      <c r="AS29" s="425"/>
      <c r="AT29" s="425"/>
      <c r="AU29" s="425"/>
      <c r="AV29" s="425"/>
      <c r="AW29" s="425"/>
      <c r="AX29" s="425"/>
      <c r="AY29" s="425"/>
      <c r="AZ29" s="425"/>
      <c r="BA29" s="425"/>
      <c r="BB29" s="425"/>
      <c r="BC29" s="426"/>
      <c r="BD29" s="386" t="s">
        <v>24</v>
      </c>
      <c r="BE29" s="387"/>
      <c r="BF29" s="392" t="s">
        <v>99</v>
      </c>
      <c r="BG29" s="392"/>
      <c r="BH29" s="392"/>
      <c r="BI29" s="393"/>
      <c r="BJ29" s="174"/>
      <c r="BK29" s="180"/>
      <c r="BL29" s="180"/>
      <c r="BM29" s="180"/>
      <c r="BP29" s="11"/>
      <c r="BQ29" s="11"/>
      <c r="BR29" s="11"/>
    </row>
    <row r="30" spans="1:70" s="1" customFormat="1" ht="36.75" customHeight="1" thickBot="1" x14ac:dyDescent="0.6">
      <c r="A30" s="411"/>
      <c r="B30" s="416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8"/>
      <c r="P30" s="399"/>
      <c r="Q30" s="423"/>
      <c r="R30" s="404"/>
      <c r="S30" s="399"/>
      <c r="T30" s="398" t="s">
        <v>5</v>
      </c>
      <c r="U30" s="399"/>
      <c r="V30" s="402" t="s">
        <v>11</v>
      </c>
      <c r="W30" s="403"/>
      <c r="X30" s="365" t="s">
        <v>12</v>
      </c>
      <c r="Y30" s="347"/>
      <c r="Z30" s="347"/>
      <c r="AA30" s="347"/>
      <c r="AB30" s="347"/>
      <c r="AC30" s="347"/>
      <c r="AD30" s="347"/>
      <c r="AE30" s="348"/>
      <c r="AF30" s="406" t="s">
        <v>14</v>
      </c>
      <c r="AG30" s="384"/>
      <c r="AH30" s="384"/>
      <c r="AI30" s="384"/>
      <c r="AJ30" s="384"/>
      <c r="AK30" s="385"/>
      <c r="AL30" s="406" t="s">
        <v>15</v>
      </c>
      <c r="AM30" s="384"/>
      <c r="AN30" s="384"/>
      <c r="AO30" s="384"/>
      <c r="AP30" s="384"/>
      <c r="AQ30" s="385"/>
      <c r="AR30" s="406" t="s">
        <v>16</v>
      </c>
      <c r="AS30" s="384"/>
      <c r="AT30" s="384"/>
      <c r="AU30" s="384"/>
      <c r="AV30" s="384"/>
      <c r="AW30" s="385"/>
      <c r="AX30" s="406" t="s">
        <v>155</v>
      </c>
      <c r="AY30" s="384"/>
      <c r="AZ30" s="384"/>
      <c r="BA30" s="384"/>
      <c r="BB30" s="384"/>
      <c r="BC30" s="385"/>
      <c r="BD30" s="388"/>
      <c r="BE30" s="389"/>
      <c r="BF30" s="394"/>
      <c r="BG30" s="394"/>
      <c r="BH30" s="394"/>
      <c r="BI30" s="395"/>
      <c r="BJ30" s="174"/>
      <c r="BK30" s="180"/>
      <c r="BL30" s="180"/>
      <c r="BM30" s="180"/>
      <c r="BP30" s="11"/>
      <c r="BQ30" s="11"/>
      <c r="BR30" s="11"/>
    </row>
    <row r="31" spans="1:70" s="1" customFormat="1" ht="62.25" customHeight="1" thickBot="1" x14ac:dyDescent="0.6">
      <c r="A31" s="411"/>
      <c r="B31" s="416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8"/>
      <c r="P31" s="399"/>
      <c r="Q31" s="423"/>
      <c r="R31" s="404"/>
      <c r="S31" s="399"/>
      <c r="T31" s="398"/>
      <c r="U31" s="399"/>
      <c r="V31" s="404"/>
      <c r="W31" s="399"/>
      <c r="X31" s="407" t="s">
        <v>13</v>
      </c>
      <c r="Y31" s="408"/>
      <c r="Z31" s="427" t="s">
        <v>100</v>
      </c>
      <c r="AA31" s="408"/>
      <c r="AB31" s="427" t="s">
        <v>101</v>
      </c>
      <c r="AC31" s="408"/>
      <c r="AD31" s="422" t="s">
        <v>74</v>
      </c>
      <c r="AE31" s="403"/>
      <c r="AF31" s="383" t="s">
        <v>150</v>
      </c>
      <c r="AG31" s="384"/>
      <c r="AH31" s="385"/>
      <c r="AI31" s="383" t="s">
        <v>178</v>
      </c>
      <c r="AJ31" s="384"/>
      <c r="AK31" s="385"/>
      <c r="AL31" s="383" t="s">
        <v>176</v>
      </c>
      <c r="AM31" s="384"/>
      <c r="AN31" s="385"/>
      <c r="AO31" s="383" t="s">
        <v>177</v>
      </c>
      <c r="AP31" s="384"/>
      <c r="AQ31" s="385"/>
      <c r="AR31" s="383" t="s">
        <v>151</v>
      </c>
      <c r="AS31" s="384"/>
      <c r="AT31" s="385"/>
      <c r="AU31" s="383" t="s">
        <v>152</v>
      </c>
      <c r="AV31" s="384"/>
      <c r="AW31" s="385"/>
      <c r="AX31" s="383" t="s">
        <v>187</v>
      </c>
      <c r="AY31" s="384"/>
      <c r="AZ31" s="385"/>
      <c r="BA31" s="383" t="s">
        <v>215</v>
      </c>
      <c r="BB31" s="384"/>
      <c r="BC31" s="385"/>
      <c r="BD31" s="388"/>
      <c r="BE31" s="389"/>
      <c r="BF31" s="394"/>
      <c r="BG31" s="394"/>
      <c r="BH31" s="394"/>
      <c r="BI31" s="395"/>
      <c r="BJ31" s="174"/>
      <c r="BK31" s="180"/>
      <c r="BL31" s="180"/>
      <c r="BM31" s="180"/>
      <c r="BP31" s="11"/>
      <c r="BQ31" s="11"/>
      <c r="BR31" s="11"/>
    </row>
    <row r="32" spans="1:70" s="1" customFormat="1" ht="141.6" customHeight="1" thickBot="1" x14ac:dyDescent="0.6">
      <c r="A32" s="412"/>
      <c r="B32" s="419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1"/>
      <c r="P32" s="401"/>
      <c r="Q32" s="409"/>
      <c r="R32" s="405"/>
      <c r="S32" s="401"/>
      <c r="T32" s="400"/>
      <c r="U32" s="401"/>
      <c r="V32" s="405"/>
      <c r="W32" s="401"/>
      <c r="X32" s="400"/>
      <c r="Y32" s="409"/>
      <c r="Z32" s="405"/>
      <c r="AA32" s="409"/>
      <c r="AB32" s="405"/>
      <c r="AC32" s="409"/>
      <c r="AD32" s="401"/>
      <c r="AE32" s="428"/>
      <c r="AF32" s="58" t="s">
        <v>3</v>
      </c>
      <c r="AG32" s="59" t="s">
        <v>17</v>
      </c>
      <c r="AH32" s="60" t="s">
        <v>18</v>
      </c>
      <c r="AI32" s="58" t="s">
        <v>3</v>
      </c>
      <c r="AJ32" s="59" t="s">
        <v>17</v>
      </c>
      <c r="AK32" s="60" t="s">
        <v>18</v>
      </c>
      <c r="AL32" s="58" t="s">
        <v>3</v>
      </c>
      <c r="AM32" s="59" t="s">
        <v>17</v>
      </c>
      <c r="AN32" s="60" t="s">
        <v>18</v>
      </c>
      <c r="AO32" s="58" t="s">
        <v>3</v>
      </c>
      <c r="AP32" s="59" t="s">
        <v>17</v>
      </c>
      <c r="AQ32" s="60" t="s">
        <v>18</v>
      </c>
      <c r="AR32" s="61" t="s">
        <v>3</v>
      </c>
      <c r="AS32" s="59" t="s">
        <v>17</v>
      </c>
      <c r="AT32" s="62" t="s">
        <v>18</v>
      </c>
      <c r="AU32" s="173" t="s">
        <v>3</v>
      </c>
      <c r="AV32" s="59" t="s">
        <v>17</v>
      </c>
      <c r="AW32" s="175" t="s">
        <v>18</v>
      </c>
      <c r="AX32" s="61" t="s">
        <v>3</v>
      </c>
      <c r="AY32" s="59" t="s">
        <v>17</v>
      </c>
      <c r="AZ32" s="62" t="s">
        <v>18</v>
      </c>
      <c r="BA32" s="61" t="s">
        <v>3</v>
      </c>
      <c r="BB32" s="59" t="s">
        <v>17</v>
      </c>
      <c r="BC32" s="62" t="s">
        <v>18</v>
      </c>
      <c r="BD32" s="390"/>
      <c r="BE32" s="391"/>
      <c r="BF32" s="396"/>
      <c r="BG32" s="396"/>
      <c r="BH32" s="396"/>
      <c r="BI32" s="397"/>
      <c r="BJ32" s="174"/>
      <c r="BK32" s="180"/>
      <c r="BL32" s="180"/>
      <c r="BM32" s="180"/>
      <c r="BP32" s="11"/>
      <c r="BQ32" s="11"/>
      <c r="BR32" s="11"/>
    </row>
    <row r="33" spans="1:70 16384:16384" s="13" customFormat="1" ht="36.75" customHeight="1" thickBot="1" x14ac:dyDescent="0.3">
      <c r="A33" s="63" t="s">
        <v>19</v>
      </c>
      <c r="B33" s="367" t="s">
        <v>111</v>
      </c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9"/>
      <c r="P33" s="347"/>
      <c r="Q33" s="366"/>
      <c r="R33" s="354"/>
      <c r="S33" s="347"/>
      <c r="T33" s="247">
        <f>SUM(T34:U77)</f>
        <v>3892</v>
      </c>
      <c r="U33" s="248"/>
      <c r="V33" s="346">
        <f>SUM(V34:W77)</f>
        <v>1824</v>
      </c>
      <c r="W33" s="249"/>
      <c r="X33" s="247">
        <f>SUM(X34:Y77)</f>
        <v>754</v>
      </c>
      <c r="Y33" s="248"/>
      <c r="Z33" s="346">
        <f>SUM(Z34:AA77)</f>
        <v>512</v>
      </c>
      <c r="AA33" s="248"/>
      <c r="AB33" s="346">
        <f>SUM(AB34:AC77)</f>
        <v>524</v>
      </c>
      <c r="AC33" s="248"/>
      <c r="AD33" s="346">
        <f>SUM(AD34:AE77)</f>
        <v>34</v>
      </c>
      <c r="AE33" s="249"/>
      <c r="AF33" s="143">
        <f t="shared" ref="AF33:BC33" si="2">SUM(AF34:AF77)</f>
        <v>936</v>
      </c>
      <c r="AG33" s="171">
        <f t="shared" si="2"/>
        <v>468</v>
      </c>
      <c r="AH33" s="64">
        <f t="shared" si="2"/>
        <v>25</v>
      </c>
      <c r="AI33" s="143">
        <f t="shared" si="2"/>
        <v>910</v>
      </c>
      <c r="AJ33" s="171">
        <f t="shared" si="2"/>
        <v>460</v>
      </c>
      <c r="AK33" s="64">
        <f t="shared" si="2"/>
        <v>24</v>
      </c>
      <c r="AL33" s="143">
        <f t="shared" si="2"/>
        <v>652</v>
      </c>
      <c r="AM33" s="171">
        <f t="shared" si="2"/>
        <v>300</v>
      </c>
      <c r="AN33" s="64">
        <f t="shared" si="2"/>
        <v>17</v>
      </c>
      <c r="AO33" s="143">
        <f t="shared" si="2"/>
        <v>504</v>
      </c>
      <c r="AP33" s="171">
        <f t="shared" si="2"/>
        <v>218</v>
      </c>
      <c r="AQ33" s="64">
        <f t="shared" si="2"/>
        <v>14</v>
      </c>
      <c r="AR33" s="143">
        <f t="shared" si="2"/>
        <v>452</v>
      </c>
      <c r="AS33" s="171">
        <f t="shared" si="2"/>
        <v>210</v>
      </c>
      <c r="AT33" s="64">
        <f t="shared" si="2"/>
        <v>12</v>
      </c>
      <c r="AU33" s="143">
        <f t="shared" si="2"/>
        <v>216</v>
      </c>
      <c r="AV33" s="171">
        <f t="shared" si="2"/>
        <v>86</v>
      </c>
      <c r="AW33" s="64">
        <f t="shared" si="2"/>
        <v>6</v>
      </c>
      <c r="AX33" s="143">
        <f t="shared" si="2"/>
        <v>222</v>
      </c>
      <c r="AY33" s="171">
        <f t="shared" si="2"/>
        <v>82</v>
      </c>
      <c r="AZ33" s="64">
        <f t="shared" si="2"/>
        <v>6</v>
      </c>
      <c r="BA33" s="143">
        <f t="shared" si="2"/>
        <v>0</v>
      </c>
      <c r="BB33" s="171">
        <f t="shared" si="2"/>
        <v>0</v>
      </c>
      <c r="BC33" s="64">
        <f t="shared" si="2"/>
        <v>0</v>
      </c>
      <c r="BD33" s="247">
        <f>SUM(BD34:BE77)</f>
        <v>104</v>
      </c>
      <c r="BE33" s="249"/>
      <c r="BF33" s="473">
        <f>T33*100/T136</f>
        <v>51.6728624535316</v>
      </c>
      <c r="BG33" s="473"/>
      <c r="BH33" s="473"/>
      <c r="BI33" s="474"/>
      <c r="BJ33" s="28">
        <f>SUM(X33:AE33)</f>
        <v>1824</v>
      </c>
      <c r="BK33" s="65">
        <f>SUM(AF33,AI33,AL33,AO33,AR33,AU33,AX33,BA33)</f>
        <v>3892</v>
      </c>
      <c r="BL33" s="65">
        <f>SUM(AG33,AJ33,AM33,AP33,AS33,AV33,AY33,BB33)</f>
        <v>1824</v>
      </c>
      <c r="BM33" s="65">
        <f>SUM(AH33,AK33,AN33,AQ33,AT33,AW33,AZ33,BC33)</f>
        <v>104</v>
      </c>
      <c r="BP33" s="10"/>
      <c r="BQ33" s="10"/>
      <c r="BR33" s="10"/>
    </row>
    <row r="34" spans="1:70 16384:16384" s="13" customFormat="1" ht="31.35" customHeight="1" x14ac:dyDescent="0.25">
      <c r="A34" s="119" t="s">
        <v>102</v>
      </c>
      <c r="B34" s="446" t="s">
        <v>199</v>
      </c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8"/>
      <c r="P34" s="259"/>
      <c r="Q34" s="325"/>
      <c r="R34" s="274"/>
      <c r="S34" s="259"/>
      <c r="T34" s="258"/>
      <c r="U34" s="259"/>
      <c r="V34" s="274"/>
      <c r="W34" s="327"/>
      <c r="X34" s="259"/>
      <c r="Y34" s="259"/>
      <c r="Z34" s="274"/>
      <c r="AA34" s="325"/>
      <c r="AB34" s="274"/>
      <c r="AC34" s="325"/>
      <c r="AD34" s="259"/>
      <c r="AE34" s="327"/>
      <c r="AF34" s="151"/>
      <c r="AG34" s="155"/>
      <c r="AH34" s="166"/>
      <c r="AI34" s="151"/>
      <c r="AJ34" s="155"/>
      <c r="AK34" s="166"/>
      <c r="AL34" s="151"/>
      <c r="AM34" s="155"/>
      <c r="AN34" s="166"/>
      <c r="AO34" s="151"/>
      <c r="AP34" s="155"/>
      <c r="AQ34" s="167"/>
      <c r="AR34" s="152"/>
      <c r="AS34" s="155"/>
      <c r="AT34" s="166"/>
      <c r="AU34" s="151"/>
      <c r="AV34" s="155"/>
      <c r="AW34" s="166"/>
      <c r="AX34" s="151"/>
      <c r="AY34" s="155"/>
      <c r="AZ34" s="166"/>
      <c r="BA34" s="151"/>
      <c r="BB34" s="155"/>
      <c r="BC34" s="166"/>
      <c r="BD34" s="258"/>
      <c r="BE34" s="327"/>
      <c r="BF34" s="288"/>
      <c r="BG34" s="288"/>
      <c r="BH34" s="288"/>
      <c r="BI34" s="289"/>
      <c r="BJ34" s="28">
        <f t="shared" ref="BJ34:BJ117" si="3">SUM(X34:AE34)</f>
        <v>0</v>
      </c>
      <c r="BK34" s="69"/>
      <c r="BL34" s="69"/>
      <c r="BM34" s="69"/>
      <c r="BP34" s="10"/>
      <c r="BQ34" s="10"/>
      <c r="BR34" s="10"/>
    </row>
    <row r="35" spans="1:70 16384:16384" s="13" customFormat="1" ht="31.35" customHeight="1" x14ac:dyDescent="0.25">
      <c r="A35" s="68" t="s">
        <v>115</v>
      </c>
      <c r="B35" s="283" t="s">
        <v>256</v>
      </c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5"/>
      <c r="P35" s="255"/>
      <c r="Q35" s="302"/>
      <c r="R35" s="209">
        <v>1</v>
      </c>
      <c r="S35" s="255"/>
      <c r="T35" s="254">
        <v>72</v>
      </c>
      <c r="U35" s="255"/>
      <c r="V35" s="209">
        <v>34</v>
      </c>
      <c r="W35" s="321"/>
      <c r="X35" s="255">
        <v>18</v>
      </c>
      <c r="Y35" s="255"/>
      <c r="Z35" s="209"/>
      <c r="AA35" s="302"/>
      <c r="AB35" s="209">
        <v>16</v>
      </c>
      <c r="AC35" s="302"/>
      <c r="AD35" s="255"/>
      <c r="AE35" s="321"/>
      <c r="AF35" s="149">
        <v>72</v>
      </c>
      <c r="AG35" s="141">
        <v>34</v>
      </c>
      <c r="AH35" s="165">
        <v>2</v>
      </c>
      <c r="AI35" s="149"/>
      <c r="AJ35" s="141"/>
      <c r="AK35" s="165"/>
      <c r="AL35" s="149"/>
      <c r="AM35" s="141"/>
      <c r="AN35" s="150"/>
      <c r="AO35" s="149"/>
      <c r="AP35" s="141"/>
      <c r="AQ35" s="165"/>
      <c r="AR35" s="150"/>
      <c r="AS35" s="141"/>
      <c r="AT35" s="165"/>
      <c r="AU35" s="149"/>
      <c r="AV35" s="141"/>
      <c r="AW35" s="165"/>
      <c r="AX35" s="149"/>
      <c r="AY35" s="141"/>
      <c r="AZ35" s="165"/>
      <c r="BA35" s="149"/>
      <c r="BB35" s="141"/>
      <c r="BC35" s="165"/>
      <c r="BD35" s="254">
        <f>SUM(AH35,AK35,AN35,AQ35,AT35,AW35,AZ35,BC35)</f>
        <v>2</v>
      </c>
      <c r="BE35" s="321"/>
      <c r="BF35" s="214" t="s">
        <v>253</v>
      </c>
      <c r="BG35" s="214"/>
      <c r="BH35" s="214"/>
      <c r="BI35" s="215"/>
      <c r="BJ35" s="28">
        <f t="shared" si="3"/>
        <v>34</v>
      </c>
      <c r="BK35" s="69"/>
      <c r="BL35" s="69"/>
      <c r="BM35" s="69"/>
      <c r="BP35" s="10"/>
      <c r="BQ35" s="10"/>
      <c r="BR35" s="10"/>
    </row>
    <row r="36" spans="1:70 16384:16384" s="13" customFormat="1" ht="31.35" customHeight="1" x14ac:dyDescent="0.25">
      <c r="A36" s="68" t="s">
        <v>116</v>
      </c>
      <c r="B36" s="283" t="s">
        <v>208</v>
      </c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5"/>
      <c r="P36" s="255"/>
      <c r="Q36" s="302"/>
      <c r="R36" s="209">
        <v>1</v>
      </c>
      <c r="S36" s="255"/>
      <c r="T36" s="254">
        <v>72</v>
      </c>
      <c r="U36" s="255"/>
      <c r="V36" s="209">
        <v>34</v>
      </c>
      <c r="W36" s="321"/>
      <c r="X36" s="255">
        <v>18</v>
      </c>
      <c r="Y36" s="255"/>
      <c r="Z36" s="209"/>
      <c r="AA36" s="302"/>
      <c r="AB36" s="209">
        <v>16</v>
      </c>
      <c r="AC36" s="302"/>
      <c r="AD36" s="255"/>
      <c r="AE36" s="321"/>
      <c r="AF36" s="149">
        <v>72</v>
      </c>
      <c r="AG36" s="141">
        <v>34</v>
      </c>
      <c r="AH36" s="165">
        <v>2</v>
      </c>
      <c r="AI36" s="149"/>
      <c r="AJ36" s="141"/>
      <c r="AK36" s="165"/>
      <c r="AL36" s="149"/>
      <c r="AM36" s="141"/>
      <c r="AN36" s="150"/>
      <c r="AO36" s="149"/>
      <c r="AP36" s="141"/>
      <c r="AQ36" s="165"/>
      <c r="AR36" s="150"/>
      <c r="AS36" s="141"/>
      <c r="AT36" s="165"/>
      <c r="AU36" s="149"/>
      <c r="AV36" s="141"/>
      <c r="AW36" s="165"/>
      <c r="AX36" s="149"/>
      <c r="AY36" s="141"/>
      <c r="AZ36" s="165"/>
      <c r="BA36" s="149"/>
      <c r="BB36" s="141"/>
      <c r="BC36" s="165"/>
      <c r="BD36" s="254">
        <f>SUM(AH36,AK36,AN36,AQ36,AT36,AW36,AZ36,BC36)</f>
        <v>2</v>
      </c>
      <c r="BE36" s="321"/>
      <c r="BF36" s="214" t="s">
        <v>409</v>
      </c>
      <c r="BG36" s="214"/>
      <c r="BH36" s="214"/>
      <c r="BI36" s="215"/>
      <c r="BJ36" s="28">
        <f t="shared" si="3"/>
        <v>34</v>
      </c>
      <c r="BK36" s="69"/>
      <c r="BL36" s="69"/>
      <c r="BM36" s="69"/>
      <c r="BP36" s="10"/>
      <c r="BQ36" s="10"/>
      <c r="BR36" s="10"/>
    </row>
    <row r="37" spans="1:70 16384:16384" s="13" customFormat="1" ht="31.35" customHeight="1" x14ac:dyDescent="0.25">
      <c r="A37" s="68" t="s">
        <v>144</v>
      </c>
      <c r="B37" s="283" t="s">
        <v>207</v>
      </c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5"/>
      <c r="P37" s="255">
        <v>3</v>
      </c>
      <c r="Q37" s="302"/>
      <c r="R37" s="209"/>
      <c r="S37" s="255"/>
      <c r="T37" s="254">
        <v>144</v>
      </c>
      <c r="U37" s="255"/>
      <c r="V37" s="209">
        <v>76</v>
      </c>
      <c r="W37" s="321"/>
      <c r="X37" s="255">
        <v>42</v>
      </c>
      <c r="Y37" s="255"/>
      <c r="Z37" s="209"/>
      <c r="AA37" s="302"/>
      <c r="AB37" s="209"/>
      <c r="AC37" s="302"/>
      <c r="AD37" s="255">
        <v>34</v>
      </c>
      <c r="AE37" s="321"/>
      <c r="AF37" s="149"/>
      <c r="AG37" s="141"/>
      <c r="AH37" s="165"/>
      <c r="AI37" s="149"/>
      <c r="AJ37" s="141"/>
      <c r="AK37" s="165"/>
      <c r="AL37" s="149">
        <v>144</v>
      </c>
      <c r="AM37" s="141">
        <v>76</v>
      </c>
      <c r="AN37" s="150">
        <v>4</v>
      </c>
      <c r="AO37" s="149"/>
      <c r="AP37" s="141"/>
      <c r="AQ37" s="165"/>
      <c r="AR37" s="150"/>
      <c r="AS37" s="141"/>
      <c r="AT37" s="165"/>
      <c r="AU37" s="149"/>
      <c r="AV37" s="141"/>
      <c r="AW37" s="165"/>
      <c r="AX37" s="149"/>
      <c r="AY37" s="141"/>
      <c r="AZ37" s="165"/>
      <c r="BA37" s="149"/>
      <c r="BB37" s="141"/>
      <c r="BC37" s="165"/>
      <c r="BD37" s="254">
        <f>SUM(AH37,AK37,AN37,AQ37,AT37,AW37,AZ37,BC37)</f>
        <v>4</v>
      </c>
      <c r="BE37" s="321"/>
      <c r="BF37" s="214" t="s">
        <v>252</v>
      </c>
      <c r="BG37" s="214"/>
      <c r="BH37" s="214"/>
      <c r="BI37" s="215"/>
      <c r="BJ37" s="28">
        <f t="shared" si="3"/>
        <v>76</v>
      </c>
      <c r="BK37" s="69"/>
      <c r="BL37" s="69"/>
      <c r="BM37" s="69"/>
      <c r="BP37" s="10"/>
      <c r="BQ37" s="10"/>
      <c r="BR37" s="10"/>
    </row>
    <row r="38" spans="1:70 16384:16384" s="13" customFormat="1" ht="31.35" customHeight="1" x14ac:dyDescent="0.25">
      <c r="A38" s="68" t="s">
        <v>188</v>
      </c>
      <c r="B38" s="283" t="s">
        <v>254</v>
      </c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5"/>
      <c r="P38" s="255"/>
      <c r="Q38" s="302"/>
      <c r="R38" s="209">
        <v>4</v>
      </c>
      <c r="S38" s="255"/>
      <c r="T38" s="254">
        <f t="shared" ref="T38" si="4">SUM(AF38,AI38,AL38,AO38,AR38,AU38,AX38,BA38)</f>
        <v>36</v>
      </c>
      <c r="U38" s="255"/>
      <c r="V38" s="209">
        <f t="shared" ref="V38" si="5">SUM(AG38,AJ38,AM38,AP38,AS38,AV38,AY38,BB38)</f>
        <v>18</v>
      </c>
      <c r="W38" s="321"/>
      <c r="X38" s="255">
        <v>10</v>
      </c>
      <c r="Y38" s="302"/>
      <c r="Z38" s="209"/>
      <c r="AA38" s="302"/>
      <c r="AB38" s="209">
        <v>8</v>
      </c>
      <c r="AC38" s="302"/>
      <c r="AD38" s="209"/>
      <c r="AE38" s="321"/>
      <c r="AF38" s="149"/>
      <c r="AG38" s="141"/>
      <c r="AH38" s="165"/>
      <c r="AI38" s="149"/>
      <c r="AJ38" s="141"/>
      <c r="AK38" s="165"/>
      <c r="AL38" s="149"/>
      <c r="AM38" s="141"/>
      <c r="AN38" s="150"/>
      <c r="AO38" s="149">
        <v>36</v>
      </c>
      <c r="AP38" s="141">
        <v>18</v>
      </c>
      <c r="AQ38" s="165">
        <v>1</v>
      </c>
      <c r="AR38" s="150"/>
      <c r="AS38" s="141"/>
      <c r="AT38" s="165"/>
      <c r="AU38" s="149"/>
      <c r="AV38" s="141"/>
      <c r="AW38" s="165"/>
      <c r="AX38" s="149"/>
      <c r="AY38" s="141"/>
      <c r="AZ38" s="165"/>
      <c r="BA38" s="149"/>
      <c r="BB38" s="141"/>
      <c r="BC38" s="165"/>
      <c r="BD38" s="254">
        <f t="shared" ref="BD38" si="6">SUM(AH38,AK38,AN38,AQ38,AT38,AW38,AZ38,BC38)</f>
        <v>1</v>
      </c>
      <c r="BE38" s="321"/>
      <c r="BF38" s="214" t="s">
        <v>410</v>
      </c>
      <c r="BG38" s="214"/>
      <c r="BH38" s="214"/>
      <c r="BI38" s="215"/>
      <c r="BJ38" s="28">
        <f t="shared" si="3"/>
        <v>18</v>
      </c>
      <c r="BK38" s="13" t="s">
        <v>265</v>
      </c>
      <c r="BP38" s="10"/>
      <c r="BQ38" s="10"/>
      <c r="BR38" s="10"/>
    </row>
    <row r="39" spans="1:70 16384:16384" s="13" customFormat="1" ht="31.35" customHeight="1" x14ac:dyDescent="0.25">
      <c r="A39" s="120" t="s">
        <v>112</v>
      </c>
      <c r="B39" s="438" t="s">
        <v>146</v>
      </c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40"/>
      <c r="P39" s="255"/>
      <c r="Q39" s="302"/>
      <c r="R39" s="209"/>
      <c r="S39" s="255"/>
      <c r="T39" s="254"/>
      <c r="U39" s="255"/>
      <c r="V39" s="209"/>
      <c r="W39" s="321"/>
      <c r="X39" s="255"/>
      <c r="Y39" s="255"/>
      <c r="Z39" s="209"/>
      <c r="AA39" s="302"/>
      <c r="AB39" s="209"/>
      <c r="AC39" s="302"/>
      <c r="AD39" s="255"/>
      <c r="AE39" s="321"/>
      <c r="AF39" s="149"/>
      <c r="AG39" s="141"/>
      <c r="AH39" s="159"/>
      <c r="AI39" s="149"/>
      <c r="AJ39" s="141"/>
      <c r="AK39" s="159"/>
      <c r="AL39" s="149"/>
      <c r="AM39" s="141"/>
      <c r="AN39" s="159"/>
      <c r="AO39" s="149"/>
      <c r="AP39" s="141"/>
      <c r="AQ39" s="165"/>
      <c r="AR39" s="150"/>
      <c r="AS39" s="141"/>
      <c r="AT39" s="159"/>
      <c r="AU39" s="149"/>
      <c r="AV39" s="141"/>
      <c r="AW39" s="159"/>
      <c r="AX39" s="149"/>
      <c r="AY39" s="141"/>
      <c r="AZ39" s="159"/>
      <c r="BA39" s="149"/>
      <c r="BB39" s="141"/>
      <c r="BC39" s="159"/>
      <c r="BD39" s="254"/>
      <c r="BE39" s="321"/>
      <c r="BF39" s="435"/>
      <c r="BG39" s="436"/>
      <c r="BH39" s="436"/>
      <c r="BI39" s="437"/>
      <c r="BJ39" s="28">
        <f t="shared" si="3"/>
        <v>0</v>
      </c>
      <c r="BK39" s="69"/>
      <c r="BL39" s="69"/>
      <c r="BM39" s="69"/>
      <c r="BP39" s="10"/>
      <c r="BQ39" s="10"/>
      <c r="BR39" s="10"/>
    </row>
    <row r="40" spans="1:70 16384:16384" s="13" customFormat="1" ht="31.35" customHeight="1" x14ac:dyDescent="0.25">
      <c r="A40" s="68" t="s">
        <v>113</v>
      </c>
      <c r="B40" s="283" t="s">
        <v>198</v>
      </c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5"/>
      <c r="P40" s="255"/>
      <c r="Q40" s="302"/>
      <c r="R40" s="209">
        <v>1</v>
      </c>
      <c r="S40" s="255"/>
      <c r="T40" s="254">
        <f>SUM(AF40,AI40,AL40,AO40,AR40,AU40,AX40,BA40)</f>
        <v>108</v>
      </c>
      <c r="U40" s="255"/>
      <c r="V40" s="209">
        <f>SUM(AG40,AJ40,AM40,AP40,AS40,AV40,AY40,BB40)</f>
        <v>40</v>
      </c>
      <c r="W40" s="321"/>
      <c r="X40" s="255"/>
      <c r="Y40" s="255"/>
      <c r="Z40" s="209"/>
      <c r="AA40" s="302"/>
      <c r="AB40" s="209">
        <v>40</v>
      </c>
      <c r="AC40" s="302"/>
      <c r="AD40" s="255"/>
      <c r="AE40" s="321"/>
      <c r="AF40" s="149">
        <v>108</v>
      </c>
      <c r="AG40" s="141">
        <v>40</v>
      </c>
      <c r="AH40" s="165">
        <v>3</v>
      </c>
      <c r="AI40" s="149"/>
      <c r="AJ40" s="141"/>
      <c r="AK40" s="165"/>
      <c r="AL40" s="149"/>
      <c r="AM40" s="141"/>
      <c r="AN40" s="150"/>
      <c r="AO40" s="149"/>
      <c r="AP40" s="141"/>
      <c r="AQ40" s="165"/>
      <c r="AR40" s="150"/>
      <c r="AS40" s="141"/>
      <c r="AT40" s="165"/>
      <c r="AU40" s="149"/>
      <c r="AV40" s="141"/>
      <c r="AW40" s="165"/>
      <c r="AX40" s="149"/>
      <c r="AY40" s="141"/>
      <c r="AZ40" s="165"/>
      <c r="BA40" s="149"/>
      <c r="BB40" s="141"/>
      <c r="BC40" s="165"/>
      <c r="BD40" s="254">
        <f t="shared" ref="BD40" si="7">SUM(AH40,AK40,AN40,AQ40,AT40,AW40,AZ40,BC40)</f>
        <v>3</v>
      </c>
      <c r="BE40" s="321"/>
      <c r="BF40" s="435" t="s">
        <v>128</v>
      </c>
      <c r="BG40" s="436"/>
      <c r="BH40" s="436"/>
      <c r="BI40" s="437"/>
      <c r="BJ40" s="28">
        <f t="shared" si="3"/>
        <v>40</v>
      </c>
      <c r="BK40" s="69"/>
      <c r="BL40" s="69"/>
      <c r="BM40" s="69"/>
      <c r="BP40" s="10"/>
      <c r="BQ40" s="10"/>
      <c r="BR40" s="10"/>
    </row>
    <row r="41" spans="1:70 16384:16384" s="13" customFormat="1" ht="31.35" customHeight="1" x14ac:dyDescent="0.25">
      <c r="A41" s="68" t="s">
        <v>130</v>
      </c>
      <c r="B41" s="283" t="s">
        <v>145</v>
      </c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5"/>
      <c r="P41" s="255">
        <v>2</v>
      </c>
      <c r="Q41" s="302"/>
      <c r="R41" s="209">
        <v>1</v>
      </c>
      <c r="S41" s="255"/>
      <c r="T41" s="254">
        <f>SUM(AF41,AI41,AL41,AO41,AR41,AU41,AX41,BA41)</f>
        <v>216</v>
      </c>
      <c r="U41" s="255"/>
      <c r="V41" s="209">
        <f>SUM(AG41,AJ41,AM41,AP41,AS41,AV41,AY41,BB41)</f>
        <v>120</v>
      </c>
      <c r="W41" s="321"/>
      <c r="X41" s="255"/>
      <c r="Y41" s="255"/>
      <c r="Z41" s="209"/>
      <c r="AA41" s="302"/>
      <c r="AB41" s="209">
        <v>120</v>
      </c>
      <c r="AC41" s="302"/>
      <c r="AD41" s="255"/>
      <c r="AE41" s="321"/>
      <c r="AF41" s="149">
        <v>108</v>
      </c>
      <c r="AG41" s="141">
        <v>60</v>
      </c>
      <c r="AH41" s="165">
        <v>3</v>
      </c>
      <c r="AI41" s="149">
        <v>108</v>
      </c>
      <c r="AJ41" s="141">
        <v>60</v>
      </c>
      <c r="AK41" s="165">
        <v>3</v>
      </c>
      <c r="AL41" s="149"/>
      <c r="AM41" s="141"/>
      <c r="AN41" s="150"/>
      <c r="AO41" s="149"/>
      <c r="AP41" s="141"/>
      <c r="AQ41" s="165"/>
      <c r="AR41" s="150"/>
      <c r="AS41" s="141"/>
      <c r="AT41" s="165"/>
      <c r="AU41" s="149"/>
      <c r="AV41" s="141"/>
      <c r="AW41" s="165"/>
      <c r="AX41" s="149"/>
      <c r="AY41" s="141"/>
      <c r="AZ41" s="165"/>
      <c r="BA41" s="149"/>
      <c r="BB41" s="141"/>
      <c r="BC41" s="165"/>
      <c r="BD41" s="254">
        <f>SUM(AH41,AK41,AN41,AQ41,AT41,AW41,AZ41,BC41)</f>
        <v>6</v>
      </c>
      <c r="BE41" s="321"/>
      <c r="BF41" s="435" t="s">
        <v>128</v>
      </c>
      <c r="BG41" s="436"/>
      <c r="BH41" s="436"/>
      <c r="BI41" s="437"/>
      <c r="BJ41" s="28">
        <f t="shared" si="3"/>
        <v>120</v>
      </c>
      <c r="BK41" s="69"/>
      <c r="BL41" s="69"/>
      <c r="BM41" s="69"/>
      <c r="BP41" s="10"/>
      <c r="BQ41" s="10"/>
      <c r="BR41" s="10"/>
    </row>
    <row r="42" spans="1:70 16384:16384" s="13" customFormat="1" ht="31.35" customHeight="1" x14ac:dyDescent="0.25">
      <c r="A42" s="120" t="s">
        <v>114</v>
      </c>
      <c r="B42" s="438" t="s">
        <v>193</v>
      </c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40"/>
      <c r="P42" s="255"/>
      <c r="Q42" s="302"/>
      <c r="R42" s="209"/>
      <c r="S42" s="255"/>
      <c r="T42" s="254"/>
      <c r="U42" s="255"/>
      <c r="V42" s="209"/>
      <c r="W42" s="321"/>
      <c r="X42" s="255"/>
      <c r="Y42" s="255"/>
      <c r="Z42" s="209"/>
      <c r="AA42" s="302"/>
      <c r="AB42" s="209"/>
      <c r="AC42" s="302"/>
      <c r="AD42" s="255"/>
      <c r="AE42" s="321"/>
      <c r="AF42" s="149"/>
      <c r="AG42" s="141"/>
      <c r="AH42" s="159"/>
      <c r="AI42" s="149"/>
      <c r="AJ42" s="141"/>
      <c r="AK42" s="159"/>
      <c r="AL42" s="149"/>
      <c r="AM42" s="141"/>
      <c r="AN42" s="159"/>
      <c r="AO42" s="149"/>
      <c r="AP42" s="141"/>
      <c r="AQ42" s="150"/>
      <c r="AR42" s="149"/>
      <c r="AS42" s="141"/>
      <c r="AT42" s="165"/>
      <c r="AU42" s="149"/>
      <c r="AV42" s="141"/>
      <c r="AW42" s="159"/>
      <c r="AX42" s="149"/>
      <c r="AY42" s="141"/>
      <c r="AZ42" s="159"/>
      <c r="BA42" s="149"/>
      <c r="BB42" s="141"/>
      <c r="BC42" s="159"/>
      <c r="BD42" s="254"/>
      <c r="BE42" s="321"/>
      <c r="BF42" s="371"/>
      <c r="BG42" s="214"/>
      <c r="BH42" s="214"/>
      <c r="BI42" s="215"/>
      <c r="BJ42" s="28">
        <f t="shared" si="3"/>
        <v>0</v>
      </c>
      <c r="BK42" s="69"/>
      <c r="BL42" s="69"/>
      <c r="BM42" s="69"/>
      <c r="BP42" s="10"/>
      <c r="BQ42" s="10"/>
      <c r="BR42" s="10"/>
    </row>
    <row r="43" spans="1:70 16384:16384" s="13" customFormat="1" ht="31.35" customHeight="1" x14ac:dyDescent="0.25">
      <c r="A43" s="68" t="s">
        <v>194</v>
      </c>
      <c r="B43" s="283" t="s">
        <v>195</v>
      </c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5"/>
      <c r="P43" s="255">
        <v>1</v>
      </c>
      <c r="Q43" s="302"/>
      <c r="R43" s="209"/>
      <c r="S43" s="255"/>
      <c r="T43" s="254">
        <f>SUM(AF43,AI43,AL43,AO43,AR43,AU43,AX43,BA43)</f>
        <v>120</v>
      </c>
      <c r="U43" s="255"/>
      <c r="V43" s="209">
        <f>SUM(AG43,AJ43,AM43,AP43,AS43,AV43,AY43,BB43)</f>
        <v>68</v>
      </c>
      <c r="W43" s="321"/>
      <c r="X43" s="255">
        <v>34</v>
      </c>
      <c r="Y43" s="255"/>
      <c r="Z43" s="209"/>
      <c r="AA43" s="302"/>
      <c r="AB43" s="209">
        <v>34</v>
      </c>
      <c r="AC43" s="302"/>
      <c r="AD43" s="255"/>
      <c r="AE43" s="321"/>
      <c r="AF43" s="149">
        <v>120</v>
      </c>
      <c r="AG43" s="141">
        <v>68</v>
      </c>
      <c r="AH43" s="165">
        <v>3</v>
      </c>
      <c r="AI43" s="149"/>
      <c r="AJ43" s="141"/>
      <c r="AK43" s="165"/>
      <c r="AL43" s="149"/>
      <c r="AM43" s="141"/>
      <c r="AN43" s="150"/>
      <c r="AO43" s="149"/>
      <c r="AP43" s="141"/>
      <c r="AQ43" s="150"/>
      <c r="AR43" s="149"/>
      <c r="AS43" s="141"/>
      <c r="AT43" s="165"/>
      <c r="AU43" s="149"/>
      <c r="AV43" s="141"/>
      <c r="AW43" s="165"/>
      <c r="AX43" s="149"/>
      <c r="AY43" s="141"/>
      <c r="AZ43" s="165"/>
      <c r="BA43" s="149"/>
      <c r="BB43" s="141"/>
      <c r="BC43" s="165"/>
      <c r="BD43" s="254">
        <f t="shared" ref="BD43:BD128" si="8">SUM(AH43,AK43,AN43,AQ43,AT43,AW43,AZ43,BC43)</f>
        <v>3</v>
      </c>
      <c r="BE43" s="321"/>
      <c r="BF43" s="435" t="s">
        <v>432</v>
      </c>
      <c r="BG43" s="436"/>
      <c r="BH43" s="436"/>
      <c r="BI43" s="437"/>
      <c r="BJ43" s="28">
        <f t="shared" si="3"/>
        <v>68</v>
      </c>
      <c r="BK43" s="69"/>
      <c r="BL43" s="69"/>
      <c r="BM43" s="69"/>
      <c r="BP43" s="10"/>
      <c r="BQ43" s="10"/>
      <c r="BR43" s="10"/>
    </row>
    <row r="44" spans="1:70 16384:16384" s="13" customFormat="1" ht="31.35" customHeight="1" x14ac:dyDescent="0.25">
      <c r="A44" s="68" t="s">
        <v>196</v>
      </c>
      <c r="B44" s="283" t="s">
        <v>197</v>
      </c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5"/>
      <c r="P44" s="255">
        <v>2</v>
      </c>
      <c r="Q44" s="302"/>
      <c r="R44" s="209">
        <v>1</v>
      </c>
      <c r="S44" s="255"/>
      <c r="T44" s="254">
        <f>SUM(AF44,AI44,AL44,AO44,AR44,AU44,AX44,BA44)</f>
        <v>330</v>
      </c>
      <c r="U44" s="255"/>
      <c r="V44" s="209">
        <f>SUM(AG44,AJ44,AM44,AP44,AS44,AV44,AY44,BB44)</f>
        <v>176</v>
      </c>
      <c r="W44" s="321"/>
      <c r="X44" s="255">
        <v>82</v>
      </c>
      <c r="Y44" s="255"/>
      <c r="Z44" s="209"/>
      <c r="AA44" s="302"/>
      <c r="AB44" s="209">
        <v>94</v>
      </c>
      <c r="AC44" s="302"/>
      <c r="AD44" s="255"/>
      <c r="AE44" s="321"/>
      <c r="AF44" s="149">
        <v>120</v>
      </c>
      <c r="AG44" s="141">
        <v>68</v>
      </c>
      <c r="AH44" s="165">
        <v>3</v>
      </c>
      <c r="AI44" s="149">
        <v>210</v>
      </c>
      <c r="AJ44" s="141">
        <v>108</v>
      </c>
      <c r="AK44" s="165">
        <v>6</v>
      </c>
      <c r="AL44" s="149"/>
      <c r="AM44" s="141"/>
      <c r="AN44" s="150"/>
      <c r="AO44" s="149"/>
      <c r="AP44" s="141"/>
      <c r="AQ44" s="150"/>
      <c r="AR44" s="149"/>
      <c r="AS44" s="141"/>
      <c r="AT44" s="165"/>
      <c r="AU44" s="149"/>
      <c r="AV44" s="141"/>
      <c r="AW44" s="165"/>
      <c r="AX44" s="149"/>
      <c r="AY44" s="141"/>
      <c r="AZ44" s="165"/>
      <c r="BA44" s="149"/>
      <c r="BB44" s="141"/>
      <c r="BC44" s="165"/>
      <c r="BD44" s="254">
        <f t="shared" si="8"/>
        <v>9</v>
      </c>
      <c r="BE44" s="321"/>
      <c r="BF44" s="435" t="s">
        <v>433</v>
      </c>
      <c r="BG44" s="436"/>
      <c r="BH44" s="436"/>
      <c r="BI44" s="437"/>
      <c r="BJ44" s="28">
        <f t="shared" si="3"/>
        <v>176</v>
      </c>
      <c r="BK44" s="69"/>
      <c r="BL44" s="69"/>
      <c r="BM44" s="69"/>
      <c r="BP44" s="10"/>
      <c r="BQ44" s="10"/>
      <c r="BR44" s="10"/>
    </row>
    <row r="45" spans="1:70 16384:16384" s="13" customFormat="1" ht="31.35" customHeight="1" x14ac:dyDescent="0.25">
      <c r="A45" s="121" t="s">
        <v>126</v>
      </c>
      <c r="B45" s="372" t="s">
        <v>219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4"/>
      <c r="P45" s="255"/>
      <c r="Q45" s="302"/>
      <c r="R45" s="209"/>
      <c r="S45" s="255"/>
      <c r="T45" s="254"/>
      <c r="U45" s="255"/>
      <c r="V45" s="209"/>
      <c r="W45" s="321"/>
      <c r="X45" s="255"/>
      <c r="Y45" s="255"/>
      <c r="Z45" s="209"/>
      <c r="AA45" s="302"/>
      <c r="AB45" s="209"/>
      <c r="AC45" s="302"/>
      <c r="AD45" s="255"/>
      <c r="AE45" s="321"/>
      <c r="AF45" s="149"/>
      <c r="AG45" s="141"/>
      <c r="AH45" s="159"/>
      <c r="AI45" s="149"/>
      <c r="AJ45" s="141"/>
      <c r="AK45" s="159"/>
      <c r="AL45" s="149"/>
      <c r="AM45" s="141"/>
      <c r="AN45" s="159"/>
      <c r="AO45" s="149"/>
      <c r="AP45" s="141"/>
      <c r="AQ45" s="165"/>
      <c r="AR45" s="150"/>
      <c r="AS45" s="141"/>
      <c r="AT45" s="159"/>
      <c r="AU45" s="149"/>
      <c r="AV45" s="141"/>
      <c r="AW45" s="159"/>
      <c r="AX45" s="149"/>
      <c r="AY45" s="141"/>
      <c r="AZ45" s="159"/>
      <c r="BA45" s="149"/>
      <c r="BB45" s="141"/>
      <c r="BC45" s="159"/>
      <c r="BD45" s="254"/>
      <c r="BE45" s="321"/>
      <c r="BF45" s="435"/>
      <c r="BG45" s="436"/>
      <c r="BH45" s="436"/>
      <c r="BI45" s="437"/>
      <c r="BJ45" s="28">
        <f t="shared" si="3"/>
        <v>0</v>
      </c>
      <c r="BK45" s="69"/>
      <c r="BL45" s="69"/>
      <c r="BM45" s="69"/>
      <c r="BP45" s="10"/>
      <c r="BQ45" s="10"/>
      <c r="BR45" s="10"/>
      <c r="XFD45" s="13">
        <f>SUM(X45:XFC45)</f>
        <v>0</v>
      </c>
    </row>
    <row r="46" spans="1:70 16384:16384" s="13" customFormat="1" ht="31.35" customHeight="1" x14ac:dyDescent="0.25">
      <c r="A46" s="113" t="s">
        <v>127</v>
      </c>
      <c r="B46" s="283" t="s">
        <v>147</v>
      </c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5"/>
      <c r="P46" s="255"/>
      <c r="Q46" s="302"/>
      <c r="R46" s="209">
        <v>2</v>
      </c>
      <c r="S46" s="255"/>
      <c r="T46" s="254">
        <f>SUM(AF46,AI46,AL46,AO46,AR46,AU46,AX46)</f>
        <v>108</v>
      </c>
      <c r="U46" s="255"/>
      <c r="V46" s="209">
        <f t="shared" ref="V46:V48" si="9">SUM(AG46,AJ46,AM46,AP46,AS46,AV46,AY46,BB46)</f>
        <v>50</v>
      </c>
      <c r="W46" s="321"/>
      <c r="X46" s="255">
        <v>26</v>
      </c>
      <c r="Y46" s="255"/>
      <c r="Z46" s="209"/>
      <c r="AA46" s="302"/>
      <c r="AB46" s="255">
        <v>24</v>
      </c>
      <c r="AC46" s="302"/>
      <c r="AD46" s="209"/>
      <c r="AE46" s="321"/>
      <c r="AF46" s="140"/>
      <c r="AG46" s="141"/>
      <c r="AH46" s="36"/>
      <c r="AI46" s="149">
        <v>108</v>
      </c>
      <c r="AJ46" s="141">
        <v>50</v>
      </c>
      <c r="AK46" s="165">
        <v>3</v>
      </c>
      <c r="AL46" s="140"/>
      <c r="AM46" s="141"/>
      <c r="AN46" s="142"/>
      <c r="AO46" s="140"/>
      <c r="AP46" s="141"/>
      <c r="AQ46" s="36"/>
      <c r="AR46" s="150"/>
      <c r="AS46" s="141"/>
      <c r="AT46" s="165"/>
      <c r="AU46" s="140"/>
      <c r="AV46" s="141"/>
      <c r="AW46" s="36"/>
      <c r="AX46" s="149"/>
      <c r="AY46" s="141"/>
      <c r="AZ46" s="165"/>
      <c r="BA46" s="149"/>
      <c r="BB46" s="141"/>
      <c r="BC46" s="165"/>
      <c r="BD46" s="254">
        <f t="shared" ref="BD46:BD48" si="10">SUM(AH46,AK46,AN46,AQ46,AT46,AW46,AZ46,BC46)</f>
        <v>3</v>
      </c>
      <c r="BE46" s="321"/>
      <c r="BF46" s="435" t="s">
        <v>434</v>
      </c>
      <c r="BG46" s="436"/>
      <c r="BH46" s="436"/>
      <c r="BI46" s="437"/>
      <c r="BJ46" s="28">
        <f t="shared" si="3"/>
        <v>50</v>
      </c>
      <c r="BK46" s="69"/>
      <c r="BL46" s="69"/>
      <c r="BM46" s="69"/>
      <c r="BP46" s="10"/>
      <c r="BQ46" s="10"/>
      <c r="BR46" s="10"/>
    </row>
    <row r="47" spans="1:70 16384:16384" s="13" customFormat="1" ht="31.35" customHeight="1" x14ac:dyDescent="0.25">
      <c r="A47" s="113" t="s">
        <v>131</v>
      </c>
      <c r="B47" s="465" t="s">
        <v>149</v>
      </c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7"/>
      <c r="P47" s="257">
        <v>3</v>
      </c>
      <c r="Q47" s="303"/>
      <c r="R47" s="229"/>
      <c r="S47" s="257"/>
      <c r="T47" s="256">
        <f t="shared" ref="T47:T48" si="11">SUM(AF47,AI47,AL47,AO47,AR47,AU47,AX47,BA47)</f>
        <v>108</v>
      </c>
      <c r="U47" s="257"/>
      <c r="V47" s="229">
        <f t="shared" si="9"/>
        <v>50</v>
      </c>
      <c r="W47" s="345"/>
      <c r="X47" s="257">
        <v>26</v>
      </c>
      <c r="Y47" s="303"/>
      <c r="Z47" s="229"/>
      <c r="AA47" s="303"/>
      <c r="AB47" s="229">
        <v>24</v>
      </c>
      <c r="AC47" s="303"/>
      <c r="AD47" s="229"/>
      <c r="AE47" s="345"/>
      <c r="AF47" s="146"/>
      <c r="AG47" s="147"/>
      <c r="AH47" s="161"/>
      <c r="AI47" s="146"/>
      <c r="AJ47" s="147"/>
      <c r="AK47" s="161"/>
      <c r="AL47" s="116">
        <v>108</v>
      </c>
      <c r="AM47" s="117">
        <v>50</v>
      </c>
      <c r="AN47" s="118">
        <v>3</v>
      </c>
      <c r="AO47" s="116"/>
      <c r="AP47" s="117"/>
      <c r="AQ47" s="118"/>
      <c r="AR47" s="160"/>
      <c r="AS47" s="147"/>
      <c r="AT47" s="161"/>
      <c r="AU47" s="146"/>
      <c r="AV47" s="147"/>
      <c r="AW47" s="161"/>
      <c r="AX47" s="153"/>
      <c r="AY47" s="147"/>
      <c r="AZ47" s="170"/>
      <c r="BA47" s="146"/>
      <c r="BB47" s="147"/>
      <c r="BC47" s="161"/>
      <c r="BD47" s="256">
        <f t="shared" si="10"/>
        <v>3</v>
      </c>
      <c r="BE47" s="345"/>
      <c r="BF47" s="308" t="s">
        <v>435</v>
      </c>
      <c r="BG47" s="304"/>
      <c r="BH47" s="304"/>
      <c r="BI47" s="461"/>
      <c r="BJ47" s="28">
        <f t="shared" si="3"/>
        <v>50</v>
      </c>
      <c r="BK47" s="69"/>
      <c r="BL47" s="69"/>
      <c r="BM47" s="69"/>
      <c r="BP47" s="10"/>
      <c r="BQ47" s="10"/>
      <c r="BR47" s="10"/>
    </row>
    <row r="48" spans="1:70 16384:16384" s="13" customFormat="1" ht="31.35" customHeight="1" thickBot="1" x14ac:dyDescent="0.3">
      <c r="A48" s="102" t="s">
        <v>148</v>
      </c>
      <c r="B48" s="462" t="s">
        <v>228</v>
      </c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4"/>
      <c r="P48" s="280">
        <v>4</v>
      </c>
      <c r="Q48" s="312"/>
      <c r="R48" s="218"/>
      <c r="S48" s="280"/>
      <c r="T48" s="279">
        <f t="shared" si="11"/>
        <v>108</v>
      </c>
      <c r="U48" s="280"/>
      <c r="V48" s="218">
        <f t="shared" si="9"/>
        <v>50</v>
      </c>
      <c r="W48" s="317"/>
      <c r="X48" s="280">
        <v>26</v>
      </c>
      <c r="Y48" s="312"/>
      <c r="Z48" s="218"/>
      <c r="AA48" s="312"/>
      <c r="AB48" s="218">
        <v>24</v>
      </c>
      <c r="AC48" s="312"/>
      <c r="AD48" s="218"/>
      <c r="AE48" s="317"/>
      <c r="AF48" s="157"/>
      <c r="AG48" s="138"/>
      <c r="AH48" s="163"/>
      <c r="AI48" s="157"/>
      <c r="AJ48" s="138"/>
      <c r="AK48" s="163"/>
      <c r="AL48" s="157"/>
      <c r="AM48" s="138"/>
      <c r="AN48" s="158"/>
      <c r="AO48" s="157">
        <v>108</v>
      </c>
      <c r="AP48" s="138">
        <v>50</v>
      </c>
      <c r="AQ48" s="163">
        <v>3</v>
      </c>
      <c r="AR48" s="158"/>
      <c r="AS48" s="138"/>
      <c r="AT48" s="163"/>
      <c r="AU48" s="157"/>
      <c r="AV48" s="138"/>
      <c r="AW48" s="163"/>
      <c r="AX48" s="157"/>
      <c r="AY48" s="138"/>
      <c r="AZ48" s="163"/>
      <c r="BA48" s="157"/>
      <c r="BB48" s="138"/>
      <c r="BC48" s="163"/>
      <c r="BD48" s="279">
        <f t="shared" si="10"/>
        <v>3</v>
      </c>
      <c r="BE48" s="317"/>
      <c r="BF48" s="429" t="s">
        <v>436</v>
      </c>
      <c r="BG48" s="430"/>
      <c r="BH48" s="430"/>
      <c r="BI48" s="431"/>
      <c r="BJ48" s="28">
        <f t="shared" si="3"/>
        <v>50</v>
      </c>
      <c r="BK48" s="13" t="s">
        <v>265</v>
      </c>
      <c r="BP48" s="10"/>
      <c r="BQ48" s="10"/>
      <c r="BR48" s="10"/>
    </row>
    <row r="49" spans="1:70" s="17" customFormat="1" ht="25.5" customHeight="1" x14ac:dyDescent="0.6">
      <c r="R49" s="81"/>
      <c r="S49" s="81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BK49" s="129"/>
      <c r="BL49" s="129"/>
      <c r="BM49" s="129"/>
      <c r="BP49" s="82"/>
      <c r="BQ49" s="82"/>
      <c r="BR49" s="82"/>
    </row>
    <row r="50" spans="1:70" s="17" customFormat="1" ht="25.5" customHeight="1" thickBot="1" x14ac:dyDescent="0.65">
      <c r="R50" s="81"/>
      <c r="S50" s="81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BK50" s="129"/>
      <c r="BL50" s="129"/>
      <c r="BM50" s="129"/>
      <c r="BP50" s="82"/>
      <c r="BQ50" s="82"/>
      <c r="BR50" s="82"/>
    </row>
    <row r="51" spans="1:70" s="1" customFormat="1" ht="36.75" customHeight="1" thickBot="1" x14ac:dyDescent="0.6">
      <c r="A51" s="410" t="s">
        <v>98</v>
      </c>
      <c r="B51" s="413" t="s">
        <v>463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5"/>
      <c r="P51" s="422" t="s">
        <v>8</v>
      </c>
      <c r="Q51" s="408"/>
      <c r="R51" s="402" t="s">
        <v>9</v>
      </c>
      <c r="S51" s="422"/>
      <c r="T51" s="247" t="s">
        <v>10</v>
      </c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9"/>
      <c r="AF51" s="424" t="s">
        <v>36</v>
      </c>
      <c r="AG51" s="425"/>
      <c r="AH51" s="425"/>
      <c r="AI51" s="425"/>
      <c r="AJ51" s="425"/>
      <c r="AK51" s="425"/>
      <c r="AL51" s="425"/>
      <c r="AM51" s="425"/>
      <c r="AN51" s="425"/>
      <c r="AO51" s="425"/>
      <c r="AP51" s="425"/>
      <c r="AQ51" s="425"/>
      <c r="AR51" s="425"/>
      <c r="AS51" s="425"/>
      <c r="AT51" s="425"/>
      <c r="AU51" s="425"/>
      <c r="AV51" s="425"/>
      <c r="AW51" s="425"/>
      <c r="AX51" s="425"/>
      <c r="AY51" s="425"/>
      <c r="AZ51" s="425"/>
      <c r="BA51" s="425"/>
      <c r="BB51" s="425"/>
      <c r="BC51" s="426"/>
      <c r="BD51" s="386" t="s">
        <v>24</v>
      </c>
      <c r="BE51" s="387"/>
      <c r="BF51" s="392" t="s">
        <v>99</v>
      </c>
      <c r="BG51" s="392"/>
      <c r="BH51" s="392"/>
      <c r="BI51" s="393"/>
      <c r="BJ51" s="174"/>
      <c r="BK51" s="180"/>
      <c r="BL51" s="180"/>
      <c r="BM51" s="180"/>
      <c r="BP51" s="11"/>
      <c r="BQ51" s="11"/>
      <c r="BR51" s="11"/>
    </row>
    <row r="52" spans="1:70" s="1" customFormat="1" ht="36.75" customHeight="1" thickBot="1" x14ac:dyDescent="0.6">
      <c r="A52" s="411"/>
      <c r="B52" s="416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8"/>
      <c r="P52" s="399"/>
      <c r="Q52" s="423"/>
      <c r="R52" s="404"/>
      <c r="S52" s="399"/>
      <c r="T52" s="398" t="s">
        <v>5</v>
      </c>
      <c r="U52" s="399"/>
      <c r="V52" s="402" t="s">
        <v>11</v>
      </c>
      <c r="W52" s="403"/>
      <c r="X52" s="365" t="s">
        <v>12</v>
      </c>
      <c r="Y52" s="347"/>
      <c r="Z52" s="347"/>
      <c r="AA52" s="347"/>
      <c r="AB52" s="347"/>
      <c r="AC52" s="347"/>
      <c r="AD52" s="347"/>
      <c r="AE52" s="348"/>
      <c r="AF52" s="406" t="s">
        <v>14</v>
      </c>
      <c r="AG52" s="384"/>
      <c r="AH52" s="384"/>
      <c r="AI52" s="384"/>
      <c r="AJ52" s="384"/>
      <c r="AK52" s="385"/>
      <c r="AL52" s="406" t="s">
        <v>15</v>
      </c>
      <c r="AM52" s="384"/>
      <c r="AN52" s="384"/>
      <c r="AO52" s="384"/>
      <c r="AP52" s="384"/>
      <c r="AQ52" s="385"/>
      <c r="AR52" s="406" t="s">
        <v>16</v>
      </c>
      <c r="AS52" s="384"/>
      <c r="AT52" s="384"/>
      <c r="AU52" s="384"/>
      <c r="AV52" s="384"/>
      <c r="AW52" s="385"/>
      <c r="AX52" s="406" t="s">
        <v>155</v>
      </c>
      <c r="AY52" s="384"/>
      <c r="AZ52" s="384"/>
      <c r="BA52" s="384"/>
      <c r="BB52" s="384"/>
      <c r="BC52" s="385"/>
      <c r="BD52" s="388"/>
      <c r="BE52" s="389"/>
      <c r="BF52" s="394"/>
      <c r="BG52" s="394"/>
      <c r="BH52" s="394"/>
      <c r="BI52" s="395"/>
      <c r="BJ52" s="174"/>
      <c r="BK52" s="180"/>
      <c r="BL52" s="180"/>
      <c r="BM52" s="180"/>
      <c r="BP52" s="11"/>
      <c r="BQ52" s="11"/>
      <c r="BR52" s="11"/>
    </row>
    <row r="53" spans="1:70" s="1" customFormat="1" ht="62.25" customHeight="1" thickBot="1" x14ac:dyDescent="0.6">
      <c r="A53" s="411"/>
      <c r="B53" s="416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8"/>
      <c r="P53" s="399"/>
      <c r="Q53" s="423"/>
      <c r="R53" s="404"/>
      <c r="S53" s="399"/>
      <c r="T53" s="398"/>
      <c r="U53" s="399"/>
      <c r="V53" s="404"/>
      <c r="W53" s="399"/>
      <c r="X53" s="407" t="s">
        <v>13</v>
      </c>
      <c r="Y53" s="408"/>
      <c r="Z53" s="427" t="s">
        <v>100</v>
      </c>
      <c r="AA53" s="408"/>
      <c r="AB53" s="427" t="s">
        <v>101</v>
      </c>
      <c r="AC53" s="408"/>
      <c r="AD53" s="422" t="s">
        <v>74</v>
      </c>
      <c r="AE53" s="403"/>
      <c r="AF53" s="383" t="s">
        <v>150</v>
      </c>
      <c r="AG53" s="384"/>
      <c r="AH53" s="385"/>
      <c r="AI53" s="383" t="s">
        <v>178</v>
      </c>
      <c r="AJ53" s="384"/>
      <c r="AK53" s="385"/>
      <c r="AL53" s="383" t="s">
        <v>176</v>
      </c>
      <c r="AM53" s="384"/>
      <c r="AN53" s="385"/>
      <c r="AO53" s="383" t="s">
        <v>177</v>
      </c>
      <c r="AP53" s="384"/>
      <c r="AQ53" s="385"/>
      <c r="AR53" s="383" t="s">
        <v>151</v>
      </c>
      <c r="AS53" s="384"/>
      <c r="AT53" s="385"/>
      <c r="AU53" s="383" t="s">
        <v>152</v>
      </c>
      <c r="AV53" s="384"/>
      <c r="AW53" s="385"/>
      <c r="AX53" s="383" t="s">
        <v>187</v>
      </c>
      <c r="AY53" s="384"/>
      <c r="AZ53" s="385"/>
      <c r="BA53" s="383" t="s">
        <v>215</v>
      </c>
      <c r="BB53" s="384"/>
      <c r="BC53" s="385"/>
      <c r="BD53" s="388"/>
      <c r="BE53" s="389"/>
      <c r="BF53" s="394"/>
      <c r="BG53" s="394"/>
      <c r="BH53" s="394"/>
      <c r="BI53" s="395"/>
      <c r="BJ53" s="174"/>
      <c r="BK53" s="180"/>
      <c r="BL53" s="180"/>
      <c r="BM53" s="180"/>
      <c r="BP53" s="11"/>
      <c r="BQ53" s="11"/>
      <c r="BR53" s="11"/>
    </row>
    <row r="54" spans="1:70" s="1" customFormat="1" ht="141.6" customHeight="1" thickBot="1" x14ac:dyDescent="0.6">
      <c r="A54" s="412"/>
      <c r="B54" s="419"/>
      <c r="C54" s="420"/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1"/>
      <c r="P54" s="401"/>
      <c r="Q54" s="409"/>
      <c r="R54" s="405"/>
      <c r="S54" s="401"/>
      <c r="T54" s="400"/>
      <c r="U54" s="401"/>
      <c r="V54" s="405"/>
      <c r="W54" s="401"/>
      <c r="X54" s="400"/>
      <c r="Y54" s="409"/>
      <c r="Z54" s="405"/>
      <c r="AA54" s="409"/>
      <c r="AB54" s="405"/>
      <c r="AC54" s="409"/>
      <c r="AD54" s="401"/>
      <c r="AE54" s="428"/>
      <c r="AF54" s="58" t="s">
        <v>3</v>
      </c>
      <c r="AG54" s="59" t="s">
        <v>17</v>
      </c>
      <c r="AH54" s="60" t="s">
        <v>18</v>
      </c>
      <c r="AI54" s="58" t="s">
        <v>3</v>
      </c>
      <c r="AJ54" s="59" t="s">
        <v>17</v>
      </c>
      <c r="AK54" s="60" t="s">
        <v>18</v>
      </c>
      <c r="AL54" s="58" t="s">
        <v>3</v>
      </c>
      <c r="AM54" s="59" t="s">
        <v>17</v>
      </c>
      <c r="AN54" s="60" t="s">
        <v>18</v>
      </c>
      <c r="AO54" s="58" t="s">
        <v>3</v>
      </c>
      <c r="AP54" s="59" t="s">
        <v>17</v>
      </c>
      <c r="AQ54" s="60" t="s">
        <v>18</v>
      </c>
      <c r="AR54" s="61" t="s">
        <v>3</v>
      </c>
      <c r="AS54" s="59" t="s">
        <v>17</v>
      </c>
      <c r="AT54" s="62" t="s">
        <v>18</v>
      </c>
      <c r="AU54" s="173" t="s">
        <v>3</v>
      </c>
      <c r="AV54" s="59" t="s">
        <v>17</v>
      </c>
      <c r="AW54" s="175" t="s">
        <v>18</v>
      </c>
      <c r="AX54" s="61" t="s">
        <v>3</v>
      </c>
      <c r="AY54" s="59" t="s">
        <v>17</v>
      </c>
      <c r="AZ54" s="62" t="s">
        <v>18</v>
      </c>
      <c r="BA54" s="61" t="s">
        <v>3</v>
      </c>
      <c r="BB54" s="59" t="s">
        <v>17</v>
      </c>
      <c r="BC54" s="62" t="s">
        <v>18</v>
      </c>
      <c r="BD54" s="390"/>
      <c r="BE54" s="391"/>
      <c r="BF54" s="396"/>
      <c r="BG54" s="396"/>
      <c r="BH54" s="396"/>
      <c r="BI54" s="397"/>
      <c r="BJ54" s="174"/>
      <c r="BK54" s="180"/>
      <c r="BL54" s="180"/>
      <c r="BM54" s="180"/>
      <c r="BP54" s="11"/>
      <c r="BQ54" s="11"/>
      <c r="BR54" s="11"/>
    </row>
    <row r="55" spans="1:70" s="13" customFormat="1" ht="31.35" customHeight="1" x14ac:dyDescent="0.25">
      <c r="A55" s="121" t="s">
        <v>172</v>
      </c>
      <c r="B55" s="372" t="s">
        <v>173</v>
      </c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4"/>
      <c r="P55" s="255">
        <v>1.2</v>
      </c>
      <c r="Q55" s="302"/>
      <c r="R55" s="209"/>
      <c r="S55" s="255"/>
      <c r="T55" s="254">
        <f>SUM(AF55,AI55,AL55,AO55,AR55,AU55,AX55,BA55)</f>
        <v>216</v>
      </c>
      <c r="U55" s="255"/>
      <c r="V55" s="209">
        <f>SUM(AG55,AJ55,AM55,AP55,AS55,AV55,AY55,BB55)</f>
        <v>120</v>
      </c>
      <c r="W55" s="321"/>
      <c r="X55" s="255">
        <v>56</v>
      </c>
      <c r="Y55" s="302"/>
      <c r="Z55" s="209">
        <v>64</v>
      </c>
      <c r="AA55" s="302"/>
      <c r="AB55" s="209"/>
      <c r="AC55" s="302"/>
      <c r="AD55" s="255"/>
      <c r="AE55" s="321"/>
      <c r="AF55" s="140">
        <v>108</v>
      </c>
      <c r="AG55" s="141">
        <v>60</v>
      </c>
      <c r="AH55" s="36">
        <v>3</v>
      </c>
      <c r="AI55" s="140">
        <v>108</v>
      </c>
      <c r="AJ55" s="141">
        <v>60</v>
      </c>
      <c r="AK55" s="36">
        <v>3</v>
      </c>
      <c r="AL55" s="140"/>
      <c r="AM55" s="141"/>
      <c r="AN55" s="36"/>
      <c r="AO55" s="140"/>
      <c r="AP55" s="141"/>
      <c r="AQ55" s="36"/>
      <c r="AR55" s="159"/>
      <c r="AS55" s="141"/>
      <c r="AT55" s="36"/>
      <c r="AU55" s="140"/>
      <c r="AV55" s="141"/>
      <c r="AW55" s="36"/>
      <c r="AX55" s="140"/>
      <c r="AY55" s="141"/>
      <c r="AZ55" s="36"/>
      <c r="BA55" s="140"/>
      <c r="BB55" s="141"/>
      <c r="BC55" s="36"/>
      <c r="BD55" s="254">
        <f>SUM(AH55,AK55,AN55,AQ55,AT55,AW55,AZ55,BC55)</f>
        <v>6</v>
      </c>
      <c r="BE55" s="321"/>
      <c r="BF55" s="435" t="s">
        <v>258</v>
      </c>
      <c r="BG55" s="436"/>
      <c r="BH55" s="436"/>
      <c r="BI55" s="437"/>
      <c r="BJ55" s="28">
        <f t="shared" si="3"/>
        <v>120</v>
      </c>
      <c r="BK55" s="69"/>
      <c r="BL55" s="69"/>
      <c r="BM55" s="69"/>
      <c r="BP55" s="10"/>
      <c r="BQ55" s="10"/>
      <c r="BR55" s="10"/>
    </row>
    <row r="56" spans="1:70" s="13" customFormat="1" ht="31.35" customHeight="1" x14ac:dyDescent="0.25">
      <c r="A56" s="120" t="s">
        <v>174</v>
      </c>
      <c r="B56" s="438" t="s">
        <v>212</v>
      </c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40"/>
      <c r="P56" s="255">
        <v>3</v>
      </c>
      <c r="Q56" s="302"/>
      <c r="R56" s="209"/>
      <c r="S56" s="255"/>
      <c r="T56" s="254">
        <f>SUM(AF56,AI56,AL56,AO56,AR56,AU56,AX56,BA56)</f>
        <v>120</v>
      </c>
      <c r="U56" s="255"/>
      <c r="V56" s="209">
        <f>SUM(AG56,AJ56,AM56,AP56,AS56,AV56,AY56,BB56)</f>
        <v>68</v>
      </c>
      <c r="W56" s="321"/>
      <c r="X56" s="255">
        <v>34</v>
      </c>
      <c r="Y56" s="255"/>
      <c r="Z56" s="209">
        <v>16</v>
      </c>
      <c r="AA56" s="302"/>
      <c r="AB56" s="209">
        <v>18</v>
      </c>
      <c r="AC56" s="302"/>
      <c r="AD56" s="255"/>
      <c r="AE56" s="321"/>
      <c r="AF56" s="149"/>
      <c r="AG56" s="141"/>
      <c r="AH56" s="36"/>
      <c r="AI56" s="140"/>
      <c r="AJ56" s="141"/>
      <c r="AK56" s="36"/>
      <c r="AL56" s="140">
        <v>120</v>
      </c>
      <c r="AM56" s="141">
        <v>68</v>
      </c>
      <c r="AN56" s="36">
        <v>3</v>
      </c>
      <c r="AO56" s="140"/>
      <c r="AP56" s="141"/>
      <c r="AQ56" s="36"/>
      <c r="AR56" s="140"/>
      <c r="AS56" s="141"/>
      <c r="AT56" s="36"/>
      <c r="AU56" s="140"/>
      <c r="AV56" s="141"/>
      <c r="AW56" s="36"/>
      <c r="AX56" s="140"/>
      <c r="AY56" s="141"/>
      <c r="AZ56" s="36"/>
      <c r="BA56" s="140"/>
      <c r="BB56" s="141"/>
      <c r="BC56" s="36"/>
      <c r="BD56" s="254">
        <f>SUM(AH56,AK56,AN56,AQ56,AT56,AW56,AZ56,BC56)</f>
        <v>3</v>
      </c>
      <c r="BE56" s="321"/>
      <c r="BF56" s="435" t="s">
        <v>261</v>
      </c>
      <c r="BG56" s="436"/>
      <c r="BH56" s="436"/>
      <c r="BI56" s="437"/>
      <c r="BJ56" s="28">
        <f t="shared" si="3"/>
        <v>68</v>
      </c>
      <c r="BK56" s="69"/>
      <c r="BL56" s="69"/>
      <c r="BM56" s="69"/>
      <c r="BP56" s="10"/>
      <c r="BQ56" s="10"/>
      <c r="BR56" s="10"/>
    </row>
    <row r="57" spans="1:70" s="13" customFormat="1" ht="31.35" customHeight="1" x14ac:dyDescent="0.25">
      <c r="A57" s="456" t="s">
        <v>175</v>
      </c>
      <c r="B57" s="458" t="s">
        <v>293</v>
      </c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59"/>
      <c r="O57" s="460"/>
      <c r="P57" s="257">
        <v>1</v>
      </c>
      <c r="Q57" s="303"/>
      <c r="R57" s="229">
        <v>2</v>
      </c>
      <c r="S57" s="257"/>
      <c r="T57" s="256">
        <f>SUM(AF57,AI57,AL57,AO57,AR57,AU57,AX57,BA57)</f>
        <v>192</v>
      </c>
      <c r="U57" s="257"/>
      <c r="V57" s="229">
        <f>SUM(AG57,AJ57,AM57,AP57,AS57,AV57,AY57,BB57)</f>
        <v>80</v>
      </c>
      <c r="W57" s="345"/>
      <c r="X57" s="257">
        <v>24</v>
      </c>
      <c r="Y57" s="257"/>
      <c r="Z57" s="229">
        <v>56</v>
      </c>
      <c r="AA57" s="303"/>
      <c r="AB57" s="229"/>
      <c r="AC57" s="303"/>
      <c r="AD57" s="257"/>
      <c r="AE57" s="257"/>
      <c r="AF57" s="153">
        <v>102</v>
      </c>
      <c r="AG57" s="147">
        <v>40</v>
      </c>
      <c r="AH57" s="170">
        <v>3</v>
      </c>
      <c r="AI57" s="153">
        <v>90</v>
      </c>
      <c r="AJ57" s="147">
        <v>40</v>
      </c>
      <c r="AK57" s="170">
        <v>2</v>
      </c>
      <c r="AL57" s="153"/>
      <c r="AM57" s="147"/>
      <c r="AN57" s="170"/>
      <c r="AO57" s="153"/>
      <c r="AP57" s="147"/>
      <c r="AQ57" s="170"/>
      <c r="AR57" s="154"/>
      <c r="AS57" s="147"/>
      <c r="AT57" s="170"/>
      <c r="AU57" s="153"/>
      <c r="AV57" s="147"/>
      <c r="AW57" s="170"/>
      <c r="AX57" s="153"/>
      <c r="AY57" s="147"/>
      <c r="AZ57" s="170"/>
      <c r="BA57" s="153"/>
      <c r="BB57" s="147"/>
      <c r="BC57" s="170"/>
      <c r="BD57" s="256">
        <f>SUM(AH57,AK57,AN57,AQ57,AT57,AW57,AZ57,BC57)</f>
        <v>5</v>
      </c>
      <c r="BE57" s="345"/>
      <c r="BF57" s="306" t="s">
        <v>260</v>
      </c>
      <c r="BG57" s="307"/>
      <c r="BH57" s="307"/>
      <c r="BI57" s="455"/>
      <c r="BJ57" s="28">
        <f t="shared" si="3"/>
        <v>80</v>
      </c>
    </row>
    <row r="58" spans="1:70" s="13" customFormat="1" ht="62.25" customHeight="1" x14ac:dyDescent="0.25">
      <c r="A58" s="457"/>
      <c r="B58" s="210" t="s">
        <v>294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2"/>
      <c r="P58" s="255"/>
      <c r="Q58" s="302"/>
      <c r="R58" s="209"/>
      <c r="S58" s="255"/>
      <c r="T58" s="254">
        <f>SUM(AF58,AI58,AL58,AO58,AR58,AU58,AX58,BA58)</f>
        <v>40</v>
      </c>
      <c r="U58" s="255"/>
      <c r="V58" s="209">
        <f>SUM(AG58,AJ58,AM58,AP58,AS58,AV58,AY58,BB58)</f>
        <v>0</v>
      </c>
      <c r="W58" s="321"/>
      <c r="X58" s="255"/>
      <c r="Y58" s="255"/>
      <c r="Z58" s="209"/>
      <c r="AA58" s="302"/>
      <c r="AB58" s="209"/>
      <c r="AC58" s="302"/>
      <c r="AD58" s="255"/>
      <c r="AE58" s="255"/>
      <c r="AF58" s="149"/>
      <c r="AG58" s="141"/>
      <c r="AH58" s="165"/>
      <c r="AI58" s="149">
        <v>40</v>
      </c>
      <c r="AJ58" s="141"/>
      <c r="AK58" s="165">
        <v>1</v>
      </c>
      <c r="AL58" s="149"/>
      <c r="AM58" s="141"/>
      <c r="AN58" s="165"/>
      <c r="AO58" s="149"/>
      <c r="AP58" s="141"/>
      <c r="AQ58" s="165"/>
      <c r="AR58" s="150"/>
      <c r="AS58" s="141"/>
      <c r="AT58" s="165"/>
      <c r="AU58" s="149"/>
      <c r="AV58" s="141"/>
      <c r="AW58" s="165"/>
      <c r="AX58" s="149"/>
      <c r="AY58" s="141"/>
      <c r="AZ58" s="165"/>
      <c r="BA58" s="149"/>
      <c r="BB58" s="141"/>
      <c r="BC58" s="165"/>
      <c r="BD58" s="254">
        <f>SUM(AH58,AK58,AN58,AQ58,AT58,AW58,AZ58,BC58)</f>
        <v>1</v>
      </c>
      <c r="BE58" s="321"/>
      <c r="BF58" s="371" t="s">
        <v>438</v>
      </c>
      <c r="BG58" s="214"/>
      <c r="BH58" s="214"/>
      <c r="BI58" s="215"/>
      <c r="BJ58" s="28">
        <f t="shared" si="3"/>
        <v>0</v>
      </c>
    </row>
    <row r="59" spans="1:70" s="54" customFormat="1" ht="31.35" customHeight="1" x14ac:dyDescent="0.25">
      <c r="A59" s="120" t="s">
        <v>243</v>
      </c>
      <c r="B59" s="372" t="s">
        <v>268</v>
      </c>
      <c r="C59" s="373"/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4"/>
      <c r="P59" s="255"/>
      <c r="Q59" s="302"/>
      <c r="R59" s="209"/>
      <c r="S59" s="321"/>
      <c r="T59" s="256"/>
      <c r="U59" s="257"/>
      <c r="V59" s="229"/>
      <c r="W59" s="345"/>
      <c r="X59" s="256"/>
      <c r="Y59" s="257"/>
      <c r="Z59" s="229"/>
      <c r="AA59" s="303"/>
      <c r="AB59" s="229"/>
      <c r="AC59" s="303"/>
      <c r="AD59" s="257"/>
      <c r="AE59" s="257"/>
      <c r="AF59" s="164"/>
      <c r="AG59" s="33"/>
      <c r="AH59" s="169"/>
      <c r="AI59" s="164"/>
      <c r="AJ59" s="33"/>
      <c r="AK59" s="169"/>
      <c r="AL59" s="149"/>
      <c r="AM59" s="141"/>
      <c r="AN59" s="159"/>
      <c r="AO59" s="149"/>
      <c r="AP59" s="141"/>
      <c r="AQ59" s="159"/>
      <c r="AR59" s="149"/>
      <c r="AS59" s="141"/>
      <c r="AT59" s="159"/>
      <c r="AU59" s="149"/>
      <c r="AV59" s="141"/>
      <c r="AW59" s="159"/>
      <c r="AX59" s="149"/>
      <c r="AY59" s="141"/>
      <c r="AZ59" s="159"/>
      <c r="BA59" s="149"/>
      <c r="BB59" s="141"/>
      <c r="BC59" s="159"/>
      <c r="BD59" s="254"/>
      <c r="BE59" s="321"/>
      <c r="BF59" s="371"/>
      <c r="BG59" s="214"/>
      <c r="BH59" s="214"/>
      <c r="BI59" s="215"/>
      <c r="BJ59" s="28">
        <f t="shared" si="3"/>
        <v>0</v>
      </c>
    </row>
    <row r="60" spans="1:70" s="13" customFormat="1" ht="31.35" customHeight="1" x14ac:dyDescent="0.25">
      <c r="A60" s="70" t="s">
        <v>278</v>
      </c>
      <c r="B60" s="378" t="s">
        <v>269</v>
      </c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80"/>
      <c r="P60" s="255">
        <v>1</v>
      </c>
      <c r="Q60" s="302"/>
      <c r="R60" s="209">
        <v>2</v>
      </c>
      <c r="S60" s="255"/>
      <c r="T60" s="254">
        <f t="shared" ref="T60:T77" si="12">SUM(AF60,AI60,AL60,AO60,AR60,AU60,AX60,BA60)</f>
        <v>234</v>
      </c>
      <c r="U60" s="255"/>
      <c r="V60" s="209">
        <f t="shared" ref="V60:V77" si="13">SUM(AG60,AJ60,AM60,AP60,AS60,AV60,AY60,BB60)</f>
        <v>122</v>
      </c>
      <c r="W60" s="321"/>
      <c r="X60" s="255">
        <v>62</v>
      </c>
      <c r="Y60" s="255"/>
      <c r="Z60" s="209"/>
      <c r="AA60" s="302"/>
      <c r="AB60" s="255">
        <v>60</v>
      </c>
      <c r="AC60" s="255"/>
      <c r="AD60" s="209"/>
      <c r="AE60" s="321"/>
      <c r="AF60" s="149">
        <v>126</v>
      </c>
      <c r="AG60" s="141">
        <v>64</v>
      </c>
      <c r="AH60" s="165">
        <v>3</v>
      </c>
      <c r="AI60" s="149">
        <v>108</v>
      </c>
      <c r="AJ60" s="141">
        <v>58</v>
      </c>
      <c r="AK60" s="165">
        <v>3</v>
      </c>
      <c r="AL60" s="149"/>
      <c r="AM60" s="141"/>
      <c r="AN60" s="165"/>
      <c r="AO60" s="149"/>
      <c r="AP60" s="141"/>
      <c r="AQ60" s="165"/>
      <c r="AR60" s="150"/>
      <c r="AS60" s="141"/>
      <c r="AT60" s="165"/>
      <c r="AU60" s="149"/>
      <c r="AV60" s="141"/>
      <c r="AW60" s="165"/>
      <c r="AX60" s="149"/>
      <c r="AY60" s="141"/>
      <c r="AZ60" s="165"/>
      <c r="BA60" s="149"/>
      <c r="BB60" s="141"/>
      <c r="BC60" s="165"/>
      <c r="BD60" s="254">
        <f t="shared" ref="BD60:BD77" si="14">SUM(AH60,AK60,AN60,AQ60,AT60,AW60,AZ60,BC60)</f>
        <v>6</v>
      </c>
      <c r="BE60" s="321"/>
      <c r="BF60" s="371" t="s">
        <v>259</v>
      </c>
      <c r="BG60" s="214"/>
      <c r="BH60" s="214"/>
      <c r="BI60" s="215"/>
      <c r="BJ60" s="28">
        <f t="shared" si="3"/>
        <v>122</v>
      </c>
    </row>
    <row r="61" spans="1:70" s="13" customFormat="1" ht="31.35" customHeight="1" x14ac:dyDescent="0.25">
      <c r="A61" s="70" t="s">
        <v>280</v>
      </c>
      <c r="B61" s="210" t="s">
        <v>271</v>
      </c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2"/>
      <c r="P61" s="255">
        <v>2</v>
      </c>
      <c r="Q61" s="302"/>
      <c r="R61" s="209"/>
      <c r="S61" s="255"/>
      <c r="T61" s="254">
        <f>SUM(AF61,AI61,AL61,AO61,AR61,AU61,AX61,BA61)</f>
        <v>138</v>
      </c>
      <c r="U61" s="255"/>
      <c r="V61" s="209">
        <f>SUM(AG61,AJ61,AM61,AP61,AS61,AV61,AY61,BB61)</f>
        <v>84</v>
      </c>
      <c r="W61" s="321"/>
      <c r="X61" s="255">
        <v>28</v>
      </c>
      <c r="Y61" s="255"/>
      <c r="Z61" s="209">
        <v>56</v>
      </c>
      <c r="AA61" s="302"/>
      <c r="AB61" s="255"/>
      <c r="AC61" s="255"/>
      <c r="AD61" s="209"/>
      <c r="AE61" s="321"/>
      <c r="AF61" s="149"/>
      <c r="AG61" s="141"/>
      <c r="AH61" s="165"/>
      <c r="AI61" s="149">
        <v>138</v>
      </c>
      <c r="AJ61" s="141">
        <v>84</v>
      </c>
      <c r="AK61" s="165">
        <v>3</v>
      </c>
      <c r="AL61" s="149"/>
      <c r="AM61" s="141"/>
      <c r="AN61" s="165"/>
      <c r="AO61" s="149"/>
      <c r="AP61" s="141"/>
      <c r="AQ61" s="165"/>
      <c r="AR61" s="150"/>
      <c r="AS61" s="141"/>
      <c r="AT61" s="165"/>
      <c r="AU61" s="149"/>
      <c r="AV61" s="141"/>
      <c r="AW61" s="165"/>
      <c r="AX61" s="149"/>
      <c r="AY61" s="141"/>
      <c r="AZ61" s="165"/>
      <c r="BA61" s="149"/>
      <c r="BB61" s="141"/>
      <c r="BC61" s="165"/>
      <c r="BD61" s="254">
        <f>SUM(AH61,AK61,AN61,AQ61,AT61,AW61,AZ61,BC61)</f>
        <v>3</v>
      </c>
      <c r="BE61" s="321"/>
      <c r="BF61" s="371" t="s">
        <v>348</v>
      </c>
      <c r="BG61" s="214"/>
      <c r="BH61" s="214"/>
      <c r="BI61" s="215"/>
      <c r="BJ61" s="28">
        <f t="shared" si="3"/>
        <v>84</v>
      </c>
    </row>
    <row r="62" spans="1:70" s="13" customFormat="1" ht="31.35" customHeight="1" x14ac:dyDescent="0.25">
      <c r="A62" s="381" t="s">
        <v>295</v>
      </c>
      <c r="B62" s="210" t="s">
        <v>270</v>
      </c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2"/>
      <c r="P62" s="255">
        <v>3</v>
      </c>
      <c r="Q62" s="302"/>
      <c r="R62" s="209"/>
      <c r="S62" s="255"/>
      <c r="T62" s="254">
        <f t="shared" si="12"/>
        <v>120</v>
      </c>
      <c r="U62" s="255"/>
      <c r="V62" s="209">
        <f t="shared" si="13"/>
        <v>54</v>
      </c>
      <c r="W62" s="321"/>
      <c r="X62" s="255">
        <v>28</v>
      </c>
      <c r="Y62" s="255"/>
      <c r="Z62" s="209"/>
      <c r="AA62" s="302"/>
      <c r="AB62" s="255">
        <v>26</v>
      </c>
      <c r="AC62" s="255"/>
      <c r="AD62" s="209"/>
      <c r="AE62" s="321"/>
      <c r="AF62" s="149"/>
      <c r="AG62" s="141"/>
      <c r="AH62" s="165"/>
      <c r="AI62" s="149"/>
      <c r="AJ62" s="141"/>
      <c r="AK62" s="165"/>
      <c r="AL62" s="149">
        <v>120</v>
      </c>
      <c r="AM62" s="141">
        <v>54</v>
      </c>
      <c r="AN62" s="165">
        <v>3</v>
      </c>
      <c r="AO62" s="149"/>
      <c r="AP62" s="141"/>
      <c r="AQ62" s="165"/>
      <c r="AR62" s="150"/>
      <c r="AS62" s="141"/>
      <c r="AT62" s="165"/>
      <c r="AU62" s="149"/>
      <c r="AV62" s="141"/>
      <c r="AW62" s="165"/>
      <c r="AX62" s="149"/>
      <c r="AY62" s="141"/>
      <c r="AZ62" s="165"/>
      <c r="BA62" s="149"/>
      <c r="BB62" s="141"/>
      <c r="BC62" s="165"/>
      <c r="BD62" s="254">
        <f t="shared" si="14"/>
        <v>3</v>
      </c>
      <c r="BE62" s="321"/>
      <c r="BF62" s="371" t="s">
        <v>349</v>
      </c>
      <c r="BG62" s="214"/>
      <c r="BH62" s="214"/>
      <c r="BI62" s="215"/>
      <c r="BJ62" s="28">
        <f t="shared" si="3"/>
        <v>54</v>
      </c>
    </row>
    <row r="63" spans="1:70" s="13" customFormat="1" ht="62.25" customHeight="1" x14ac:dyDescent="0.25">
      <c r="A63" s="382"/>
      <c r="B63" s="210" t="s">
        <v>448</v>
      </c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/>
      <c r="P63" s="255"/>
      <c r="Q63" s="302"/>
      <c r="R63" s="209"/>
      <c r="S63" s="255"/>
      <c r="T63" s="254">
        <f t="shared" si="12"/>
        <v>40</v>
      </c>
      <c r="U63" s="255"/>
      <c r="V63" s="209">
        <f t="shared" si="13"/>
        <v>0</v>
      </c>
      <c r="W63" s="321"/>
      <c r="X63" s="255"/>
      <c r="Y63" s="255"/>
      <c r="Z63" s="209"/>
      <c r="AA63" s="302"/>
      <c r="AB63" s="209"/>
      <c r="AC63" s="302"/>
      <c r="AD63" s="255"/>
      <c r="AE63" s="255"/>
      <c r="AF63" s="149"/>
      <c r="AG63" s="141"/>
      <c r="AH63" s="165"/>
      <c r="AI63" s="149"/>
      <c r="AJ63" s="141"/>
      <c r="AK63" s="165"/>
      <c r="AL63" s="149">
        <v>40</v>
      </c>
      <c r="AM63" s="141"/>
      <c r="AN63" s="165">
        <v>1</v>
      </c>
      <c r="AO63" s="149"/>
      <c r="AP63" s="141"/>
      <c r="AQ63" s="165"/>
      <c r="AR63" s="150"/>
      <c r="AS63" s="141"/>
      <c r="AT63" s="165"/>
      <c r="AU63" s="149"/>
      <c r="AV63" s="141"/>
      <c r="AW63" s="165"/>
      <c r="AX63" s="149"/>
      <c r="AY63" s="141"/>
      <c r="AZ63" s="165"/>
      <c r="BA63" s="149"/>
      <c r="BB63" s="141"/>
      <c r="BC63" s="165"/>
      <c r="BD63" s="254">
        <f t="shared" si="14"/>
        <v>1</v>
      </c>
      <c r="BE63" s="321"/>
      <c r="BF63" s="371" t="s">
        <v>438</v>
      </c>
      <c r="BG63" s="214"/>
      <c r="BH63" s="214"/>
      <c r="BI63" s="215"/>
      <c r="BJ63" s="28">
        <f t="shared" si="3"/>
        <v>0</v>
      </c>
    </row>
    <row r="64" spans="1:70" s="54" customFormat="1" ht="31.35" customHeight="1" x14ac:dyDescent="0.25">
      <c r="A64" s="178" t="s">
        <v>283</v>
      </c>
      <c r="B64" s="452" t="s">
        <v>272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4"/>
      <c r="P64" s="255"/>
      <c r="Q64" s="302"/>
      <c r="R64" s="209"/>
      <c r="S64" s="255"/>
      <c r="T64" s="254"/>
      <c r="U64" s="255"/>
      <c r="V64" s="209"/>
      <c r="W64" s="321"/>
      <c r="X64" s="254"/>
      <c r="Y64" s="255"/>
      <c r="Z64" s="209"/>
      <c r="AA64" s="302"/>
      <c r="AB64" s="209"/>
      <c r="AC64" s="302"/>
      <c r="AD64" s="255"/>
      <c r="AE64" s="255"/>
      <c r="AF64" s="149"/>
      <c r="AG64" s="141"/>
      <c r="AH64" s="150"/>
      <c r="AI64" s="149"/>
      <c r="AJ64" s="141"/>
      <c r="AK64" s="150"/>
      <c r="AL64" s="149"/>
      <c r="AM64" s="141"/>
      <c r="AN64" s="150"/>
      <c r="AO64" s="149"/>
      <c r="AP64" s="141"/>
      <c r="AQ64" s="150"/>
      <c r="AR64" s="149"/>
      <c r="AS64" s="141"/>
      <c r="AT64" s="150"/>
      <c r="AU64" s="149"/>
      <c r="AV64" s="141"/>
      <c r="AW64" s="150"/>
      <c r="AX64" s="149"/>
      <c r="AY64" s="141"/>
      <c r="AZ64" s="150"/>
      <c r="BA64" s="149"/>
      <c r="BB64" s="141"/>
      <c r="BC64" s="150"/>
      <c r="BD64" s="254"/>
      <c r="BE64" s="321"/>
      <c r="BF64" s="371"/>
      <c r="BG64" s="214"/>
      <c r="BH64" s="214"/>
      <c r="BI64" s="215"/>
      <c r="BJ64" s="28">
        <f t="shared" si="3"/>
        <v>0</v>
      </c>
    </row>
    <row r="65" spans="1:70" s="13" customFormat="1" ht="62.25" customHeight="1" x14ac:dyDescent="0.25">
      <c r="A65" s="381" t="s">
        <v>285</v>
      </c>
      <c r="B65" s="378" t="s">
        <v>273</v>
      </c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80"/>
      <c r="P65" s="255">
        <v>4</v>
      </c>
      <c r="Q65" s="302"/>
      <c r="R65" s="209">
        <v>3</v>
      </c>
      <c r="S65" s="255"/>
      <c r="T65" s="254">
        <f t="shared" si="12"/>
        <v>222</v>
      </c>
      <c r="U65" s="255"/>
      <c r="V65" s="209">
        <f t="shared" si="13"/>
        <v>98</v>
      </c>
      <c r="W65" s="321"/>
      <c r="X65" s="255">
        <v>34</v>
      </c>
      <c r="Y65" s="255"/>
      <c r="Z65" s="209">
        <v>64</v>
      </c>
      <c r="AA65" s="302"/>
      <c r="AB65" s="209"/>
      <c r="AC65" s="302"/>
      <c r="AD65" s="255"/>
      <c r="AE65" s="255"/>
      <c r="AF65" s="149"/>
      <c r="AG65" s="141"/>
      <c r="AH65" s="165"/>
      <c r="AI65" s="149"/>
      <c r="AJ65" s="141"/>
      <c r="AK65" s="165"/>
      <c r="AL65" s="149">
        <v>120</v>
      </c>
      <c r="AM65" s="141">
        <v>52</v>
      </c>
      <c r="AN65" s="165">
        <v>3</v>
      </c>
      <c r="AO65" s="149">
        <v>102</v>
      </c>
      <c r="AP65" s="141">
        <v>46</v>
      </c>
      <c r="AQ65" s="165">
        <v>3</v>
      </c>
      <c r="AR65" s="150"/>
      <c r="AS65" s="141"/>
      <c r="AT65" s="165"/>
      <c r="AU65" s="149"/>
      <c r="AV65" s="141"/>
      <c r="AW65" s="165"/>
      <c r="AX65" s="149"/>
      <c r="AY65" s="141"/>
      <c r="AZ65" s="165"/>
      <c r="BA65" s="149"/>
      <c r="BB65" s="141"/>
      <c r="BC65" s="165"/>
      <c r="BD65" s="254">
        <f t="shared" si="14"/>
        <v>6</v>
      </c>
      <c r="BE65" s="321"/>
      <c r="BF65" s="371" t="s">
        <v>350</v>
      </c>
      <c r="BG65" s="214"/>
      <c r="BH65" s="214"/>
      <c r="BI65" s="215"/>
      <c r="BJ65" s="28">
        <f t="shared" si="3"/>
        <v>98</v>
      </c>
    </row>
    <row r="66" spans="1:70" s="13" customFormat="1" ht="93.6" customHeight="1" x14ac:dyDescent="0.25">
      <c r="A66" s="382"/>
      <c r="B66" s="210" t="s">
        <v>274</v>
      </c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2"/>
      <c r="P66" s="255"/>
      <c r="Q66" s="302"/>
      <c r="R66" s="209"/>
      <c r="S66" s="255"/>
      <c r="T66" s="254">
        <f t="shared" si="12"/>
        <v>40</v>
      </c>
      <c r="U66" s="255"/>
      <c r="V66" s="209">
        <f t="shared" si="13"/>
        <v>0</v>
      </c>
      <c r="W66" s="321"/>
      <c r="X66" s="255"/>
      <c r="Y66" s="255"/>
      <c r="Z66" s="209"/>
      <c r="AA66" s="302"/>
      <c r="AB66" s="209"/>
      <c r="AC66" s="302"/>
      <c r="AD66" s="255"/>
      <c r="AE66" s="255"/>
      <c r="AF66" s="149"/>
      <c r="AG66" s="141"/>
      <c r="AH66" s="165"/>
      <c r="AI66" s="149"/>
      <c r="AJ66" s="141"/>
      <c r="AK66" s="165"/>
      <c r="AL66" s="149"/>
      <c r="AM66" s="141"/>
      <c r="AN66" s="165"/>
      <c r="AO66" s="149">
        <v>40</v>
      </c>
      <c r="AP66" s="141"/>
      <c r="AQ66" s="165">
        <v>1</v>
      </c>
      <c r="AR66" s="150"/>
      <c r="AS66" s="141"/>
      <c r="AT66" s="165"/>
      <c r="AU66" s="149"/>
      <c r="AV66" s="141"/>
      <c r="AW66" s="165"/>
      <c r="AX66" s="149"/>
      <c r="AY66" s="141"/>
      <c r="AZ66" s="165"/>
      <c r="BA66" s="149"/>
      <c r="BB66" s="141"/>
      <c r="BC66" s="165"/>
      <c r="BD66" s="254">
        <f t="shared" si="14"/>
        <v>1</v>
      </c>
      <c r="BE66" s="321"/>
      <c r="BF66" s="371" t="s">
        <v>438</v>
      </c>
      <c r="BG66" s="214"/>
      <c r="BH66" s="214"/>
      <c r="BI66" s="215"/>
      <c r="BJ66" s="28">
        <f t="shared" si="3"/>
        <v>0</v>
      </c>
    </row>
    <row r="67" spans="1:70" s="13" customFormat="1" ht="31.35" customHeight="1" x14ac:dyDescent="0.25">
      <c r="A67" s="113" t="s">
        <v>287</v>
      </c>
      <c r="B67" s="210" t="s">
        <v>275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2"/>
      <c r="P67" s="255">
        <v>4</v>
      </c>
      <c r="Q67" s="302"/>
      <c r="R67" s="209"/>
      <c r="S67" s="255"/>
      <c r="T67" s="254">
        <f t="shared" si="12"/>
        <v>108</v>
      </c>
      <c r="U67" s="255"/>
      <c r="V67" s="209">
        <f t="shared" si="13"/>
        <v>52</v>
      </c>
      <c r="W67" s="321"/>
      <c r="X67" s="255">
        <v>20</v>
      </c>
      <c r="Y67" s="255"/>
      <c r="Z67" s="209">
        <v>32</v>
      </c>
      <c r="AA67" s="302"/>
      <c r="AB67" s="209"/>
      <c r="AC67" s="302"/>
      <c r="AD67" s="255"/>
      <c r="AE67" s="255"/>
      <c r="AF67" s="149"/>
      <c r="AG67" s="141"/>
      <c r="AH67" s="165"/>
      <c r="AI67" s="149"/>
      <c r="AJ67" s="141"/>
      <c r="AK67" s="165"/>
      <c r="AL67" s="149"/>
      <c r="AM67" s="141"/>
      <c r="AN67" s="165"/>
      <c r="AO67" s="149">
        <v>108</v>
      </c>
      <c r="AP67" s="141">
        <v>52</v>
      </c>
      <c r="AQ67" s="165">
        <v>3</v>
      </c>
      <c r="AR67" s="150"/>
      <c r="AS67" s="141"/>
      <c r="AT67" s="165"/>
      <c r="AU67" s="149"/>
      <c r="AV67" s="141"/>
      <c r="AW67" s="165"/>
      <c r="AX67" s="149"/>
      <c r="AY67" s="141"/>
      <c r="AZ67" s="165"/>
      <c r="BA67" s="149"/>
      <c r="BB67" s="141"/>
      <c r="BC67" s="165"/>
      <c r="BD67" s="254">
        <f t="shared" si="14"/>
        <v>3</v>
      </c>
      <c r="BE67" s="321"/>
      <c r="BF67" s="371" t="s">
        <v>352</v>
      </c>
      <c r="BG67" s="214"/>
      <c r="BH67" s="214"/>
      <c r="BI67" s="215"/>
      <c r="BJ67" s="28">
        <f t="shared" si="3"/>
        <v>52</v>
      </c>
    </row>
    <row r="68" spans="1:70" s="13" customFormat="1" ht="31.35" customHeight="1" x14ac:dyDescent="0.25">
      <c r="A68" s="113" t="s">
        <v>289</v>
      </c>
      <c r="B68" s="210" t="s">
        <v>276</v>
      </c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2"/>
      <c r="P68" s="255">
        <v>5</v>
      </c>
      <c r="Q68" s="302"/>
      <c r="R68" s="209"/>
      <c r="S68" s="255"/>
      <c r="T68" s="254">
        <f t="shared" si="12"/>
        <v>108</v>
      </c>
      <c r="U68" s="255"/>
      <c r="V68" s="209">
        <f t="shared" si="13"/>
        <v>50</v>
      </c>
      <c r="W68" s="321"/>
      <c r="X68" s="255">
        <v>18</v>
      </c>
      <c r="Y68" s="255"/>
      <c r="Z68" s="209">
        <v>32</v>
      </c>
      <c r="AA68" s="302"/>
      <c r="AB68" s="209"/>
      <c r="AC68" s="302"/>
      <c r="AD68" s="255"/>
      <c r="AE68" s="255"/>
      <c r="AF68" s="149"/>
      <c r="AG68" s="141"/>
      <c r="AH68" s="165"/>
      <c r="AI68" s="149"/>
      <c r="AJ68" s="141"/>
      <c r="AK68" s="165"/>
      <c r="AL68" s="149"/>
      <c r="AM68" s="141"/>
      <c r="AN68" s="165"/>
      <c r="AO68" s="149"/>
      <c r="AP68" s="141"/>
      <c r="AQ68" s="165"/>
      <c r="AR68" s="149">
        <v>108</v>
      </c>
      <c r="AS68" s="141">
        <v>50</v>
      </c>
      <c r="AT68" s="165">
        <v>3</v>
      </c>
      <c r="AU68" s="149"/>
      <c r="AV68" s="141"/>
      <c r="AW68" s="165"/>
      <c r="AX68" s="149"/>
      <c r="AY68" s="141"/>
      <c r="AZ68" s="165"/>
      <c r="BA68" s="149"/>
      <c r="BB68" s="141"/>
      <c r="BC68" s="165"/>
      <c r="BD68" s="254">
        <f t="shared" si="14"/>
        <v>3</v>
      </c>
      <c r="BE68" s="321"/>
      <c r="BF68" s="371" t="s">
        <v>353</v>
      </c>
      <c r="BG68" s="214"/>
      <c r="BH68" s="214"/>
      <c r="BI68" s="215"/>
      <c r="BJ68" s="28">
        <f t="shared" si="3"/>
        <v>50</v>
      </c>
    </row>
    <row r="69" spans="1:70" s="69" customFormat="1" ht="31.35" customHeight="1" x14ac:dyDescent="0.25">
      <c r="A69" s="120" t="s">
        <v>292</v>
      </c>
      <c r="B69" s="372" t="s">
        <v>284</v>
      </c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4"/>
      <c r="P69" s="449"/>
      <c r="Q69" s="450"/>
      <c r="R69" s="451"/>
      <c r="S69" s="449"/>
      <c r="T69" s="254"/>
      <c r="U69" s="255"/>
      <c r="V69" s="209"/>
      <c r="W69" s="321"/>
      <c r="X69" s="254"/>
      <c r="Y69" s="255"/>
      <c r="Z69" s="209"/>
      <c r="AA69" s="302"/>
      <c r="AB69" s="209"/>
      <c r="AC69" s="302"/>
      <c r="AD69" s="255"/>
      <c r="AE69" s="255"/>
      <c r="AF69" s="149"/>
      <c r="AG69" s="141"/>
      <c r="AH69" s="159"/>
      <c r="AI69" s="149"/>
      <c r="AJ69" s="141"/>
      <c r="AK69" s="159"/>
      <c r="AL69" s="149"/>
      <c r="AM69" s="141"/>
      <c r="AN69" s="159"/>
      <c r="AO69" s="149"/>
      <c r="AP69" s="141"/>
      <c r="AQ69" s="159"/>
      <c r="AR69" s="149"/>
      <c r="AS69" s="141"/>
      <c r="AT69" s="159"/>
      <c r="AU69" s="149"/>
      <c r="AV69" s="141"/>
      <c r="AW69" s="159"/>
      <c r="AX69" s="149"/>
      <c r="AY69" s="141"/>
      <c r="AZ69" s="159"/>
      <c r="BA69" s="149"/>
      <c r="BB69" s="141"/>
      <c r="BC69" s="159"/>
      <c r="BD69" s="254"/>
      <c r="BE69" s="321"/>
      <c r="BF69" s="371"/>
      <c r="BG69" s="214"/>
      <c r="BH69" s="214"/>
      <c r="BI69" s="215"/>
      <c r="BJ69" s="28">
        <f t="shared" si="3"/>
        <v>0</v>
      </c>
    </row>
    <row r="70" spans="1:70" s="13" customFormat="1" ht="62.25" customHeight="1" x14ac:dyDescent="0.25">
      <c r="A70" s="172" t="s">
        <v>296</v>
      </c>
      <c r="B70" s="210" t="s">
        <v>286</v>
      </c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2"/>
      <c r="P70" s="255"/>
      <c r="Q70" s="302"/>
      <c r="R70" s="209">
        <v>4</v>
      </c>
      <c r="S70" s="255"/>
      <c r="T70" s="254">
        <f>SUM(AF70,AI70,AL70,AO70,AR70,AU70,AX70,BA70)</f>
        <v>110</v>
      </c>
      <c r="U70" s="255"/>
      <c r="V70" s="209">
        <f>SUM(AG70,AJ70,AM70,AP70,AS70,AV70,AY70,BB70)</f>
        <v>52</v>
      </c>
      <c r="W70" s="321"/>
      <c r="X70" s="255">
        <v>32</v>
      </c>
      <c r="Y70" s="255"/>
      <c r="Z70" s="209"/>
      <c r="AA70" s="302"/>
      <c r="AB70" s="209">
        <v>20</v>
      </c>
      <c r="AC70" s="302"/>
      <c r="AD70" s="255"/>
      <c r="AE70" s="255"/>
      <c r="AF70" s="149"/>
      <c r="AG70" s="141"/>
      <c r="AH70" s="165"/>
      <c r="AI70" s="149"/>
      <c r="AJ70" s="141"/>
      <c r="AK70" s="165"/>
      <c r="AL70" s="149"/>
      <c r="AM70" s="141"/>
      <c r="AN70" s="165"/>
      <c r="AO70" s="150">
        <v>110</v>
      </c>
      <c r="AP70" s="141">
        <v>52</v>
      </c>
      <c r="AQ70" s="165">
        <v>3</v>
      </c>
      <c r="AR70" s="150"/>
      <c r="AS70" s="141"/>
      <c r="AT70" s="165"/>
      <c r="AU70" s="149"/>
      <c r="AV70" s="141"/>
      <c r="AW70" s="165"/>
      <c r="AX70" s="149"/>
      <c r="AY70" s="141"/>
      <c r="AZ70" s="165"/>
      <c r="BA70" s="149"/>
      <c r="BB70" s="141"/>
      <c r="BC70" s="165"/>
      <c r="BD70" s="254">
        <f>SUM(AH70,AK70,AN70,AQ70,AT70,AW70,AZ70,BC70)</f>
        <v>3</v>
      </c>
      <c r="BE70" s="321"/>
      <c r="BF70" s="371" t="s">
        <v>359</v>
      </c>
      <c r="BG70" s="214"/>
      <c r="BH70" s="214"/>
      <c r="BI70" s="215"/>
      <c r="BJ70" s="28">
        <f t="shared" si="3"/>
        <v>52</v>
      </c>
      <c r="BO70" s="10"/>
      <c r="BP70" s="10"/>
      <c r="BQ70" s="10"/>
    </row>
    <row r="71" spans="1:70" s="13" customFormat="1" ht="31.35" customHeight="1" x14ac:dyDescent="0.25">
      <c r="A71" s="113" t="s">
        <v>297</v>
      </c>
      <c r="B71" s="210" t="s">
        <v>290</v>
      </c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2"/>
      <c r="P71" s="255">
        <v>5</v>
      </c>
      <c r="Q71" s="302"/>
      <c r="R71" s="209"/>
      <c r="S71" s="255"/>
      <c r="T71" s="254">
        <f>SUM(AF71,AI71,AL71,AO71,AR71,AU71,AX71,BA71)</f>
        <v>112</v>
      </c>
      <c r="U71" s="255"/>
      <c r="V71" s="209">
        <f>SUM(AG71,AJ71,AM71,AP71,AS71,AV71,AY71,BB71)</f>
        <v>50</v>
      </c>
      <c r="W71" s="321"/>
      <c r="X71" s="255">
        <v>18</v>
      </c>
      <c r="Y71" s="255"/>
      <c r="Z71" s="209">
        <v>32</v>
      </c>
      <c r="AA71" s="302"/>
      <c r="AB71" s="209"/>
      <c r="AC71" s="302"/>
      <c r="AD71" s="255"/>
      <c r="AE71" s="255"/>
      <c r="AF71" s="149"/>
      <c r="AG71" s="141"/>
      <c r="AH71" s="165"/>
      <c r="AI71" s="149"/>
      <c r="AJ71" s="141"/>
      <c r="AK71" s="165"/>
      <c r="AL71" s="149"/>
      <c r="AM71" s="141"/>
      <c r="AN71" s="165"/>
      <c r="AO71" s="149"/>
      <c r="AP71" s="141"/>
      <c r="AQ71" s="165"/>
      <c r="AR71" s="150">
        <v>112</v>
      </c>
      <c r="AS71" s="141">
        <v>50</v>
      </c>
      <c r="AT71" s="165">
        <v>3</v>
      </c>
      <c r="AU71" s="149"/>
      <c r="AV71" s="141"/>
      <c r="AW71" s="165"/>
      <c r="AX71" s="149"/>
      <c r="AY71" s="141"/>
      <c r="AZ71" s="165"/>
      <c r="BA71" s="149"/>
      <c r="BB71" s="141"/>
      <c r="BC71" s="165"/>
      <c r="BD71" s="254">
        <f>SUM(AH71,AK71,AN71,AQ71,AT71,AW71,AZ71,BC71)</f>
        <v>3</v>
      </c>
      <c r="BE71" s="321"/>
      <c r="BF71" s="371" t="s">
        <v>360</v>
      </c>
      <c r="BG71" s="214"/>
      <c r="BH71" s="214"/>
      <c r="BI71" s="215"/>
      <c r="BJ71" s="28">
        <f t="shared" si="3"/>
        <v>50</v>
      </c>
      <c r="BO71" s="10"/>
      <c r="BP71" s="10"/>
      <c r="BQ71" s="10"/>
    </row>
    <row r="72" spans="1:70" s="13" customFormat="1" ht="31.35" customHeight="1" x14ac:dyDescent="0.25">
      <c r="A72" s="113" t="s">
        <v>298</v>
      </c>
      <c r="B72" s="210" t="s">
        <v>291</v>
      </c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2"/>
      <c r="P72" s="255"/>
      <c r="Q72" s="302"/>
      <c r="R72" s="209">
        <v>5</v>
      </c>
      <c r="S72" s="255"/>
      <c r="T72" s="254">
        <f>SUM(AF72,AI72,AL72,AO72,AR72,AU72,AX72,BA72)</f>
        <v>112</v>
      </c>
      <c r="U72" s="255"/>
      <c r="V72" s="209">
        <f>SUM(AG72,AJ72,AM72,AP72,AS72,AV72,AY72,BB72)</f>
        <v>50</v>
      </c>
      <c r="W72" s="321"/>
      <c r="X72" s="255">
        <v>18</v>
      </c>
      <c r="Y72" s="255"/>
      <c r="Z72" s="209">
        <v>32</v>
      </c>
      <c r="AA72" s="302"/>
      <c r="AB72" s="209"/>
      <c r="AC72" s="302"/>
      <c r="AD72" s="255"/>
      <c r="AE72" s="255"/>
      <c r="AF72" s="149"/>
      <c r="AG72" s="141"/>
      <c r="AH72" s="165"/>
      <c r="AI72" s="149"/>
      <c r="AJ72" s="141"/>
      <c r="AK72" s="165"/>
      <c r="AL72" s="149"/>
      <c r="AM72" s="141"/>
      <c r="AN72" s="165"/>
      <c r="AO72" s="149"/>
      <c r="AP72" s="141"/>
      <c r="AQ72" s="165"/>
      <c r="AR72" s="150">
        <v>112</v>
      </c>
      <c r="AS72" s="141">
        <v>50</v>
      </c>
      <c r="AT72" s="165">
        <v>3</v>
      </c>
      <c r="AU72" s="149"/>
      <c r="AV72" s="141"/>
      <c r="AW72" s="165"/>
      <c r="AX72" s="149"/>
      <c r="AY72" s="141"/>
      <c r="AZ72" s="165"/>
      <c r="BA72" s="149"/>
      <c r="BB72" s="141"/>
      <c r="BC72" s="165"/>
      <c r="BD72" s="254">
        <f>SUM(AH72,AK72,AN72,AQ72,AT72,AW72,AZ72,BC72)</f>
        <v>3</v>
      </c>
      <c r="BE72" s="321"/>
      <c r="BF72" s="371" t="s">
        <v>361</v>
      </c>
      <c r="BG72" s="214"/>
      <c r="BH72" s="214"/>
      <c r="BI72" s="215"/>
      <c r="BJ72" s="28">
        <f t="shared" si="3"/>
        <v>50</v>
      </c>
      <c r="BO72" s="10"/>
      <c r="BP72" s="10"/>
      <c r="BQ72" s="10"/>
    </row>
    <row r="73" spans="1:70" s="13" customFormat="1" ht="31.35" customHeight="1" x14ac:dyDescent="0.25">
      <c r="A73" s="113" t="s">
        <v>299</v>
      </c>
      <c r="B73" s="210" t="s">
        <v>288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2"/>
      <c r="P73" s="255"/>
      <c r="Q73" s="302"/>
      <c r="R73" s="209">
        <v>7</v>
      </c>
      <c r="S73" s="255"/>
      <c r="T73" s="254">
        <f>SUM(AF73,AI73,AL73,AO73,AR73,AU73,AX73,BA73)</f>
        <v>102</v>
      </c>
      <c r="U73" s="255"/>
      <c r="V73" s="209">
        <f>SUM(AG73,AJ73,AM73,AP73,AS73,AV73,AY73,BB73)</f>
        <v>42</v>
      </c>
      <c r="W73" s="321"/>
      <c r="X73" s="255">
        <v>18</v>
      </c>
      <c r="Y73" s="255"/>
      <c r="Z73" s="209">
        <v>24</v>
      </c>
      <c r="AA73" s="302"/>
      <c r="AB73" s="209"/>
      <c r="AC73" s="302"/>
      <c r="AD73" s="255"/>
      <c r="AE73" s="255"/>
      <c r="AF73" s="149"/>
      <c r="AG73" s="141"/>
      <c r="AH73" s="165"/>
      <c r="AI73" s="149"/>
      <c r="AJ73" s="141"/>
      <c r="AK73" s="165"/>
      <c r="AL73" s="149"/>
      <c r="AM73" s="141"/>
      <c r="AN73" s="165"/>
      <c r="AO73" s="149"/>
      <c r="AP73" s="141"/>
      <c r="AQ73" s="165"/>
      <c r="AR73" s="149"/>
      <c r="AS73" s="141"/>
      <c r="AT73" s="165"/>
      <c r="AU73" s="149"/>
      <c r="AV73" s="141"/>
      <c r="AW73" s="165"/>
      <c r="AX73" s="149">
        <v>102</v>
      </c>
      <c r="AY73" s="141">
        <v>42</v>
      </c>
      <c r="AZ73" s="165">
        <v>3</v>
      </c>
      <c r="BA73" s="149"/>
      <c r="BB73" s="141"/>
      <c r="BC73" s="165"/>
      <c r="BD73" s="254">
        <f>SUM(AH73,AK73,AN73,AQ73,AT73,AW73,AZ73,BC73)</f>
        <v>3</v>
      </c>
      <c r="BE73" s="321"/>
      <c r="BF73" s="371" t="s">
        <v>362</v>
      </c>
      <c r="BG73" s="214"/>
      <c r="BH73" s="214"/>
      <c r="BI73" s="215"/>
      <c r="BJ73" s="28">
        <f t="shared" si="3"/>
        <v>42</v>
      </c>
      <c r="BO73" s="10"/>
      <c r="BP73" s="10"/>
      <c r="BQ73" s="10"/>
    </row>
    <row r="74" spans="1:70" s="54" customFormat="1" ht="31.35" customHeight="1" x14ac:dyDescent="0.25">
      <c r="A74" s="120" t="s">
        <v>300</v>
      </c>
      <c r="B74" s="372" t="s">
        <v>277</v>
      </c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4"/>
      <c r="P74" s="255"/>
      <c r="Q74" s="302"/>
      <c r="R74" s="209"/>
      <c r="S74" s="255"/>
      <c r="T74" s="254"/>
      <c r="U74" s="255"/>
      <c r="V74" s="209"/>
      <c r="W74" s="321"/>
      <c r="X74" s="254"/>
      <c r="Y74" s="255"/>
      <c r="Z74" s="209"/>
      <c r="AA74" s="302"/>
      <c r="AB74" s="209"/>
      <c r="AC74" s="302"/>
      <c r="AD74" s="255"/>
      <c r="AE74" s="255"/>
      <c r="AF74" s="149"/>
      <c r="AG74" s="141"/>
      <c r="AH74" s="159"/>
      <c r="AI74" s="149"/>
      <c r="AJ74" s="141"/>
      <c r="AK74" s="159"/>
      <c r="AL74" s="149"/>
      <c r="AM74" s="141"/>
      <c r="AN74" s="159"/>
      <c r="AO74" s="149"/>
      <c r="AP74" s="141"/>
      <c r="AQ74" s="159"/>
      <c r="AR74" s="149"/>
      <c r="AS74" s="141"/>
      <c r="AT74" s="159"/>
      <c r="AU74" s="149"/>
      <c r="AV74" s="141"/>
      <c r="AW74" s="159"/>
      <c r="AX74" s="149"/>
      <c r="AY74" s="141"/>
      <c r="AZ74" s="159"/>
      <c r="BA74" s="149"/>
      <c r="BB74" s="141"/>
      <c r="BC74" s="159"/>
      <c r="BD74" s="254"/>
      <c r="BE74" s="321"/>
      <c r="BF74" s="371"/>
      <c r="BG74" s="214"/>
      <c r="BH74" s="214"/>
      <c r="BI74" s="215"/>
      <c r="BJ74" s="28">
        <f t="shared" si="3"/>
        <v>0</v>
      </c>
    </row>
    <row r="75" spans="1:70" s="13" customFormat="1" ht="31.35" customHeight="1" x14ac:dyDescent="0.25">
      <c r="A75" s="113" t="s">
        <v>357</v>
      </c>
      <c r="B75" s="210" t="s">
        <v>279</v>
      </c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2"/>
      <c r="P75" s="255">
        <v>5</v>
      </c>
      <c r="Q75" s="302"/>
      <c r="R75" s="209"/>
      <c r="S75" s="321"/>
      <c r="T75" s="254">
        <f t="shared" ref="T75" si="15">SUM(AF75,AI75,AL75,AO75,AR75,AU75,AX75,BA75)</f>
        <v>120</v>
      </c>
      <c r="U75" s="255"/>
      <c r="V75" s="209">
        <f t="shared" ref="V75" si="16">SUM(AG75,AJ75,AM75,AP75,AS75,AV75,AY75,BB75)</f>
        <v>60</v>
      </c>
      <c r="W75" s="321"/>
      <c r="X75" s="255">
        <v>32</v>
      </c>
      <c r="Y75" s="302"/>
      <c r="Z75" s="209">
        <v>28</v>
      </c>
      <c r="AA75" s="302"/>
      <c r="AB75" s="209"/>
      <c r="AC75" s="302"/>
      <c r="AD75" s="209"/>
      <c r="AE75" s="321"/>
      <c r="AF75" s="149"/>
      <c r="AG75" s="141"/>
      <c r="AH75" s="165"/>
      <c r="AI75" s="149"/>
      <c r="AJ75" s="141"/>
      <c r="AK75" s="165"/>
      <c r="AL75" s="149"/>
      <c r="AM75" s="141"/>
      <c r="AN75" s="165"/>
      <c r="AO75" s="149"/>
      <c r="AP75" s="141"/>
      <c r="AQ75" s="165"/>
      <c r="AR75" s="150">
        <v>120</v>
      </c>
      <c r="AS75" s="141">
        <v>60</v>
      </c>
      <c r="AT75" s="165">
        <v>3</v>
      </c>
      <c r="AU75" s="149"/>
      <c r="AV75" s="141"/>
      <c r="AW75" s="165"/>
      <c r="AX75" s="149"/>
      <c r="AY75" s="141"/>
      <c r="AZ75" s="165"/>
      <c r="BA75" s="149"/>
      <c r="BB75" s="141"/>
      <c r="BC75" s="165"/>
      <c r="BD75" s="254">
        <f t="shared" si="14"/>
        <v>3</v>
      </c>
      <c r="BE75" s="321"/>
      <c r="BF75" s="371" t="s">
        <v>363</v>
      </c>
      <c r="BG75" s="214"/>
      <c r="BH75" s="214"/>
      <c r="BI75" s="215"/>
      <c r="BJ75" s="28">
        <f t="shared" si="3"/>
        <v>60</v>
      </c>
    </row>
    <row r="76" spans="1:70" s="13" customFormat="1" ht="31.35" customHeight="1" x14ac:dyDescent="0.25">
      <c r="A76" s="381" t="s">
        <v>358</v>
      </c>
      <c r="B76" s="378" t="s">
        <v>281</v>
      </c>
      <c r="C76" s="379"/>
      <c r="D76" s="379"/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80"/>
      <c r="P76" s="255">
        <v>6.7</v>
      </c>
      <c r="Q76" s="302"/>
      <c r="R76" s="209"/>
      <c r="S76" s="255"/>
      <c r="T76" s="254">
        <f t="shared" si="12"/>
        <v>296</v>
      </c>
      <c r="U76" s="255"/>
      <c r="V76" s="209">
        <f t="shared" si="13"/>
        <v>126</v>
      </c>
      <c r="W76" s="321"/>
      <c r="X76" s="255">
        <v>50</v>
      </c>
      <c r="Y76" s="302"/>
      <c r="Z76" s="209">
        <v>76</v>
      </c>
      <c r="AA76" s="302"/>
      <c r="AB76" s="209"/>
      <c r="AC76" s="302"/>
      <c r="AD76" s="209"/>
      <c r="AE76" s="255"/>
      <c r="AF76" s="149"/>
      <c r="AG76" s="141"/>
      <c r="AH76" s="165"/>
      <c r="AI76" s="149"/>
      <c r="AJ76" s="141"/>
      <c r="AK76" s="165"/>
      <c r="AL76" s="149"/>
      <c r="AM76" s="141"/>
      <c r="AN76" s="165"/>
      <c r="AO76" s="149"/>
      <c r="AP76" s="141"/>
      <c r="AQ76" s="165"/>
      <c r="AR76" s="150"/>
      <c r="AS76" s="141"/>
      <c r="AT76" s="165"/>
      <c r="AU76" s="150">
        <v>216</v>
      </c>
      <c r="AV76" s="141">
        <v>86</v>
      </c>
      <c r="AW76" s="165">
        <v>6</v>
      </c>
      <c r="AX76" s="150">
        <v>80</v>
      </c>
      <c r="AY76" s="141">
        <v>40</v>
      </c>
      <c r="AZ76" s="165">
        <v>2</v>
      </c>
      <c r="BA76" s="149"/>
      <c r="BB76" s="141"/>
      <c r="BC76" s="165"/>
      <c r="BD76" s="254">
        <f t="shared" si="14"/>
        <v>8</v>
      </c>
      <c r="BE76" s="321"/>
      <c r="BF76" s="371" t="s">
        <v>364</v>
      </c>
      <c r="BG76" s="214"/>
      <c r="BH76" s="214"/>
      <c r="BI76" s="215"/>
      <c r="BJ76" s="28">
        <f t="shared" si="3"/>
        <v>126</v>
      </c>
    </row>
    <row r="77" spans="1:70" s="13" customFormat="1" ht="62.25" customHeight="1" thickBot="1" x14ac:dyDescent="0.3">
      <c r="A77" s="382"/>
      <c r="B77" s="210" t="s">
        <v>282</v>
      </c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211"/>
      <c r="O77" s="212"/>
      <c r="P77" s="255"/>
      <c r="Q77" s="302"/>
      <c r="R77" s="209"/>
      <c r="S77" s="255"/>
      <c r="T77" s="254">
        <f t="shared" si="12"/>
        <v>40</v>
      </c>
      <c r="U77" s="255"/>
      <c r="V77" s="209">
        <f t="shared" si="13"/>
        <v>0</v>
      </c>
      <c r="W77" s="321"/>
      <c r="X77" s="255"/>
      <c r="Y77" s="302"/>
      <c r="Z77" s="209"/>
      <c r="AA77" s="302"/>
      <c r="AB77" s="209"/>
      <c r="AC77" s="302"/>
      <c r="AD77" s="209"/>
      <c r="AE77" s="255"/>
      <c r="AF77" s="149"/>
      <c r="AG77" s="141"/>
      <c r="AH77" s="165"/>
      <c r="AI77" s="149"/>
      <c r="AJ77" s="141"/>
      <c r="AK77" s="165"/>
      <c r="AL77" s="149"/>
      <c r="AM77" s="141"/>
      <c r="AN77" s="165"/>
      <c r="AO77" s="149"/>
      <c r="AP77" s="141"/>
      <c r="AQ77" s="165"/>
      <c r="AR77" s="150"/>
      <c r="AS77" s="141"/>
      <c r="AT77" s="165"/>
      <c r="AU77" s="149"/>
      <c r="AV77" s="141"/>
      <c r="AW77" s="165"/>
      <c r="AX77" s="150">
        <v>40</v>
      </c>
      <c r="AY77" s="141"/>
      <c r="AZ77" s="165">
        <v>1</v>
      </c>
      <c r="BA77" s="149"/>
      <c r="BB77" s="141"/>
      <c r="BC77" s="165"/>
      <c r="BD77" s="254">
        <f t="shared" si="14"/>
        <v>1</v>
      </c>
      <c r="BE77" s="321"/>
      <c r="BF77" s="371" t="s">
        <v>438</v>
      </c>
      <c r="BG77" s="214"/>
      <c r="BH77" s="214"/>
      <c r="BI77" s="215"/>
      <c r="BJ77" s="28">
        <f t="shared" si="3"/>
        <v>0</v>
      </c>
      <c r="BO77" s="10"/>
      <c r="BP77" s="10"/>
      <c r="BQ77" s="10"/>
    </row>
    <row r="78" spans="1:70" s="13" customFormat="1" ht="36.75" customHeight="1" thickBot="1" x14ac:dyDescent="0.3">
      <c r="A78" s="71" t="s">
        <v>34</v>
      </c>
      <c r="B78" s="367" t="s">
        <v>240</v>
      </c>
      <c r="C78" s="368"/>
      <c r="D78" s="368"/>
      <c r="E78" s="368"/>
      <c r="F78" s="368"/>
      <c r="G78" s="368"/>
      <c r="H78" s="368"/>
      <c r="I78" s="368"/>
      <c r="J78" s="368"/>
      <c r="K78" s="368"/>
      <c r="L78" s="368"/>
      <c r="M78" s="368"/>
      <c r="N78" s="368"/>
      <c r="O78" s="369"/>
      <c r="P78" s="248"/>
      <c r="Q78" s="356"/>
      <c r="R78" s="346"/>
      <c r="S78" s="248"/>
      <c r="T78" s="247">
        <f>SUM(T79:U130)</f>
        <v>3640</v>
      </c>
      <c r="U78" s="248"/>
      <c r="V78" s="346">
        <f>SUM(V79:W130)</f>
        <v>1622</v>
      </c>
      <c r="W78" s="249"/>
      <c r="X78" s="247">
        <f>SUM(X79:Y130)</f>
        <v>724</v>
      </c>
      <c r="Y78" s="248"/>
      <c r="Z78" s="346">
        <f>SUM(Z79:AA130)</f>
        <v>620</v>
      </c>
      <c r="AA78" s="248"/>
      <c r="AB78" s="346">
        <f>SUM(AB79:AC130)</f>
        <v>278</v>
      </c>
      <c r="AC78" s="248"/>
      <c r="AD78" s="346">
        <f>SUM(AD79:AE130)</f>
        <v>0</v>
      </c>
      <c r="AE78" s="249"/>
      <c r="AF78" s="143">
        <f t="shared" ref="AF78:BC78" si="17">SUM(AF79:AF130)</f>
        <v>180</v>
      </c>
      <c r="AG78" s="171">
        <f t="shared" si="17"/>
        <v>76</v>
      </c>
      <c r="AH78" s="64">
        <f t="shared" si="17"/>
        <v>5</v>
      </c>
      <c r="AI78" s="143">
        <f t="shared" si="17"/>
        <v>108</v>
      </c>
      <c r="AJ78" s="171">
        <f t="shared" si="17"/>
        <v>50</v>
      </c>
      <c r="AK78" s="64">
        <f t="shared" si="17"/>
        <v>3</v>
      </c>
      <c r="AL78" s="143">
        <f t="shared" si="17"/>
        <v>444</v>
      </c>
      <c r="AM78" s="171">
        <f t="shared" si="17"/>
        <v>210</v>
      </c>
      <c r="AN78" s="64">
        <f t="shared" si="17"/>
        <v>12</v>
      </c>
      <c r="AO78" s="143">
        <f t="shared" si="17"/>
        <v>630</v>
      </c>
      <c r="AP78" s="171">
        <f t="shared" si="17"/>
        <v>292</v>
      </c>
      <c r="AQ78" s="64">
        <f t="shared" si="17"/>
        <v>17</v>
      </c>
      <c r="AR78" s="143">
        <f t="shared" si="17"/>
        <v>574</v>
      </c>
      <c r="AS78" s="171">
        <f t="shared" si="17"/>
        <v>238</v>
      </c>
      <c r="AT78" s="64">
        <f t="shared" si="17"/>
        <v>15</v>
      </c>
      <c r="AU78" s="143">
        <f t="shared" si="17"/>
        <v>792</v>
      </c>
      <c r="AV78" s="171">
        <f t="shared" si="17"/>
        <v>362</v>
      </c>
      <c r="AW78" s="64">
        <f t="shared" si="17"/>
        <v>21</v>
      </c>
      <c r="AX78" s="143">
        <f t="shared" si="17"/>
        <v>912</v>
      </c>
      <c r="AY78" s="171">
        <f t="shared" si="17"/>
        <v>394</v>
      </c>
      <c r="AZ78" s="64">
        <f t="shared" si="17"/>
        <v>27</v>
      </c>
      <c r="BA78" s="143">
        <f t="shared" si="17"/>
        <v>0</v>
      </c>
      <c r="BB78" s="171">
        <f t="shared" si="17"/>
        <v>0</v>
      </c>
      <c r="BC78" s="64">
        <f t="shared" si="17"/>
        <v>0</v>
      </c>
      <c r="BD78" s="247">
        <f>SUM(BD79:BE130)</f>
        <v>100</v>
      </c>
      <c r="BE78" s="249"/>
      <c r="BF78" s="444">
        <f>T78*100/T136</f>
        <v>48.3271375464684</v>
      </c>
      <c r="BG78" s="444"/>
      <c r="BH78" s="444"/>
      <c r="BI78" s="445"/>
      <c r="BJ78" s="28">
        <f t="shared" si="3"/>
        <v>1622</v>
      </c>
      <c r="BK78" s="73">
        <f>SUM(AF78,AI78,AL78,AO78,AR78,AU78,AX78,BA78)</f>
        <v>3640</v>
      </c>
      <c r="BL78" s="73">
        <f>SUM(AG78,AJ78,AM78,AP78,AS78,AV78,AY78,BB78)</f>
        <v>1622</v>
      </c>
      <c r="BM78" s="73">
        <f t="shared" ref="BM78" si="18">SUM(AH78,AK78,AN78,AQ78,AT78,AW78,AZ78,BC78)</f>
        <v>100</v>
      </c>
      <c r="BP78" s="10"/>
      <c r="BQ78" s="10"/>
      <c r="BR78" s="10"/>
    </row>
    <row r="79" spans="1:70" s="13" customFormat="1" ht="31.35" customHeight="1" x14ac:dyDescent="0.25">
      <c r="A79" s="119" t="s">
        <v>103</v>
      </c>
      <c r="B79" s="446" t="s">
        <v>200</v>
      </c>
      <c r="C79" s="447"/>
      <c r="D79" s="447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8"/>
      <c r="P79" s="259"/>
      <c r="Q79" s="325"/>
      <c r="R79" s="274"/>
      <c r="S79" s="259"/>
      <c r="T79" s="258"/>
      <c r="U79" s="259"/>
      <c r="V79" s="274"/>
      <c r="W79" s="327"/>
      <c r="X79" s="258"/>
      <c r="Y79" s="259"/>
      <c r="Z79" s="274"/>
      <c r="AA79" s="325"/>
      <c r="AB79" s="274"/>
      <c r="AC79" s="325"/>
      <c r="AD79" s="259"/>
      <c r="AE79" s="259"/>
      <c r="AF79" s="151"/>
      <c r="AG79" s="155"/>
      <c r="AH79" s="152"/>
      <c r="AI79" s="151"/>
      <c r="AJ79" s="155"/>
      <c r="AK79" s="152"/>
      <c r="AL79" s="151"/>
      <c r="AM79" s="155"/>
      <c r="AN79" s="152"/>
      <c r="AO79" s="151"/>
      <c r="AP79" s="155"/>
      <c r="AQ79" s="152"/>
      <c r="AR79" s="151"/>
      <c r="AS79" s="155"/>
      <c r="AT79" s="152"/>
      <c r="AU79" s="151"/>
      <c r="AV79" s="155"/>
      <c r="AW79" s="152"/>
      <c r="AX79" s="151"/>
      <c r="AY79" s="155"/>
      <c r="AZ79" s="152"/>
      <c r="BA79" s="151"/>
      <c r="BB79" s="155"/>
      <c r="BC79" s="152"/>
      <c r="BD79" s="258"/>
      <c r="BE79" s="327"/>
      <c r="BF79" s="288"/>
      <c r="BG79" s="288"/>
      <c r="BH79" s="288"/>
      <c r="BI79" s="289"/>
      <c r="BJ79" s="28">
        <f t="shared" si="3"/>
        <v>0</v>
      </c>
      <c r="BK79" s="69"/>
      <c r="BL79" s="69"/>
      <c r="BM79" s="69"/>
      <c r="BP79" s="10"/>
      <c r="BQ79" s="10"/>
      <c r="BR79" s="10"/>
    </row>
    <row r="80" spans="1:70" s="13" customFormat="1" ht="31.35" customHeight="1" x14ac:dyDescent="0.25">
      <c r="A80" s="113" t="s">
        <v>117</v>
      </c>
      <c r="B80" s="283" t="s">
        <v>192</v>
      </c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5"/>
      <c r="P80" s="255"/>
      <c r="Q80" s="302"/>
      <c r="R80" s="209">
        <v>1</v>
      </c>
      <c r="S80" s="255"/>
      <c r="T80" s="254">
        <f>SUM(AF80,AI80,AL80,AO80,AR80,AU80,AX80,BA80)</f>
        <v>72</v>
      </c>
      <c r="U80" s="255"/>
      <c r="V80" s="209">
        <f t="shared" ref="V80" si="19">SUM(AG80,AJ80,AM80,AP80,AS80,AV80,AY80,BB80)</f>
        <v>34</v>
      </c>
      <c r="W80" s="321"/>
      <c r="X80" s="255">
        <v>18</v>
      </c>
      <c r="Y80" s="255"/>
      <c r="Z80" s="209"/>
      <c r="AA80" s="302"/>
      <c r="AB80" s="209">
        <v>16</v>
      </c>
      <c r="AC80" s="302"/>
      <c r="AD80" s="255"/>
      <c r="AE80" s="321"/>
      <c r="AF80" s="149">
        <v>72</v>
      </c>
      <c r="AG80" s="141">
        <v>34</v>
      </c>
      <c r="AH80" s="36">
        <v>2</v>
      </c>
      <c r="AI80" s="140"/>
      <c r="AJ80" s="141"/>
      <c r="AK80" s="36"/>
      <c r="AL80" s="140"/>
      <c r="AM80" s="141"/>
      <c r="AN80" s="36"/>
      <c r="AO80" s="149"/>
      <c r="AP80" s="141"/>
      <c r="AQ80" s="165"/>
      <c r="AR80" s="149"/>
      <c r="AS80" s="141"/>
      <c r="AT80" s="165"/>
      <c r="AU80" s="140"/>
      <c r="AV80" s="141"/>
      <c r="AW80" s="36"/>
      <c r="AX80" s="149"/>
      <c r="AY80" s="141"/>
      <c r="AZ80" s="165"/>
      <c r="BA80" s="149"/>
      <c r="BB80" s="141"/>
      <c r="BC80" s="165"/>
      <c r="BD80" s="254">
        <f t="shared" ref="BD80" si="20">SUM(AH80,AK80,AN80,AQ80,AT80,AW80,AZ80,BC80)</f>
        <v>2</v>
      </c>
      <c r="BE80" s="321"/>
      <c r="BF80" s="435" t="s">
        <v>218</v>
      </c>
      <c r="BG80" s="436"/>
      <c r="BH80" s="436"/>
      <c r="BI80" s="437"/>
      <c r="BJ80" s="28">
        <f t="shared" si="3"/>
        <v>34</v>
      </c>
      <c r="BK80" s="69"/>
      <c r="BL80" s="69"/>
      <c r="BM80" s="69"/>
      <c r="BP80" s="10"/>
      <c r="BQ80" s="10"/>
      <c r="BR80" s="10"/>
    </row>
    <row r="81" spans="1:70" s="13" customFormat="1" ht="93.6" customHeight="1" x14ac:dyDescent="0.25">
      <c r="A81" s="172" t="s">
        <v>142</v>
      </c>
      <c r="B81" s="210" t="s">
        <v>244</v>
      </c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2"/>
      <c r="P81" s="255"/>
      <c r="Q81" s="302"/>
      <c r="R81" s="209">
        <v>4</v>
      </c>
      <c r="S81" s="255"/>
      <c r="T81" s="254">
        <f>SUM(AF81,AI81,AL81,AO81,AR81,AU81,AX81,BA81)</f>
        <v>72</v>
      </c>
      <c r="U81" s="255"/>
      <c r="V81" s="209">
        <f>SUM(AG81,AJ81,AM81,AP81,AS81,AV81,AY81,BB81)</f>
        <v>34</v>
      </c>
      <c r="W81" s="321"/>
      <c r="X81" s="255">
        <v>18</v>
      </c>
      <c r="Y81" s="255"/>
      <c r="Z81" s="209"/>
      <c r="AA81" s="302"/>
      <c r="AB81" s="209">
        <v>16</v>
      </c>
      <c r="AC81" s="302"/>
      <c r="AD81" s="255"/>
      <c r="AE81" s="321"/>
      <c r="AF81" s="149"/>
      <c r="AG81" s="141"/>
      <c r="AH81" s="165"/>
      <c r="AI81" s="149"/>
      <c r="AJ81" s="141"/>
      <c r="AK81" s="165"/>
      <c r="AL81" s="149"/>
      <c r="AM81" s="141"/>
      <c r="AN81" s="165"/>
      <c r="AO81" s="149">
        <v>72</v>
      </c>
      <c r="AP81" s="141">
        <v>34</v>
      </c>
      <c r="AQ81" s="165">
        <v>2</v>
      </c>
      <c r="AR81" s="149"/>
      <c r="AS81" s="141"/>
      <c r="AT81" s="165"/>
      <c r="AU81" s="149"/>
      <c r="AV81" s="141"/>
      <c r="AW81" s="165"/>
      <c r="AX81" s="149"/>
      <c r="AY81" s="141"/>
      <c r="AZ81" s="165"/>
      <c r="BA81" s="149"/>
      <c r="BB81" s="141"/>
      <c r="BC81" s="165"/>
      <c r="BD81" s="254">
        <f>SUM(AH81,AK81,AN81,AQ81,AT81,AW81,AZ81,BC81)</f>
        <v>2</v>
      </c>
      <c r="BE81" s="321"/>
      <c r="BF81" s="435" t="s">
        <v>507</v>
      </c>
      <c r="BG81" s="436"/>
      <c r="BH81" s="436"/>
      <c r="BI81" s="437"/>
      <c r="BJ81" s="28">
        <f t="shared" si="3"/>
        <v>34</v>
      </c>
      <c r="BK81" s="69"/>
      <c r="BL81" s="69"/>
      <c r="BM81" s="69"/>
      <c r="BP81" s="10"/>
      <c r="BQ81" s="10"/>
      <c r="BR81" s="10"/>
    </row>
    <row r="82" spans="1:70" s="13" customFormat="1" ht="93.6" customHeight="1" x14ac:dyDescent="0.25">
      <c r="A82" s="172" t="s">
        <v>216</v>
      </c>
      <c r="B82" s="441" t="s">
        <v>474</v>
      </c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3"/>
      <c r="P82" s="255"/>
      <c r="Q82" s="302"/>
      <c r="R82" s="209">
        <v>5</v>
      </c>
      <c r="S82" s="255"/>
      <c r="T82" s="254">
        <f>SUM(AF82,AI82,AL82,AO82,AR82,AU82,AX82,BA82)</f>
        <v>72</v>
      </c>
      <c r="U82" s="255"/>
      <c r="V82" s="209">
        <f>SUM(AG82,AJ82,AM82,AP82,AS82,AV82,AY82,BB82)</f>
        <v>34</v>
      </c>
      <c r="W82" s="321"/>
      <c r="X82" s="255">
        <v>16</v>
      </c>
      <c r="Y82" s="255"/>
      <c r="Z82" s="209"/>
      <c r="AA82" s="302"/>
      <c r="AB82" s="209">
        <v>18</v>
      </c>
      <c r="AC82" s="302"/>
      <c r="AD82" s="255"/>
      <c r="AE82" s="321"/>
      <c r="AF82" s="149"/>
      <c r="AG82" s="141"/>
      <c r="AH82" s="165"/>
      <c r="AI82" s="149"/>
      <c r="AJ82" s="141"/>
      <c r="AK82" s="165"/>
      <c r="AL82" s="149"/>
      <c r="AM82" s="141"/>
      <c r="AN82" s="165"/>
      <c r="AO82" s="149"/>
      <c r="AP82" s="141"/>
      <c r="AQ82" s="165"/>
      <c r="AR82" s="149">
        <v>72</v>
      </c>
      <c r="AS82" s="141">
        <v>34</v>
      </c>
      <c r="AT82" s="165">
        <v>2</v>
      </c>
      <c r="AU82" s="149"/>
      <c r="AV82" s="141"/>
      <c r="AW82" s="165"/>
      <c r="AX82" s="149"/>
      <c r="AY82" s="141"/>
      <c r="AZ82" s="165"/>
      <c r="BA82" s="149"/>
      <c r="BB82" s="141"/>
      <c r="BC82" s="165"/>
      <c r="BD82" s="254">
        <f>SUM(AH82,AK82,AN82,AQ82,AT82,AW82,AZ82,BC82)</f>
        <v>2</v>
      </c>
      <c r="BE82" s="321"/>
      <c r="BF82" s="435" t="s">
        <v>456</v>
      </c>
      <c r="BG82" s="436"/>
      <c r="BH82" s="436"/>
      <c r="BI82" s="437"/>
      <c r="BJ82" s="28">
        <f t="shared" si="3"/>
        <v>34</v>
      </c>
      <c r="BK82" s="69"/>
      <c r="BL82" s="69"/>
      <c r="BM82" s="69"/>
      <c r="BP82" s="10"/>
      <c r="BQ82" s="10"/>
      <c r="BR82" s="10"/>
    </row>
    <row r="83" spans="1:70" s="13" customFormat="1" ht="31.35" customHeight="1" x14ac:dyDescent="0.25">
      <c r="A83" s="120" t="s">
        <v>118</v>
      </c>
      <c r="B83" s="438" t="s">
        <v>153</v>
      </c>
      <c r="C83" s="439"/>
      <c r="D83" s="439"/>
      <c r="E83" s="439"/>
      <c r="F83" s="439"/>
      <c r="G83" s="439"/>
      <c r="H83" s="439"/>
      <c r="I83" s="439"/>
      <c r="J83" s="439"/>
      <c r="K83" s="439"/>
      <c r="L83" s="439"/>
      <c r="M83" s="439"/>
      <c r="N83" s="439"/>
      <c r="O83" s="440"/>
      <c r="P83" s="255"/>
      <c r="Q83" s="255"/>
      <c r="R83" s="209"/>
      <c r="S83" s="255"/>
      <c r="T83" s="254"/>
      <c r="U83" s="255"/>
      <c r="V83" s="209"/>
      <c r="W83" s="321"/>
      <c r="X83" s="254"/>
      <c r="Y83" s="255"/>
      <c r="Z83" s="209"/>
      <c r="AA83" s="302"/>
      <c r="AB83" s="209"/>
      <c r="AC83" s="302"/>
      <c r="AD83" s="255"/>
      <c r="AE83" s="255"/>
      <c r="AF83" s="149"/>
      <c r="AG83" s="141"/>
      <c r="AH83" s="159"/>
      <c r="AI83" s="149"/>
      <c r="AJ83" s="141"/>
      <c r="AK83" s="159"/>
      <c r="AL83" s="149"/>
      <c r="AM83" s="141"/>
      <c r="AN83" s="159"/>
      <c r="AO83" s="149"/>
      <c r="AP83" s="141"/>
      <c r="AQ83" s="159"/>
      <c r="AR83" s="149"/>
      <c r="AS83" s="141"/>
      <c r="AT83" s="159"/>
      <c r="AU83" s="149"/>
      <c r="AV83" s="141"/>
      <c r="AW83" s="159"/>
      <c r="AX83" s="149"/>
      <c r="AY83" s="141"/>
      <c r="AZ83" s="159"/>
      <c r="BA83" s="149"/>
      <c r="BB83" s="141"/>
      <c r="BC83" s="159"/>
      <c r="BD83" s="254"/>
      <c r="BE83" s="321"/>
      <c r="BF83" s="435"/>
      <c r="BG83" s="436"/>
      <c r="BH83" s="436"/>
      <c r="BI83" s="437"/>
      <c r="BJ83" s="28">
        <f t="shared" si="3"/>
        <v>0</v>
      </c>
      <c r="BK83" s="69"/>
      <c r="BL83" s="69"/>
      <c r="BM83" s="69"/>
      <c r="BP83" s="10"/>
      <c r="BQ83" s="10"/>
      <c r="BR83" s="10"/>
    </row>
    <row r="84" spans="1:70" s="13" customFormat="1" ht="31.35" customHeight="1" x14ac:dyDescent="0.25">
      <c r="A84" s="68" t="s">
        <v>180</v>
      </c>
      <c r="B84" s="283" t="s">
        <v>154</v>
      </c>
      <c r="C84" s="284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5"/>
      <c r="P84" s="255"/>
      <c r="Q84" s="302"/>
      <c r="R84" s="209">
        <v>2</v>
      </c>
      <c r="S84" s="255"/>
      <c r="T84" s="254">
        <f t="shared" ref="T84:T88" si="21">SUM(AF84,AI84,AL84,AO84,AR84,AU84,AX84,BA84)</f>
        <v>108</v>
      </c>
      <c r="U84" s="255"/>
      <c r="V84" s="209">
        <f t="shared" ref="V84:V85" si="22">SUM(AG84,AJ84,AM84,AP84,AS84,AV84,AY84,BB84)</f>
        <v>50</v>
      </c>
      <c r="W84" s="321"/>
      <c r="X84" s="255">
        <v>16</v>
      </c>
      <c r="Y84" s="255"/>
      <c r="Z84" s="209"/>
      <c r="AA84" s="302"/>
      <c r="AB84" s="209">
        <v>34</v>
      </c>
      <c r="AC84" s="302"/>
      <c r="AD84" s="255"/>
      <c r="AE84" s="321"/>
      <c r="AF84" s="149"/>
      <c r="AG84" s="141"/>
      <c r="AH84" s="36"/>
      <c r="AI84" s="149">
        <v>108</v>
      </c>
      <c r="AJ84" s="141">
        <v>50</v>
      </c>
      <c r="AK84" s="36">
        <v>3</v>
      </c>
      <c r="AL84" s="140"/>
      <c r="AM84" s="141"/>
      <c r="AN84" s="36"/>
      <c r="AO84" s="140"/>
      <c r="AP84" s="141"/>
      <c r="AQ84" s="36"/>
      <c r="AR84" s="140"/>
      <c r="AS84" s="141"/>
      <c r="AT84" s="36"/>
      <c r="AU84" s="140"/>
      <c r="AV84" s="141"/>
      <c r="AW84" s="36"/>
      <c r="AX84" s="140"/>
      <c r="AY84" s="141"/>
      <c r="AZ84" s="36"/>
      <c r="BA84" s="140"/>
      <c r="BB84" s="141"/>
      <c r="BC84" s="36"/>
      <c r="BD84" s="254">
        <f>SUM(AH84,AK84,AN84,AQ84,AT84,AW84,AZ84,BC84)</f>
        <v>3</v>
      </c>
      <c r="BE84" s="321"/>
      <c r="BF84" s="435" t="s">
        <v>136</v>
      </c>
      <c r="BG84" s="436"/>
      <c r="BH84" s="436"/>
      <c r="BI84" s="437"/>
      <c r="BJ84" s="28">
        <f t="shared" si="3"/>
        <v>50</v>
      </c>
      <c r="BK84" s="69"/>
      <c r="BL84" s="69"/>
      <c r="BM84" s="69"/>
      <c r="BP84" s="10"/>
      <c r="BQ84" s="10"/>
      <c r="BR84" s="10"/>
    </row>
    <row r="85" spans="1:70" s="13" customFormat="1" ht="31.35" customHeight="1" x14ac:dyDescent="0.25">
      <c r="A85" s="68" t="s">
        <v>179</v>
      </c>
      <c r="B85" s="283" t="s">
        <v>191</v>
      </c>
      <c r="C85" s="284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5"/>
      <c r="P85" s="255"/>
      <c r="Q85" s="302"/>
      <c r="R85" s="209">
        <v>4</v>
      </c>
      <c r="S85" s="255"/>
      <c r="T85" s="254">
        <f t="shared" si="21"/>
        <v>108</v>
      </c>
      <c r="U85" s="255"/>
      <c r="V85" s="209">
        <f t="shared" si="22"/>
        <v>48</v>
      </c>
      <c r="W85" s="321"/>
      <c r="X85" s="255">
        <v>32</v>
      </c>
      <c r="Y85" s="255"/>
      <c r="Z85" s="209"/>
      <c r="AA85" s="302"/>
      <c r="AB85" s="209">
        <v>16</v>
      </c>
      <c r="AC85" s="302"/>
      <c r="AD85" s="255"/>
      <c r="AE85" s="321"/>
      <c r="AF85" s="149"/>
      <c r="AG85" s="141"/>
      <c r="AH85" s="36"/>
      <c r="AI85" s="140"/>
      <c r="AJ85" s="141"/>
      <c r="AK85" s="36"/>
      <c r="AL85" s="140"/>
      <c r="AM85" s="141"/>
      <c r="AN85" s="36"/>
      <c r="AO85" s="149">
        <v>108</v>
      </c>
      <c r="AP85" s="141">
        <v>48</v>
      </c>
      <c r="AQ85" s="165">
        <v>3</v>
      </c>
      <c r="AR85" s="149"/>
      <c r="AS85" s="141"/>
      <c r="AT85" s="165"/>
      <c r="AU85" s="140"/>
      <c r="AV85" s="141"/>
      <c r="AW85" s="36"/>
      <c r="AX85" s="149"/>
      <c r="AY85" s="141"/>
      <c r="AZ85" s="165"/>
      <c r="BA85" s="149"/>
      <c r="BB85" s="141"/>
      <c r="BC85" s="165"/>
      <c r="BD85" s="254">
        <f>SUM(AH85,AK85,AN85,AQ85,AT85,AW85,AZ85,BC85)</f>
        <v>3</v>
      </c>
      <c r="BE85" s="321"/>
      <c r="BF85" s="435" t="s">
        <v>138</v>
      </c>
      <c r="BG85" s="436"/>
      <c r="BH85" s="436"/>
      <c r="BI85" s="437"/>
      <c r="BJ85" s="28">
        <f t="shared" si="3"/>
        <v>48</v>
      </c>
      <c r="BK85" s="69"/>
      <c r="BL85" s="69"/>
      <c r="BM85" s="69"/>
      <c r="BP85" s="10"/>
      <c r="BQ85" s="10"/>
      <c r="BR85" s="10"/>
    </row>
    <row r="86" spans="1:70" s="13" customFormat="1" ht="36.75" customHeight="1" x14ac:dyDescent="0.25">
      <c r="A86" s="68" t="s">
        <v>181</v>
      </c>
      <c r="B86" s="283" t="s">
        <v>449</v>
      </c>
      <c r="C86" s="284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5"/>
      <c r="P86" s="255"/>
      <c r="Q86" s="302"/>
      <c r="R86" s="209">
        <v>4</v>
      </c>
      <c r="S86" s="255"/>
      <c r="T86" s="254">
        <f t="shared" si="21"/>
        <v>102</v>
      </c>
      <c r="U86" s="255"/>
      <c r="V86" s="209">
        <v>36</v>
      </c>
      <c r="W86" s="321"/>
      <c r="X86" s="255">
        <v>22</v>
      </c>
      <c r="Y86" s="255"/>
      <c r="Z86" s="209"/>
      <c r="AA86" s="302"/>
      <c r="AB86" s="209">
        <v>14</v>
      </c>
      <c r="AC86" s="302"/>
      <c r="AD86" s="255"/>
      <c r="AE86" s="321"/>
      <c r="AF86" s="149"/>
      <c r="AG86" s="141"/>
      <c r="AH86" s="36"/>
      <c r="AI86" s="140"/>
      <c r="AJ86" s="141"/>
      <c r="AK86" s="36"/>
      <c r="AL86" s="140"/>
      <c r="AM86" s="141"/>
      <c r="AN86" s="36"/>
      <c r="AO86" s="149">
        <v>102</v>
      </c>
      <c r="AP86" s="141">
        <v>36</v>
      </c>
      <c r="AQ86" s="165">
        <v>3</v>
      </c>
      <c r="AR86" s="149"/>
      <c r="AS86" s="141"/>
      <c r="AT86" s="165"/>
      <c r="AU86" s="140"/>
      <c r="AV86" s="141"/>
      <c r="AW86" s="36"/>
      <c r="AX86" s="149"/>
      <c r="AY86" s="141"/>
      <c r="AZ86" s="165"/>
      <c r="BA86" s="149"/>
      <c r="BB86" s="141"/>
      <c r="BC86" s="165"/>
      <c r="BD86" s="254">
        <f t="shared" ref="BD86" si="23">SUM(AH86,AK86,AN86,AQ86,AT86,AW86,AZ86,BC86)</f>
        <v>3</v>
      </c>
      <c r="BE86" s="321"/>
      <c r="BF86" s="435" t="s">
        <v>139</v>
      </c>
      <c r="BG86" s="436"/>
      <c r="BH86" s="436"/>
      <c r="BI86" s="437"/>
      <c r="BJ86" s="28">
        <f t="shared" si="3"/>
        <v>36</v>
      </c>
      <c r="BK86" s="69"/>
      <c r="BL86" s="69"/>
      <c r="BM86" s="69"/>
      <c r="BP86" s="10"/>
      <c r="BQ86" s="10"/>
      <c r="BR86" s="10"/>
    </row>
    <row r="87" spans="1:70" s="13" customFormat="1" ht="62.25" customHeight="1" x14ac:dyDescent="0.25">
      <c r="A87" s="128" t="s">
        <v>182</v>
      </c>
      <c r="B87" s="210" t="s">
        <v>213</v>
      </c>
      <c r="C87" s="211"/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2"/>
      <c r="P87" s="255"/>
      <c r="Q87" s="302"/>
      <c r="R87" s="209">
        <v>4</v>
      </c>
      <c r="S87" s="255"/>
      <c r="T87" s="254">
        <f t="shared" si="21"/>
        <v>108</v>
      </c>
      <c r="U87" s="255"/>
      <c r="V87" s="209">
        <f t="shared" ref="V87:V88" si="24">SUM(AG87,AJ87,AM87,AP87,AS87,AV87,AY87,BB87)</f>
        <v>50</v>
      </c>
      <c r="W87" s="321"/>
      <c r="X87" s="255">
        <v>26</v>
      </c>
      <c r="Y87" s="255"/>
      <c r="Z87" s="209"/>
      <c r="AA87" s="302"/>
      <c r="AB87" s="209">
        <v>24</v>
      </c>
      <c r="AC87" s="302"/>
      <c r="AD87" s="255"/>
      <c r="AE87" s="321"/>
      <c r="AF87" s="149"/>
      <c r="AG87" s="141"/>
      <c r="AH87" s="36"/>
      <c r="AI87" s="140"/>
      <c r="AJ87" s="141"/>
      <c r="AK87" s="36"/>
      <c r="AL87" s="140"/>
      <c r="AM87" s="141"/>
      <c r="AN87" s="36"/>
      <c r="AO87" s="140">
        <v>108</v>
      </c>
      <c r="AP87" s="141">
        <v>50</v>
      </c>
      <c r="AQ87" s="36">
        <v>3</v>
      </c>
      <c r="AR87" s="140"/>
      <c r="AS87" s="141"/>
      <c r="AT87" s="36"/>
      <c r="AU87" s="140"/>
      <c r="AV87" s="141"/>
      <c r="AW87" s="36"/>
      <c r="AX87" s="140"/>
      <c r="AY87" s="141"/>
      <c r="AZ87" s="36"/>
      <c r="BA87" s="140"/>
      <c r="BB87" s="141"/>
      <c r="BC87" s="36"/>
      <c r="BD87" s="254">
        <f t="shared" si="8"/>
        <v>3</v>
      </c>
      <c r="BE87" s="321"/>
      <c r="BF87" s="435" t="s">
        <v>140</v>
      </c>
      <c r="BG87" s="436"/>
      <c r="BH87" s="436"/>
      <c r="BI87" s="437"/>
      <c r="BJ87" s="28">
        <f t="shared" si="3"/>
        <v>50</v>
      </c>
      <c r="BK87" s="69"/>
      <c r="BL87" s="69"/>
      <c r="BM87" s="69"/>
      <c r="BP87" s="10"/>
      <c r="BQ87" s="10"/>
      <c r="BR87" s="10"/>
    </row>
    <row r="88" spans="1:70" s="13" customFormat="1" ht="31.35" customHeight="1" thickBot="1" x14ac:dyDescent="0.3">
      <c r="A88" s="127" t="s">
        <v>301</v>
      </c>
      <c r="B88" s="432" t="s">
        <v>302</v>
      </c>
      <c r="C88" s="433"/>
      <c r="D88" s="433"/>
      <c r="E88" s="433"/>
      <c r="F88" s="433"/>
      <c r="G88" s="433"/>
      <c r="H88" s="433"/>
      <c r="I88" s="433"/>
      <c r="J88" s="433"/>
      <c r="K88" s="433"/>
      <c r="L88" s="433"/>
      <c r="M88" s="433"/>
      <c r="N88" s="433"/>
      <c r="O88" s="434"/>
      <c r="P88" s="280">
        <v>1</v>
      </c>
      <c r="Q88" s="312"/>
      <c r="R88" s="218"/>
      <c r="S88" s="280"/>
      <c r="T88" s="279">
        <f t="shared" si="21"/>
        <v>108</v>
      </c>
      <c r="U88" s="280"/>
      <c r="V88" s="218">
        <f t="shared" si="24"/>
        <v>42</v>
      </c>
      <c r="W88" s="317"/>
      <c r="X88" s="294">
        <v>10</v>
      </c>
      <c r="Y88" s="294"/>
      <c r="Z88" s="238">
        <v>32</v>
      </c>
      <c r="AA88" s="295"/>
      <c r="AB88" s="238"/>
      <c r="AC88" s="295"/>
      <c r="AD88" s="294"/>
      <c r="AE88" s="294"/>
      <c r="AF88" s="157">
        <v>108</v>
      </c>
      <c r="AG88" s="138">
        <v>42</v>
      </c>
      <c r="AH88" s="163">
        <v>3</v>
      </c>
      <c r="AI88" s="157"/>
      <c r="AJ88" s="138"/>
      <c r="AK88" s="163"/>
      <c r="AL88" s="157"/>
      <c r="AM88" s="138"/>
      <c r="AN88" s="163"/>
      <c r="AO88" s="157"/>
      <c r="AP88" s="138"/>
      <c r="AQ88" s="163"/>
      <c r="AR88" s="157"/>
      <c r="AS88" s="138"/>
      <c r="AT88" s="163"/>
      <c r="AU88" s="157"/>
      <c r="AV88" s="138"/>
      <c r="AW88" s="163"/>
      <c r="AX88" s="157"/>
      <c r="AY88" s="138"/>
      <c r="AZ88" s="163"/>
      <c r="BA88" s="157"/>
      <c r="BB88" s="138"/>
      <c r="BC88" s="163"/>
      <c r="BD88" s="279">
        <f t="shared" si="8"/>
        <v>3</v>
      </c>
      <c r="BE88" s="317"/>
      <c r="BF88" s="429" t="s">
        <v>368</v>
      </c>
      <c r="BG88" s="430"/>
      <c r="BH88" s="430"/>
      <c r="BI88" s="431"/>
      <c r="BJ88" s="28">
        <f t="shared" si="3"/>
        <v>42</v>
      </c>
      <c r="BO88" s="10"/>
      <c r="BP88" s="10"/>
      <c r="BQ88" s="10"/>
    </row>
    <row r="89" spans="1:70" s="3" customFormat="1" ht="42.75" customHeight="1" x14ac:dyDescent="0.6">
      <c r="A89" s="103" t="s">
        <v>124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91"/>
      <c r="S89" s="9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5"/>
      <c r="AG89" s="131"/>
      <c r="AH89" s="131"/>
      <c r="AI89" s="278" t="s">
        <v>124</v>
      </c>
      <c r="AJ89" s="278"/>
      <c r="AK89" s="278"/>
      <c r="AL89" s="278"/>
      <c r="AM89" s="278"/>
      <c r="AN89" s="278"/>
      <c r="AO89" s="278"/>
      <c r="AP89" s="278"/>
      <c r="AQ89" s="278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7"/>
    </row>
    <row r="90" spans="1:70" s="3" customFormat="1" ht="43.5" customHeight="1" x14ac:dyDescent="0.6">
      <c r="A90" s="193" t="s">
        <v>495</v>
      </c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92"/>
      <c r="Z90" s="92"/>
      <c r="AA90" s="92"/>
      <c r="AB90" s="92"/>
      <c r="AC90" s="92"/>
      <c r="AD90" s="131"/>
      <c r="AE90" s="135"/>
      <c r="AF90" s="131"/>
      <c r="AG90" s="131"/>
      <c r="AH90" s="131"/>
      <c r="AI90" s="202" t="s">
        <v>168</v>
      </c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17"/>
    </row>
    <row r="91" spans="1:70" s="3" customFormat="1" ht="30.75" customHeight="1" x14ac:dyDescent="0.6">
      <c r="A91" s="193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92"/>
      <c r="Z91" s="92"/>
      <c r="AA91" s="92"/>
      <c r="AB91" s="92"/>
      <c r="AC91" s="92"/>
      <c r="AD91" s="131"/>
      <c r="AE91" s="135"/>
      <c r="AF91" s="131"/>
      <c r="AG91" s="131"/>
      <c r="AH91" s="131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17"/>
    </row>
    <row r="92" spans="1:70" s="3" customFormat="1" ht="47.25" customHeight="1" x14ac:dyDescent="0.6">
      <c r="A92" s="206"/>
      <c r="B92" s="206"/>
      <c r="C92" s="206"/>
      <c r="D92" s="206"/>
      <c r="E92" s="206"/>
      <c r="F92" s="206"/>
      <c r="G92" s="206"/>
      <c r="H92" s="197" t="s">
        <v>165</v>
      </c>
      <c r="I92" s="197"/>
      <c r="J92" s="197"/>
      <c r="K92" s="197"/>
      <c r="L92" s="197"/>
      <c r="M92" s="197"/>
      <c r="N92" s="197"/>
      <c r="O92" s="197"/>
      <c r="P92" s="197"/>
      <c r="Q92" s="197"/>
      <c r="R92" s="93"/>
      <c r="S92" s="93"/>
      <c r="T92" s="93"/>
      <c r="U92" s="93"/>
      <c r="V92" s="131"/>
      <c r="W92" s="131"/>
      <c r="X92" s="131"/>
      <c r="Y92" s="131"/>
      <c r="Z92" s="131"/>
      <c r="AA92" s="131"/>
      <c r="AB92" s="131"/>
      <c r="AC92" s="131"/>
      <c r="AD92" s="131"/>
      <c r="AE92" s="135"/>
      <c r="AF92" s="131"/>
      <c r="AG92" s="131"/>
      <c r="AH92" s="131"/>
      <c r="AI92" s="136"/>
      <c r="AJ92" s="133"/>
      <c r="AK92" s="133"/>
      <c r="AL92" s="133"/>
      <c r="AM92" s="133"/>
      <c r="AN92" s="133"/>
      <c r="AO92" s="133"/>
      <c r="AP92" s="197" t="s">
        <v>169</v>
      </c>
      <c r="AQ92" s="197"/>
      <c r="AR92" s="197"/>
      <c r="AS92" s="197"/>
      <c r="AT92" s="197"/>
      <c r="AU92" s="197"/>
      <c r="AV92" s="197"/>
      <c r="AW92" s="197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131"/>
      <c r="BI92" s="17"/>
    </row>
    <row r="93" spans="1:70" s="3" customFormat="1" ht="36" customHeight="1" x14ac:dyDescent="0.6">
      <c r="A93" s="200"/>
      <c r="B93" s="200"/>
      <c r="C93" s="200"/>
      <c r="D93" s="200"/>
      <c r="E93" s="200"/>
      <c r="F93" s="200"/>
      <c r="G93" s="200"/>
      <c r="H93" s="191">
        <v>2021</v>
      </c>
      <c r="I93" s="191"/>
      <c r="J93" s="19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5"/>
      <c r="AF93" s="131"/>
      <c r="AG93" s="131"/>
      <c r="AH93" s="131"/>
      <c r="AI93" s="199" t="s">
        <v>164</v>
      </c>
      <c r="AJ93" s="199"/>
      <c r="AK93" s="199"/>
      <c r="AL93" s="199"/>
      <c r="AM93" s="199"/>
      <c r="AN93" s="199"/>
      <c r="AO93" s="199"/>
      <c r="AP93" s="104" t="s">
        <v>427</v>
      </c>
      <c r="AQ93" s="104"/>
      <c r="AR93" s="104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131"/>
      <c r="BH93" s="131"/>
      <c r="BI93" s="17"/>
    </row>
    <row r="94" spans="1:70" s="3" customFormat="1" ht="36.75" customHeight="1" x14ac:dyDescent="0.6">
      <c r="A94" s="135"/>
      <c r="B94" s="135"/>
      <c r="C94" s="135"/>
      <c r="D94" s="135"/>
      <c r="E94" s="135"/>
      <c r="F94" s="135"/>
      <c r="G94" s="135"/>
      <c r="H94" s="129"/>
      <c r="I94" s="129"/>
      <c r="J94" s="129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5"/>
      <c r="AF94" s="131"/>
      <c r="AG94" s="131"/>
      <c r="AH94" s="131"/>
      <c r="AI94" s="105"/>
      <c r="AJ94" s="105"/>
      <c r="AK94" s="105"/>
      <c r="AL94" s="105"/>
      <c r="AM94" s="105"/>
      <c r="AN94" s="105"/>
      <c r="AO94" s="105"/>
      <c r="AP94" s="129"/>
      <c r="AQ94" s="129"/>
      <c r="AR94" s="129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131"/>
      <c r="BH94" s="131"/>
      <c r="BI94" s="17"/>
    </row>
    <row r="95" spans="1:70" s="3" customFormat="1" ht="33.9" customHeight="1" x14ac:dyDescent="0.55000000000000004">
      <c r="A95" s="186"/>
      <c r="B95" s="186"/>
      <c r="C95" s="186"/>
      <c r="D95" s="186"/>
      <c r="E95" s="186"/>
      <c r="F95" s="186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06"/>
      <c r="W95" s="10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07"/>
      <c r="AL95" s="185"/>
      <c r="AM95" s="108"/>
      <c r="AN95" s="185"/>
      <c r="AO95" s="185"/>
      <c r="AP95" s="185"/>
      <c r="AQ95" s="7"/>
      <c r="AR95" s="7"/>
      <c r="AS95" s="185"/>
      <c r="AT95" s="185"/>
      <c r="AU95" s="185"/>
      <c r="AV95" s="185"/>
      <c r="AW95" s="185"/>
      <c r="AX95" s="185"/>
      <c r="AY95" s="182"/>
      <c r="AZ95" s="182"/>
      <c r="BA95" s="182"/>
      <c r="BB95" s="182"/>
      <c r="BC95" s="182"/>
      <c r="BD95" s="182"/>
      <c r="BE95" s="106"/>
      <c r="BF95" s="106"/>
      <c r="BG95" s="106"/>
      <c r="BH95" s="106"/>
    </row>
    <row r="96" spans="1:70" s="3" customFormat="1" ht="36.75" customHeight="1" x14ac:dyDescent="0.6">
      <c r="A96" s="9" t="s">
        <v>428</v>
      </c>
      <c r="B96" s="109"/>
      <c r="C96" s="109"/>
      <c r="D96" s="109"/>
      <c r="E96" s="109"/>
      <c r="F96" s="109"/>
      <c r="G96" s="131"/>
      <c r="H96" s="95"/>
      <c r="I96" s="95"/>
      <c r="J96" s="95"/>
      <c r="K96" s="95"/>
      <c r="L96" s="95"/>
      <c r="M96" s="95"/>
      <c r="N96" s="131"/>
      <c r="O96" s="131"/>
      <c r="P96" s="131"/>
      <c r="Q96" s="131"/>
      <c r="R96" s="131"/>
      <c r="S96" s="131"/>
      <c r="T96" s="131"/>
      <c r="U96" s="131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84"/>
      <c r="AL96" s="131"/>
      <c r="AM96" s="132"/>
      <c r="AN96" s="131"/>
      <c r="AO96" s="131"/>
      <c r="AP96" s="131"/>
      <c r="AW96" s="95"/>
      <c r="AX96" s="131"/>
      <c r="AY96" s="131"/>
      <c r="AZ96" s="131"/>
      <c r="BA96" s="131"/>
      <c r="BB96" s="131"/>
      <c r="BC96" s="131"/>
      <c r="BD96" s="131"/>
    </row>
    <row r="97" spans="1:70" s="3" customFormat="1" ht="36.75" customHeight="1" x14ac:dyDescent="0.6">
      <c r="A97" s="17" t="s">
        <v>515</v>
      </c>
      <c r="B97" s="109"/>
      <c r="C97" s="109"/>
      <c r="D97" s="109"/>
      <c r="E97" s="109"/>
      <c r="F97" s="109"/>
      <c r="G97" s="131"/>
      <c r="H97" s="95"/>
      <c r="I97" s="95"/>
      <c r="J97" s="95"/>
      <c r="K97" s="95"/>
      <c r="L97" s="95"/>
      <c r="M97" s="95"/>
      <c r="N97" s="131"/>
      <c r="O97" s="131"/>
      <c r="P97" s="131"/>
      <c r="Q97" s="131"/>
      <c r="R97" s="131"/>
      <c r="S97" s="131"/>
      <c r="T97" s="131"/>
      <c r="U97" s="131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84"/>
      <c r="AL97" s="131"/>
      <c r="AM97" s="132"/>
      <c r="AN97" s="131"/>
      <c r="AO97" s="131"/>
      <c r="AP97" s="131"/>
      <c r="AW97" s="95"/>
      <c r="AX97" s="131"/>
      <c r="AY97" s="131"/>
      <c r="AZ97" s="131"/>
      <c r="BA97" s="131"/>
      <c r="BB97" s="131"/>
      <c r="BC97" s="131"/>
      <c r="BD97" s="131"/>
    </row>
    <row r="98" spans="1:70" s="3" customFormat="1" ht="33.9" customHeight="1" thickBot="1" x14ac:dyDescent="0.6">
      <c r="A98" s="110"/>
      <c r="B98" s="110"/>
      <c r="C98" s="110"/>
      <c r="D98" s="110"/>
      <c r="E98" s="110"/>
      <c r="F98" s="110"/>
      <c r="G98" s="182"/>
      <c r="H98" s="107"/>
      <c r="I98" s="107"/>
      <c r="J98" s="107"/>
      <c r="K98" s="107"/>
      <c r="L98" s="107"/>
      <c r="M98" s="107"/>
      <c r="N98" s="182"/>
      <c r="O98" s="182"/>
      <c r="P98" s="182"/>
      <c r="Q98" s="182"/>
      <c r="R98" s="182"/>
      <c r="S98" s="182"/>
      <c r="T98" s="182"/>
      <c r="U98" s="182"/>
      <c r="V98" s="106"/>
      <c r="W98" s="10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2"/>
      <c r="AL98" s="182"/>
      <c r="AM98" s="111"/>
      <c r="AN98" s="182"/>
      <c r="AO98" s="182"/>
      <c r="AP98" s="182"/>
      <c r="AW98" s="107"/>
      <c r="AX98" s="182"/>
      <c r="AY98" s="182"/>
      <c r="AZ98" s="182"/>
      <c r="BA98" s="182"/>
      <c r="BB98" s="182"/>
      <c r="BC98" s="182"/>
      <c r="BD98" s="182"/>
      <c r="BE98" s="106"/>
      <c r="BF98" s="106"/>
      <c r="BG98" s="106"/>
      <c r="BH98" s="106"/>
    </row>
    <row r="99" spans="1:70" s="1" customFormat="1" ht="36.75" customHeight="1" thickBot="1" x14ac:dyDescent="0.6">
      <c r="A99" s="410" t="s">
        <v>98</v>
      </c>
      <c r="B99" s="413" t="s">
        <v>463</v>
      </c>
      <c r="C99" s="414"/>
      <c r="D99" s="414"/>
      <c r="E99" s="414"/>
      <c r="F99" s="414"/>
      <c r="G99" s="414"/>
      <c r="H99" s="414"/>
      <c r="I99" s="414"/>
      <c r="J99" s="414"/>
      <c r="K99" s="414"/>
      <c r="L99" s="414"/>
      <c r="M99" s="414"/>
      <c r="N99" s="414"/>
      <c r="O99" s="415"/>
      <c r="P99" s="422" t="s">
        <v>8</v>
      </c>
      <c r="Q99" s="408"/>
      <c r="R99" s="402" t="s">
        <v>9</v>
      </c>
      <c r="S99" s="422"/>
      <c r="T99" s="247" t="s">
        <v>10</v>
      </c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9"/>
      <c r="AF99" s="424" t="s">
        <v>36</v>
      </c>
      <c r="AG99" s="425"/>
      <c r="AH99" s="425"/>
      <c r="AI99" s="425"/>
      <c r="AJ99" s="425"/>
      <c r="AK99" s="425"/>
      <c r="AL99" s="425"/>
      <c r="AM99" s="425"/>
      <c r="AN99" s="425"/>
      <c r="AO99" s="425"/>
      <c r="AP99" s="425"/>
      <c r="AQ99" s="425"/>
      <c r="AR99" s="425"/>
      <c r="AS99" s="425"/>
      <c r="AT99" s="425"/>
      <c r="AU99" s="425"/>
      <c r="AV99" s="425"/>
      <c r="AW99" s="425"/>
      <c r="AX99" s="425"/>
      <c r="AY99" s="425"/>
      <c r="AZ99" s="425"/>
      <c r="BA99" s="425"/>
      <c r="BB99" s="425"/>
      <c r="BC99" s="426"/>
      <c r="BD99" s="386" t="s">
        <v>24</v>
      </c>
      <c r="BE99" s="387"/>
      <c r="BF99" s="392" t="s">
        <v>99</v>
      </c>
      <c r="BG99" s="392"/>
      <c r="BH99" s="392"/>
      <c r="BI99" s="393"/>
      <c r="BJ99" s="174"/>
      <c r="BK99" s="180"/>
      <c r="BL99" s="180"/>
      <c r="BM99" s="180"/>
      <c r="BP99" s="11"/>
      <c r="BQ99" s="11"/>
      <c r="BR99" s="11"/>
    </row>
    <row r="100" spans="1:70" s="1" customFormat="1" ht="36.75" customHeight="1" thickBot="1" x14ac:dyDescent="0.6">
      <c r="A100" s="411"/>
      <c r="B100" s="416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8"/>
      <c r="P100" s="399"/>
      <c r="Q100" s="423"/>
      <c r="R100" s="404"/>
      <c r="S100" s="399"/>
      <c r="T100" s="398" t="s">
        <v>5</v>
      </c>
      <c r="U100" s="399"/>
      <c r="V100" s="402" t="s">
        <v>11</v>
      </c>
      <c r="W100" s="403"/>
      <c r="X100" s="365" t="s">
        <v>12</v>
      </c>
      <c r="Y100" s="347"/>
      <c r="Z100" s="347"/>
      <c r="AA100" s="347"/>
      <c r="AB100" s="347"/>
      <c r="AC100" s="347"/>
      <c r="AD100" s="347"/>
      <c r="AE100" s="348"/>
      <c r="AF100" s="406" t="s">
        <v>14</v>
      </c>
      <c r="AG100" s="384"/>
      <c r="AH100" s="384"/>
      <c r="AI100" s="384"/>
      <c r="AJ100" s="384"/>
      <c r="AK100" s="385"/>
      <c r="AL100" s="406" t="s">
        <v>15</v>
      </c>
      <c r="AM100" s="384"/>
      <c r="AN100" s="384"/>
      <c r="AO100" s="384"/>
      <c r="AP100" s="384"/>
      <c r="AQ100" s="385"/>
      <c r="AR100" s="406" t="s">
        <v>16</v>
      </c>
      <c r="AS100" s="384"/>
      <c r="AT100" s="384"/>
      <c r="AU100" s="384"/>
      <c r="AV100" s="384"/>
      <c r="AW100" s="385"/>
      <c r="AX100" s="406" t="s">
        <v>155</v>
      </c>
      <c r="AY100" s="384"/>
      <c r="AZ100" s="384"/>
      <c r="BA100" s="384"/>
      <c r="BB100" s="384"/>
      <c r="BC100" s="385"/>
      <c r="BD100" s="388"/>
      <c r="BE100" s="389"/>
      <c r="BF100" s="394"/>
      <c r="BG100" s="394"/>
      <c r="BH100" s="394"/>
      <c r="BI100" s="395"/>
      <c r="BJ100" s="174"/>
      <c r="BK100" s="180"/>
      <c r="BL100" s="180"/>
      <c r="BM100" s="180"/>
      <c r="BP100" s="11"/>
      <c r="BQ100" s="11"/>
      <c r="BR100" s="11"/>
    </row>
    <row r="101" spans="1:70" s="1" customFormat="1" ht="62.25" customHeight="1" thickBot="1" x14ac:dyDescent="0.6">
      <c r="A101" s="411"/>
      <c r="B101" s="416"/>
      <c r="C101" s="417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8"/>
      <c r="P101" s="399"/>
      <c r="Q101" s="423"/>
      <c r="R101" s="404"/>
      <c r="S101" s="399"/>
      <c r="T101" s="398"/>
      <c r="U101" s="399"/>
      <c r="V101" s="404"/>
      <c r="W101" s="399"/>
      <c r="X101" s="407" t="s">
        <v>13</v>
      </c>
      <c r="Y101" s="408"/>
      <c r="Z101" s="427" t="s">
        <v>100</v>
      </c>
      <c r="AA101" s="408"/>
      <c r="AB101" s="427" t="s">
        <v>101</v>
      </c>
      <c r="AC101" s="408"/>
      <c r="AD101" s="422" t="s">
        <v>74</v>
      </c>
      <c r="AE101" s="403"/>
      <c r="AF101" s="383" t="s">
        <v>150</v>
      </c>
      <c r="AG101" s="384"/>
      <c r="AH101" s="385"/>
      <c r="AI101" s="383" t="s">
        <v>178</v>
      </c>
      <c r="AJ101" s="384"/>
      <c r="AK101" s="385"/>
      <c r="AL101" s="383" t="s">
        <v>176</v>
      </c>
      <c r="AM101" s="384"/>
      <c r="AN101" s="385"/>
      <c r="AO101" s="383" t="s">
        <v>177</v>
      </c>
      <c r="AP101" s="384"/>
      <c r="AQ101" s="385"/>
      <c r="AR101" s="383" t="s">
        <v>151</v>
      </c>
      <c r="AS101" s="384"/>
      <c r="AT101" s="385"/>
      <c r="AU101" s="383" t="s">
        <v>152</v>
      </c>
      <c r="AV101" s="384"/>
      <c r="AW101" s="385"/>
      <c r="AX101" s="383" t="s">
        <v>187</v>
      </c>
      <c r="AY101" s="384"/>
      <c r="AZ101" s="385"/>
      <c r="BA101" s="383" t="s">
        <v>215</v>
      </c>
      <c r="BB101" s="384"/>
      <c r="BC101" s="385"/>
      <c r="BD101" s="388"/>
      <c r="BE101" s="389"/>
      <c r="BF101" s="394"/>
      <c r="BG101" s="394"/>
      <c r="BH101" s="394"/>
      <c r="BI101" s="395"/>
      <c r="BJ101" s="174"/>
      <c r="BK101" s="180"/>
      <c r="BL101" s="180"/>
      <c r="BM101" s="180"/>
      <c r="BP101" s="11"/>
      <c r="BQ101" s="11"/>
      <c r="BR101" s="11"/>
    </row>
    <row r="102" spans="1:70" s="1" customFormat="1" ht="141.6" customHeight="1" thickBot="1" x14ac:dyDescent="0.6">
      <c r="A102" s="412"/>
      <c r="B102" s="419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1"/>
      <c r="P102" s="401"/>
      <c r="Q102" s="409"/>
      <c r="R102" s="405"/>
      <c r="S102" s="401"/>
      <c r="T102" s="400"/>
      <c r="U102" s="401"/>
      <c r="V102" s="405"/>
      <c r="W102" s="401"/>
      <c r="X102" s="400"/>
      <c r="Y102" s="409"/>
      <c r="Z102" s="405"/>
      <c r="AA102" s="409"/>
      <c r="AB102" s="405"/>
      <c r="AC102" s="409"/>
      <c r="AD102" s="401"/>
      <c r="AE102" s="428"/>
      <c r="AF102" s="58" t="s">
        <v>3</v>
      </c>
      <c r="AG102" s="59" t="s">
        <v>17</v>
      </c>
      <c r="AH102" s="60" t="s">
        <v>18</v>
      </c>
      <c r="AI102" s="58" t="s">
        <v>3</v>
      </c>
      <c r="AJ102" s="59" t="s">
        <v>17</v>
      </c>
      <c r="AK102" s="60" t="s">
        <v>18</v>
      </c>
      <c r="AL102" s="58" t="s">
        <v>3</v>
      </c>
      <c r="AM102" s="59" t="s">
        <v>17</v>
      </c>
      <c r="AN102" s="60" t="s">
        <v>18</v>
      </c>
      <c r="AO102" s="58" t="s">
        <v>3</v>
      </c>
      <c r="AP102" s="59" t="s">
        <v>17</v>
      </c>
      <c r="AQ102" s="60" t="s">
        <v>18</v>
      </c>
      <c r="AR102" s="61" t="s">
        <v>3</v>
      </c>
      <c r="AS102" s="59" t="s">
        <v>17</v>
      </c>
      <c r="AT102" s="62" t="s">
        <v>18</v>
      </c>
      <c r="AU102" s="173" t="s">
        <v>3</v>
      </c>
      <c r="AV102" s="59" t="s">
        <v>17</v>
      </c>
      <c r="AW102" s="175" t="s">
        <v>18</v>
      </c>
      <c r="AX102" s="61" t="s">
        <v>3</v>
      </c>
      <c r="AY102" s="59" t="s">
        <v>17</v>
      </c>
      <c r="AZ102" s="62" t="s">
        <v>18</v>
      </c>
      <c r="BA102" s="61" t="s">
        <v>3</v>
      </c>
      <c r="BB102" s="59" t="s">
        <v>17</v>
      </c>
      <c r="BC102" s="62" t="s">
        <v>18</v>
      </c>
      <c r="BD102" s="390"/>
      <c r="BE102" s="391"/>
      <c r="BF102" s="396"/>
      <c r="BG102" s="396"/>
      <c r="BH102" s="396"/>
      <c r="BI102" s="397"/>
      <c r="BJ102" s="174"/>
      <c r="BK102" s="180"/>
      <c r="BL102" s="180"/>
      <c r="BM102" s="180"/>
      <c r="BP102" s="11"/>
      <c r="BQ102" s="11"/>
      <c r="BR102" s="11"/>
    </row>
    <row r="103" spans="1:70" s="13" customFormat="1" ht="31.35" customHeight="1" x14ac:dyDescent="0.25">
      <c r="A103" s="120" t="s">
        <v>303</v>
      </c>
      <c r="B103" s="372" t="s">
        <v>310</v>
      </c>
      <c r="C103" s="373"/>
      <c r="D103" s="3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4"/>
      <c r="P103" s="255"/>
      <c r="Q103" s="302"/>
      <c r="R103" s="209"/>
      <c r="S103" s="255"/>
      <c r="T103" s="254"/>
      <c r="U103" s="255"/>
      <c r="V103" s="209"/>
      <c r="W103" s="321"/>
      <c r="X103" s="254"/>
      <c r="Y103" s="255"/>
      <c r="Z103" s="209"/>
      <c r="AA103" s="302"/>
      <c r="AB103" s="209"/>
      <c r="AC103" s="302"/>
      <c r="AD103" s="255"/>
      <c r="AE103" s="255"/>
      <c r="AF103" s="149"/>
      <c r="AG103" s="141"/>
      <c r="AH103" s="159"/>
      <c r="AI103" s="149"/>
      <c r="AJ103" s="141"/>
      <c r="AK103" s="159"/>
      <c r="AL103" s="149"/>
      <c r="AM103" s="141"/>
      <c r="AN103" s="159"/>
      <c r="AO103" s="149"/>
      <c r="AP103" s="141"/>
      <c r="AQ103" s="159"/>
      <c r="AR103" s="149"/>
      <c r="AS103" s="141"/>
      <c r="AT103" s="159"/>
      <c r="AU103" s="149"/>
      <c r="AV103" s="141"/>
      <c r="AW103" s="159"/>
      <c r="AX103" s="149"/>
      <c r="AY103" s="141"/>
      <c r="AZ103" s="159"/>
      <c r="BA103" s="149"/>
      <c r="BB103" s="141"/>
      <c r="BC103" s="159"/>
      <c r="BD103" s="254"/>
      <c r="BE103" s="321"/>
      <c r="BF103" s="214"/>
      <c r="BG103" s="214"/>
      <c r="BH103" s="214"/>
      <c r="BI103" s="215"/>
      <c r="BJ103" s="28">
        <f t="shared" si="3"/>
        <v>0</v>
      </c>
      <c r="BO103" s="10"/>
      <c r="BP103" s="10"/>
      <c r="BQ103" s="10"/>
    </row>
    <row r="104" spans="1:70" s="13" customFormat="1" ht="31.35" customHeight="1" x14ac:dyDescent="0.25">
      <c r="A104" s="113" t="s">
        <v>305</v>
      </c>
      <c r="B104" s="210" t="s">
        <v>312</v>
      </c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2"/>
      <c r="P104" s="255"/>
      <c r="Q104" s="302"/>
      <c r="R104" s="209">
        <v>3</v>
      </c>
      <c r="S104" s="255"/>
      <c r="T104" s="254">
        <f>SUM(AF104,AI104,AL104,AO104,AR104,AU104,AX104,BA104)</f>
        <v>108</v>
      </c>
      <c r="U104" s="255"/>
      <c r="V104" s="209">
        <f>SUM(AG104,AJ104,AM104,AP104,AS104,AV104,AY104,BB104)</f>
        <v>52</v>
      </c>
      <c r="W104" s="321"/>
      <c r="X104" s="257">
        <v>20</v>
      </c>
      <c r="Y104" s="257"/>
      <c r="Z104" s="229">
        <v>32</v>
      </c>
      <c r="AA104" s="303"/>
      <c r="AB104" s="209"/>
      <c r="AC104" s="302"/>
      <c r="AD104" s="255"/>
      <c r="AE104" s="255"/>
      <c r="AF104" s="149"/>
      <c r="AG104" s="141"/>
      <c r="AH104" s="165"/>
      <c r="AI104" s="149"/>
      <c r="AJ104" s="141"/>
      <c r="AK104" s="165"/>
      <c r="AL104" s="149">
        <v>108</v>
      </c>
      <c r="AM104" s="141">
        <v>52</v>
      </c>
      <c r="AN104" s="165">
        <v>3</v>
      </c>
      <c r="AO104" s="149"/>
      <c r="AP104" s="141"/>
      <c r="AQ104" s="165"/>
      <c r="AR104" s="149"/>
      <c r="AS104" s="141"/>
      <c r="AT104" s="165"/>
      <c r="AU104" s="149"/>
      <c r="AV104" s="141"/>
      <c r="AW104" s="165"/>
      <c r="AX104" s="149"/>
      <c r="AY104" s="141"/>
      <c r="AZ104" s="165"/>
      <c r="BA104" s="149"/>
      <c r="BB104" s="141"/>
      <c r="BC104" s="165"/>
      <c r="BD104" s="254">
        <f>SUM(AH104,AK104,AN104,AQ104,AT104,AW104,AZ104,BC104)</f>
        <v>3</v>
      </c>
      <c r="BE104" s="321"/>
      <c r="BF104" s="214" t="s">
        <v>369</v>
      </c>
      <c r="BG104" s="214"/>
      <c r="BH104" s="214"/>
      <c r="BI104" s="215"/>
      <c r="BJ104" s="28">
        <f t="shared" si="3"/>
        <v>52</v>
      </c>
      <c r="BO104" s="10"/>
      <c r="BP104" s="10"/>
      <c r="BQ104" s="10"/>
    </row>
    <row r="105" spans="1:70" s="13" customFormat="1" ht="31.35" customHeight="1" x14ac:dyDescent="0.25">
      <c r="A105" s="113" t="s">
        <v>307</v>
      </c>
      <c r="B105" s="210" t="s">
        <v>314</v>
      </c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2"/>
      <c r="P105" s="255"/>
      <c r="Q105" s="302"/>
      <c r="R105" s="209">
        <v>3</v>
      </c>
      <c r="S105" s="255"/>
      <c r="T105" s="254">
        <f>SUM(AF105,AI105,AL105,AO105,AR105,AU105,AX105,BA105)</f>
        <v>108</v>
      </c>
      <c r="U105" s="255"/>
      <c r="V105" s="209">
        <f>SUM(AG105,AJ105,AM105,AP105,AS105,AV105,AY105,BB105)</f>
        <v>52</v>
      </c>
      <c r="W105" s="321"/>
      <c r="X105" s="257">
        <v>20</v>
      </c>
      <c r="Y105" s="257"/>
      <c r="Z105" s="229">
        <v>32</v>
      </c>
      <c r="AA105" s="303"/>
      <c r="AB105" s="229"/>
      <c r="AC105" s="303"/>
      <c r="AD105" s="257"/>
      <c r="AE105" s="257"/>
      <c r="AF105" s="149"/>
      <c r="AG105" s="141"/>
      <c r="AH105" s="165"/>
      <c r="AI105" s="149"/>
      <c r="AJ105" s="141"/>
      <c r="AK105" s="165"/>
      <c r="AL105" s="149">
        <v>108</v>
      </c>
      <c r="AM105" s="141">
        <v>52</v>
      </c>
      <c r="AN105" s="165">
        <v>3</v>
      </c>
      <c r="AO105" s="149"/>
      <c r="AP105" s="141"/>
      <c r="AQ105" s="165"/>
      <c r="AR105" s="149"/>
      <c r="AS105" s="141"/>
      <c r="AT105" s="165"/>
      <c r="AU105" s="149"/>
      <c r="AV105" s="141"/>
      <c r="AW105" s="165"/>
      <c r="AX105" s="149"/>
      <c r="AY105" s="141"/>
      <c r="AZ105" s="165"/>
      <c r="BA105" s="149"/>
      <c r="BB105" s="141"/>
      <c r="BC105" s="165"/>
      <c r="BD105" s="254">
        <f>SUM(AH105,AK105,AN105,AQ105,AT105,AW105,AZ105,BC105)</f>
        <v>3</v>
      </c>
      <c r="BE105" s="321"/>
      <c r="BF105" s="214" t="s">
        <v>370</v>
      </c>
      <c r="BG105" s="214"/>
      <c r="BH105" s="214"/>
      <c r="BI105" s="215"/>
      <c r="BJ105" s="28">
        <f t="shared" si="3"/>
        <v>52</v>
      </c>
      <c r="BO105" s="10"/>
      <c r="BP105" s="10"/>
      <c r="BQ105" s="10"/>
    </row>
    <row r="106" spans="1:70" s="13" customFormat="1" ht="31.35" customHeight="1" x14ac:dyDescent="0.25">
      <c r="A106" s="113" t="s">
        <v>365</v>
      </c>
      <c r="B106" s="210" t="s">
        <v>315</v>
      </c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2"/>
      <c r="P106" s="255"/>
      <c r="Q106" s="302"/>
      <c r="R106" s="209">
        <v>3</v>
      </c>
      <c r="S106" s="255"/>
      <c r="T106" s="254">
        <f>SUM(AF106,AI106,AL106,AO106,AR106,AU106,AX106,BA106)</f>
        <v>108</v>
      </c>
      <c r="U106" s="255"/>
      <c r="V106" s="209">
        <f>SUM(AG106,AJ106,AM106,AP106,AS106,AV106,AY106,BB106)</f>
        <v>52</v>
      </c>
      <c r="W106" s="321"/>
      <c r="X106" s="255">
        <v>20</v>
      </c>
      <c r="Y106" s="255"/>
      <c r="Z106" s="209">
        <v>32</v>
      </c>
      <c r="AA106" s="302"/>
      <c r="AB106" s="209"/>
      <c r="AC106" s="302"/>
      <c r="AD106" s="255"/>
      <c r="AE106" s="255"/>
      <c r="AF106" s="149"/>
      <c r="AG106" s="141"/>
      <c r="AH106" s="165"/>
      <c r="AI106" s="149"/>
      <c r="AJ106" s="141"/>
      <c r="AK106" s="165"/>
      <c r="AL106" s="149">
        <v>108</v>
      </c>
      <c r="AM106" s="141">
        <v>52</v>
      </c>
      <c r="AN106" s="165">
        <v>3</v>
      </c>
      <c r="AO106" s="149"/>
      <c r="AP106" s="141"/>
      <c r="AQ106" s="165"/>
      <c r="AR106" s="149"/>
      <c r="AS106" s="141"/>
      <c r="AT106" s="165"/>
      <c r="AU106" s="149"/>
      <c r="AV106" s="141"/>
      <c r="AW106" s="165"/>
      <c r="AX106" s="149"/>
      <c r="AY106" s="141"/>
      <c r="AZ106" s="165"/>
      <c r="BA106" s="149"/>
      <c r="BB106" s="141"/>
      <c r="BC106" s="165"/>
      <c r="BD106" s="254">
        <f>SUM(AH106,AK106,AN106,AQ106,AT106,AW106,AZ106,BC106)</f>
        <v>3</v>
      </c>
      <c r="BE106" s="321"/>
      <c r="BF106" s="214" t="s">
        <v>371</v>
      </c>
      <c r="BG106" s="214"/>
      <c r="BH106" s="214"/>
      <c r="BI106" s="215"/>
      <c r="BJ106" s="28">
        <f t="shared" si="3"/>
        <v>52</v>
      </c>
      <c r="BO106" s="10"/>
      <c r="BP106" s="10"/>
      <c r="BQ106" s="10"/>
    </row>
    <row r="107" spans="1:70" s="13" customFormat="1" ht="31.35" customHeight="1" x14ac:dyDescent="0.25">
      <c r="A107" s="120" t="s">
        <v>309</v>
      </c>
      <c r="B107" s="372" t="s">
        <v>304</v>
      </c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4"/>
      <c r="P107" s="255"/>
      <c r="Q107" s="302"/>
      <c r="R107" s="209"/>
      <c r="S107" s="255"/>
      <c r="T107" s="254"/>
      <c r="U107" s="255"/>
      <c r="V107" s="209"/>
      <c r="W107" s="321"/>
      <c r="X107" s="254"/>
      <c r="Y107" s="255"/>
      <c r="Z107" s="209"/>
      <c r="AA107" s="302"/>
      <c r="AB107" s="209"/>
      <c r="AC107" s="302"/>
      <c r="AD107" s="255"/>
      <c r="AE107" s="255"/>
      <c r="AF107" s="149"/>
      <c r="AG107" s="141"/>
      <c r="AH107" s="159"/>
      <c r="AI107" s="149"/>
      <c r="AJ107" s="141"/>
      <c r="AK107" s="159"/>
      <c r="AL107" s="149"/>
      <c r="AM107" s="141"/>
      <c r="AN107" s="159"/>
      <c r="AO107" s="149"/>
      <c r="AP107" s="141"/>
      <c r="AQ107" s="159"/>
      <c r="AR107" s="149"/>
      <c r="AS107" s="141"/>
      <c r="AT107" s="159"/>
      <c r="AU107" s="149"/>
      <c r="AV107" s="141"/>
      <c r="AW107" s="159"/>
      <c r="AX107" s="149"/>
      <c r="AY107" s="141"/>
      <c r="AZ107" s="159"/>
      <c r="BA107" s="149"/>
      <c r="BB107" s="141"/>
      <c r="BC107" s="159"/>
      <c r="BD107" s="254"/>
      <c r="BE107" s="321"/>
      <c r="BF107" s="214"/>
      <c r="BG107" s="214"/>
      <c r="BH107" s="214"/>
      <c r="BI107" s="215"/>
      <c r="BJ107" s="28">
        <f t="shared" si="3"/>
        <v>0</v>
      </c>
      <c r="BO107" s="10"/>
      <c r="BP107" s="10"/>
      <c r="BQ107" s="10"/>
    </row>
    <row r="108" spans="1:70" s="13" customFormat="1" ht="31.35" customHeight="1" x14ac:dyDescent="0.25">
      <c r="A108" s="74" t="s">
        <v>311</v>
      </c>
      <c r="B108" s="378" t="s">
        <v>306</v>
      </c>
      <c r="C108" s="379"/>
      <c r="D108" s="379"/>
      <c r="E108" s="379"/>
      <c r="F108" s="379"/>
      <c r="G108" s="379"/>
      <c r="H108" s="379"/>
      <c r="I108" s="379"/>
      <c r="J108" s="379"/>
      <c r="K108" s="379"/>
      <c r="L108" s="379"/>
      <c r="M108" s="379"/>
      <c r="N108" s="379"/>
      <c r="O108" s="380"/>
      <c r="P108" s="255">
        <v>3.4</v>
      </c>
      <c r="Q108" s="302"/>
      <c r="R108" s="209"/>
      <c r="S108" s="255"/>
      <c r="T108" s="254">
        <f t="shared" ref="T108:T128" si="25">SUM(AF108,AI108,AL108,AO108,AR108,AU108,AX108,BA108)</f>
        <v>240</v>
      </c>
      <c r="U108" s="255"/>
      <c r="V108" s="209">
        <f t="shared" ref="V108:V128" si="26">SUM(AG108,AJ108,AM108,AP108,AS108,AV108,AY108,BB108)</f>
        <v>114</v>
      </c>
      <c r="W108" s="321"/>
      <c r="X108" s="257">
        <v>50</v>
      </c>
      <c r="Y108" s="257"/>
      <c r="Z108" s="229">
        <v>64</v>
      </c>
      <c r="AA108" s="303"/>
      <c r="AB108" s="229"/>
      <c r="AC108" s="303"/>
      <c r="AD108" s="257"/>
      <c r="AE108" s="257"/>
      <c r="AF108" s="149"/>
      <c r="AG108" s="141"/>
      <c r="AH108" s="165"/>
      <c r="AI108" s="149"/>
      <c r="AJ108" s="141"/>
      <c r="AK108" s="165"/>
      <c r="AL108" s="149">
        <v>120</v>
      </c>
      <c r="AM108" s="141">
        <v>54</v>
      </c>
      <c r="AN108" s="165">
        <v>3</v>
      </c>
      <c r="AO108" s="149">
        <v>120</v>
      </c>
      <c r="AP108" s="141">
        <v>60</v>
      </c>
      <c r="AQ108" s="165">
        <v>3</v>
      </c>
      <c r="AR108" s="149"/>
      <c r="AS108" s="141"/>
      <c r="AT108" s="165"/>
      <c r="AU108" s="149"/>
      <c r="AV108" s="141"/>
      <c r="AW108" s="165"/>
      <c r="AX108" s="149"/>
      <c r="AY108" s="141"/>
      <c r="AZ108" s="165"/>
      <c r="BA108" s="149"/>
      <c r="BB108" s="141"/>
      <c r="BC108" s="165"/>
      <c r="BD108" s="254">
        <f t="shared" si="8"/>
        <v>6</v>
      </c>
      <c r="BE108" s="321"/>
      <c r="BF108" s="214" t="s">
        <v>373</v>
      </c>
      <c r="BG108" s="214"/>
      <c r="BH108" s="214"/>
      <c r="BI108" s="215"/>
      <c r="BJ108" s="28">
        <f t="shared" si="3"/>
        <v>114</v>
      </c>
      <c r="BO108" s="10"/>
      <c r="BP108" s="10"/>
      <c r="BQ108" s="10"/>
    </row>
    <row r="109" spans="1:70" s="13" customFormat="1" ht="31.35" customHeight="1" x14ac:dyDescent="0.25">
      <c r="A109" s="68" t="s">
        <v>313</v>
      </c>
      <c r="B109" s="378" t="s">
        <v>308</v>
      </c>
      <c r="C109" s="379"/>
      <c r="D109" s="379"/>
      <c r="E109" s="379"/>
      <c r="F109" s="379"/>
      <c r="G109" s="379"/>
      <c r="H109" s="379"/>
      <c r="I109" s="379"/>
      <c r="J109" s="379"/>
      <c r="K109" s="379"/>
      <c r="L109" s="379"/>
      <c r="M109" s="379"/>
      <c r="N109" s="379"/>
      <c r="O109" s="380"/>
      <c r="P109" s="255">
        <v>5</v>
      </c>
      <c r="Q109" s="302"/>
      <c r="R109" s="209">
        <v>6</v>
      </c>
      <c r="S109" s="255"/>
      <c r="T109" s="254">
        <f t="shared" si="25"/>
        <v>240</v>
      </c>
      <c r="U109" s="255"/>
      <c r="V109" s="209">
        <f t="shared" si="26"/>
        <v>120</v>
      </c>
      <c r="W109" s="321"/>
      <c r="X109" s="257">
        <v>56</v>
      </c>
      <c r="Y109" s="257"/>
      <c r="Z109" s="229">
        <v>64</v>
      </c>
      <c r="AA109" s="303"/>
      <c r="AB109" s="229"/>
      <c r="AC109" s="303"/>
      <c r="AD109" s="257"/>
      <c r="AE109" s="257"/>
      <c r="AF109" s="149"/>
      <c r="AG109" s="141"/>
      <c r="AH109" s="165"/>
      <c r="AI109" s="149"/>
      <c r="AJ109" s="141"/>
      <c r="AK109" s="165"/>
      <c r="AL109" s="149"/>
      <c r="AM109" s="141"/>
      <c r="AN109" s="165"/>
      <c r="AO109" s="149"/>
      <c r="AP109" s="141"/>
      <c r="AQ109" s="165"/>
      <c r="AR109" s="149">
        <v>120</v>
      </c>
      <c r="AS109" s="141">
        <v>60</v>
      </c>
      <c r="AT109" s="165">
        <v>3</v>
      </c>
      <c r="AU109" s="149">
        <v>120</v>
      </c>
      <c r="AV109" s="141">
        <v>60</v>
      </c>
      <c r="AW109" s="165">
        <v>3</v>
      </c>
      <c r="AX109" s="149"/>
      <c r="AY109" s="141"/>
      <c r="AZ109" s="165"/>
      <c r="BA109" s="149"/>
      <c r="BB109" s="141"/>
      <c r="BC109" s="165"/>
      <c r="BD109" s="254">
        <f t="shared" si="8"/>
        <v>6</v>
      </c>
      <c r="BE109" s="321"/>
      <c r="BF109" s="214" t="s">
        <v>374</v>
      </c>
      <c r="BG109" s="214"/>
      <c r="BH109" s="214"/>
      <c r="BI109" s="215"/>
      <c r="BJ109" s="28">
        <f t="shared" si="3"/>
        <v>120</v>
      </c>
      <c r="BO109" s="10"/>
      <c r="BP109" s="10"/>
      <c r="BQ109" s="10"/>
    </row>
    <row r="110" spans="1:70" s="13" customFormat="1" ht="31.35" customHeight="1" x14ac:dyDescent="0.25">
      <c r="A110" s="120" t="s">
        <v>316</v>
      </c>
      <c r="B110" s="372" t="s">
        <v>317</v>
      </c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4"/>
      <c r="P110" s="255"/>
      <c r="Q110" s="302"/>
      <c r="R110" s="209"/>
      <c r="S110" s="255"/>
      <c r="T110" s="254"/>
      <c r="U110" s="255"/>
      <c r="V110" s="209"/>
      <c r="W110" s="321"/>
      <c r="X110" s="254"/>
      <c r="Y110" s="255"/>
      <c r="Z110" s="209"/>
      <c r="AA110" s="302"/>
      <c r="AB110" s="209"/>
      <c r="AC110" s="302"/>
      <c r="AD110" s="255"/>
      <c r="AE110" s="255"/>
      <c r="AF110" s="149"/>
      <c r="AG110" s="142"/>
      <c r="AH110" s="36"/>
      <c r="AI110" s="149"/>
      <c r="AJ110" s="142"/>
      <c r="AK110" s="36"/>
      <c r="AL110" s="149"/>
      <c r="AM110" s="142"/>
      <c r="AN110" s="36"/>
      <c r="AO110" s="149"/>
      <c r="AP110" s="142"/>
      <c r="AQ110" s="36"/>
      <c r="AR110" s="149"/>
      <c r="AS110" s="142"/>
      <c r="AT110" s="36"/>
      <c r="AU110" s="149"/>
      <c r="AV110" s="142"/>
      <c r="AW110" s="36"/>
      <c r="AX110" s="149"/>
      <c r="AY110" s="142"/>
      <c r="AZ110" s="36"/>
      <c r="BA110" s="149"/>
      <c r="BB110" s="142"/>
      <c r="BC110" s="36"/>
      <c r="BD110" s="254"/>
      <c r="BE110" s="321"/>
      <c r="BF110" s="214"/>
      <c r="BG110" s="214"/>
      <c r="BH110" s="214"/>
      <c r="BI110" s="215"/>
      <c r="BJ110" s="28">
        <f t="shared" si="3"/>
        <v>0</v>
      </c>
      <c r="BO110" s="10"/>
      <c r="BP110" s="10"/>
      <c r="BQ110" s="10"/>
    </row>
    <row r="111" spans="1:70" s="13" customFormat="1" ht="31.35" customHeight="1" x14ac:dyDescent="0.25">
      <c r="A111" s="113" t="s">
        <v>318</v>
      </c>
      <c r="B111" s="210" t="s">
        <v>403</v>
      </c>
      <c r="C111" s="211"/>
      <c r="D111" s="211"/>
      <c r="E111" s="211"/>
      <c r="F111" s="211"/>
      <c r="G111" s="211"/>
      <c r="H111" s="211"/>
      <c r="I111" s="211"/>
      <c r="J111" s="211"/>
      <c r="K111" s="211"/>
      <c r="L111" s="211"/>
      <c r="M111" s="211"/>
      <c r="N111" s="211"/>
      <c r="O111" s="212"/>
      <c r="P111" s="255">
        <v>4</v>
      </c>
      <c r="Q111" s="302"/>
      <c r="R111" s="209"/>
      <c r="S111" s="255"/>
      <c r="T111" s="254">
        <f t="shared" ref="T111" si="27">SUM(AF111,AI111,AL111,AO111,AR111,AU111,AX111,BA111)</f>
        <v>120</v>
      </c>
      <c r="U111" s="255"/>
      <c r="V111" s="209">
        <f t="shared" ref="V111" si="28">SUM(AG111,AJ111,AM111,AP111,AS111,AV111,AY111,BB111)</f>
        <v>64</v>
      </c>
      <c r="W111" s="321"/>
      <c r="X111" s="255">
        <v>32</v>
      </c>
      <c r="Y111" s="255"/>
      <c r="Z111" s="209">
        <v>32</v>
      </c>
      <c r="AA111" s="302"/>
      <c r="AB111" s="209"/>
      <c r="AC111" s="302"/>
      <c r="AD111" s="255"/>
      <c r="AE111" s="255"/>
      <c r="AF111" s="149"/>
      <c r="AG111" s="141"/>
      <c r="AH111" s="165"/>
      <c r="AI111" s="149"/>
      <c r="AJ111" s="141"/>
      <c r="AK111" s="165"/>
      <c r="AL111" s="149"/>
      <c r="AM111" s="141"/>
      <c r="AN111" s="165"/>
      <c r="AO111" s="149">
        <v>120</v>
      </c>
      <c r="AP111" s="141">
        <v>64</v>
      </c>
      <c r="AQ111" s="165">
        <v>3</v>
      </c>
      <c r="AR111" s="149"/>
      <c r="AS111" s="141"/>
      <c r="AT111" s="165"/>
      <c r="AU111" s="149"/>
      <c r="AV111" s="141"/>
      <c r="AW111" s="165"/>
      <c r="AX111" s="149"/>
      <c r="AY111" s="141"/>
      <c r="AZ111" s="165"/>
      <c r="BA111" s="149"/>
      <c r="BB111" s="141"/>
      <c r="BC111" s="165"/>
      <c r="BD111" s="254">
        <f t="shared" ref="BD111" si="29">SUM(AH111,AK111,AN111,AQ111,AT111,AW111,AZ111,BC111)</f>
        <v>3</v>
      </c>
      <c r="BE111" s="321"/>
      <c r="BF111" s="214" t="s">
        <v>375</v>
      </c>
      <c r="BG111" s="214"/>
      <c r="BH111" s="214"/>
      <c r="BI111" s="215"/>
      <c r="BJ111" s="28">
        <f t="shared" si="3"/>
        <v>64</v>
      </c>
      <c r="BO111" s="10"/>
      <c r="BP111" s="10"/>
      <c r="BQ111" s="10"/>
    </row>
    <row r="112" spans="1:70" s="13" customFormat="1" ht="31.35" customHeight="1" x14ac:dyDescent="0.25">
      <c r="A112" s="381" t="s">
        <v>320</v>
      </c>
      <c r="B112" s="210" t="s">
        <v>404</v>
      </c>
      <c r="C112" s="211"/>
      <c r="D112" s="211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2"/>
      <c r="P112" s="255">
        <v>5.6</v>
      </c>
      <c r="Q112" s="302"/>
      <c r="R112" s="209"/>
      <c r="S112" s="255"/>
      <c r="T112" s="254">
        <f>SUM(AF112,AI112,AL112,AO112,AR112,AU112,AX112,BA112)</f>
        <v>198</v>
      </c>
      <c r="U112" s="255"/>
      <c r="V112" s="209">
        <f>SUM(AG112,AJ112,AM112,AP112,AS112,AV112,AY112,BB112)</f>
        <v>92</v>
      </c>
      <c r="W112" s="321"/>
      <c r="X112" s="255">
        <v>40</v>
      </c>
      <c r="Y112" s="255"/>
      <c r="Z112" s="209">
        <v>52</v>
      </c>
      <c r="AA112" s="302"/>
      <c r="AB112" s="209"/>
      <c r="AC112" s="302"/>
      <c r="AD112" s="255"/>
      <c r="AE112" s="255"/>
      <c r="AF112" s="149"/>
      <c r="AG112" s="141"/>
      <c r="AH112" s="165"/>
      <c r="AI112" s="149"/>
      <c r="AJ112" s="141"/>
      <c r="AK112" s="165"/>
      <c r="AL112" s="149"/>
      <c r="AM112" s="141"/>
      <c r="AN112" s="165"/>
      <c r="AO112" s="149"/>
      <c r="AP112" s="141"/>
      <c r="AQ112" s="165"/>
      <c r="AR112" s="149">
        <v>118</v>
      </c>
      <c r="AS112" s="141">
        <v>52</v>
      </c>
      <c r="AT112" s="165">
        <v>3</v>
      </c>
      <c r="AU112" s="149">
        <v>80</v>
      </c>
      <c r="AV112" s="141">
        <v>40</v>
      </c>
      <c r="AW112" s="165">
        <v>2</v>
      </c>
      <c r="AX112" s="149"/>
      <c r="AY112" s="141"/>
      <c r="AZ112" s="165"/>
      <c r="BA112" s="149"/>
      <c r="BB112" s="141"/>
      <c r="BC112" s="165"/>
      <c r="BD112" s="254">
        <f>SUM(AH112,AK112,AN112,AQ112,AT112,AW112,AZ112,BC112)</f>
        <v>5</v>
      </c>
      <c r="BE112" s="321"/>
      <c r="BF112" s="214" t="s">
        <v>407</v>
      </c>
      <c r="BG112" s="214"/>
      <c r="BH112" s="214"/>
      <c r="BI112" s="215"/>
      <c r="BJ112" s="28">
        <f t="shared" si="3"/>
        <v>92</v>
      </c>
      <c r="BO112" s="10"/>
      <c r="BP112" s="10"/>
      <c r="BQ112" s="10"/>
    </row>
    <row r="113" spans="1:70" s="13" customFormat="1" ht="62.25" customHeight="1" x14ac:dyDescent="0.25">
      <c r="A113" s="382"/>
      <c r="B113" s="210" t="s">
        <v>426</v>
      </c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2"/>
      <c r="P113" s="255"/>
      <c r="Q113" s="302"/>
      <c r="R113" s="209"/>
      <c r="S113" s="255"/>
      <c r="T113" s="254">
        <f>SUM(AF113,AI113,AL113,AO113,AR113,AU113,AX113,BA113)</f>
        <v>40</v>
      </c>
      <c r="U113" s="255"/>
      <c r="V113" s="209">
        <f>SUM(AG113,AJ113,AM113,AP113,AS113,AV113,AY113,BB113)</f>
        <v>0</v>
      </c>
      <c r="W113" s="321"/>
      <c r="X113" s="255"/>
      <c r="Y113" s="255"/>
      <c r="Z113" s="209"/>
      <c r="AA113" s="302"/>
      <c r="AB113" s="209"/>
      <c r="AC113" s="302"/>
      <c r="AD113" s="255"/>
      <c r="AE113" s="255"/>
      <c r="AF113" s="149"/>
      <c r="AG113" s="141"/>
      <c r="AH113" s="165"/>
      <c r="AI113" s="149"/>
      <c r="AJ113" s="141"/>
      <c r="AK113" s="165"/>
      <c r="AL113" s="149"/>
      <c r="AM113" s="141"/>
      <c r="AN113" s="165"/>
      <c r="AO113" s="149"/>
      <c r="AP113" s="141"/>
      <c r="AQ113" s="165"/>
      <c r="AR113" s="149"/>
      <c r="AS113" s="141"/>
      <c r="AT113" s="165"/>
      <c r="AU113" s="149">
        <v>40</v>
      </c>
      <c r="AV113" s="141"/>
      <c r="AW113" s="165">
        <v>1</v>
      </c>
      <c r="AX113" s="149"/>
      <c r="AY113" s="141"/>
      <c r="AZ113" s="165"/>
      <c r="BA113" s="149"/>
      <c r="BB113" s="141"/>
      <c r="BC113" s="165"/>
      <c r="BD113" s="254">
        <f>SUM(AH113,AK113,AN113,AQ113,AT113,AW113,AZ113,BC113)</f>
        <v>1</v>
      </c>
      <c r="BE113" s="321"/>
      <c r="BF113" s="371" t="s">
        <v>438</v>
      </c>
      <c r="BG113" s="214"/>
      <c r="BH113" s="214"/>
      <c r="BI113" s="215"/>
      <c r="BJ113" s="28">
        <f t="shared" si="3"/>
        <v>0</v>
      </c>
      <c r="BO113" s="10"/>
      <c r="BP113" s="10"/>
      <c r="BQ113" s="10"/>
    </row>
    <row r="114" spans="1:70" s="13" customFormat="1" ht="31.35" customHeight="1" x14ac:dyDescent="0.25">
      <c r="A114" s="120" t="s">
        <v>321</v>
      </c>
      <c r="B114" s="372" t="s">
        <v>322</v>
      </c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4"/>
      <c r="P114" s="255"/>
      <c r="Q114" s="302"/>
      <c r="R114" s="209"/>
      <c r="S114" s="255"/>
      <c r="T114" s="254"/>
      <c r="U114" s="255"/>
      <c r="V114" s="209"/>
      <c r="W114" s="321"/>
      <c r="X114" s="254"/>
      <c r="Y114" s="255"/>
      <c r="Z114" s="209"/>
      <c r="AA114" s="302"/>
      <c r="AB114" s="209"/>
      <c r="AC114" s="302"/>
      <c r="AD114" s="255"/>
      <c r="AE114" s="255"/>
      <c r="AF114" s="149"/>
      <c r="AG114" s="141"/>
      <c r="AH114" s="159"/>
      <c r="AI114" s="149"/>
      <c r="AJ114" s="141"/>
      <c r="AK114" s="159"/>
      <c r="AL114" s="149"/>
      <c r="AM114" s="141"/>
      <c r="AN114" s="159"/>
      <c r="AO114" s="149"/>
      <c r="AP114" s="141"/>
      <c r="AQ114" s="159"/>
      <c r="AR114" s="149"/>
      <c r="AS114" s="141"/>
      <c r="AT114" s="159"/>
      <c r="AU114" s="149"/>
      <c r="AV114" s="141"/>
      <c r="AW114" s="159"/>
      <c r="AX114" s="149"/>
      <c r="AY114" s="141"/>
      <c r="AZ114" s="159"/>
      <c r="BA114" s="149"/>
      <c r="BB114" s="141"/>
      <c r="BC114" s="159"/>
      <c r="BD114" s="254"/>
      <c r="BE114" s="321"/>
      <c r="BF114" s="214"/>
      <c r="BG114" s="214"/>
      <c r="BH114" s="214"/>
      <c r="BI114" s="215"/>
      <c r="BJ114" s="28">
        <f t="shared" si="3"/>
        <v>0</v>
      </c>
      <c r="BO114" s="10"/>
      <c r="BP114" s="10"/>
      <c r="BQ114" s="10"/>
    </row>
    <row r="115" spans="1:70" s="13" customFormat="1" ht="31.35" customHeight="1" x14ac:dyDescent="0.25">
      <c r="A115" s="381" t="s">
        <v>323</v>
      </c>
      <c r="B115" s="378" t="s">
        <v>327</v>
      </c>
      <c r="C115" s="379"/>
      <c r="D115" s="379"/>
      <c r="E115" s="379"/>
      <c r="F115" s="379"/>
      <c r="G115" s="379"/>
      <c r="H115" s="379"/>
      <c r="I115" s="379"/>
      <c r="J115" s="379"/>
      <c r="K115" s="379"/>
      <c r="L115" s="379"/>
      <c r="M115" s="379"/>
      <c r="N115" s="379"/>
      <c r="O115" s="380"/>
      <c r="P115" s="255"/>
      <c r="Q115" s="302"/>
      <c r="R115" s="209">
        <v>5.6</v>
      </c>
      <c r="S115" s="255"/>
      <c r="T115" s="254">
        <f>SUM(AF115,AI115,AL115,AO115,AR115,AU115,AX115,BA115)</f>
        <v>216</v>
      </c>
      <c r="U115" s="255"/>
      <c r="V115" s="209">
        <f>SUM(AG115,AJ115,AM115,AP115,AS115,AV115,AY115,BB115)</f>
        <v>94</v>
      </c>
      <c r="W115" s="321"/>
      <c r="X115" s="255">
        <v>46</v>
      </c>
      <c r="Y115" s="255"/>
      <c r="Z115" s="209">
        <v>48</v>
      </c>
      <c r="AA115" s="302"/>
      <c r="AB115" s="209"/>
      <c r="AC115" s="302"/>
      <c r="AD115" s="255"/>
      <c r="AE115" s="255"/>
      <c r="AF115" s="149"/>
      <c r="AG115" s="141"/>
      <c r="AH115" s="165"/>
      <c r="AI115" s="149"/>
      <c r="AJ115" s="141"/>
      <c r="AK115" s="165"/>
      <c r="AL115" s="149"/>
      <c r="AM115" s="141"/>
      <c r="AN115" s="165"/>
      <c r="AO115" s="149"/>
      <c r="AP115" s="141"/>
      <c r="AQ115" s="165"/>
      <c r="AR115" s="149">
        <v>108</v>
      </c>
      <c r="AS115" s="141">
        <v>42</v>
      </c>
      <c r="AT115" s="165">
        <v>3</v>
      </c>
      <c r="AU115" s="149">
        <v>108</v>
      </c>
      <c r="AV115" s="141">
        <v>52</v>
      </c>
      <c r="AW115" s="165">
        <v>3</v>
      </c>
      <c r="AX115" s="149"/>
      <c r="AY115" s="141"/>
      <c r="AZ115" s="165"/>
      <c r="BA115" s="149"/>
      <c r="BB115" s="141"/>
      <c r="BC115" s="165"/>
      <c r="BD115" s="254">
        <f>SUM(AH115,AK115,AN115,AQ115,AT115,AW115,AZ115,BC115)</f>
        <v>6</v>
      </c>
      <c r="BE115" s="321"/>
      <c r="BF115" s="214" t="s">
        <v>379</v>
      </c>
      <c r="BG115" s="214"/>
      <c r="BH115" s="214"/>
      <c r="BI115" s="215"/>
      <c r="BJ115" s="28">
        <f t="shared" si="3"/>
        <v>94</v>
      </c>
      <c r="BO115" s="10"/>
      <c r="BP115" s="10"/>
      <c r="BQ115" s="10"/>
    </row>
    <row r="116" spans="1:70" s="13" customFormat="1" ht="62.25" customHeight="1" x14ac:dyDescent="0.25">
      <c r="A116" s="382"/>
      <c r="B116" s="210" t="s">
        <v>378</v>
      </c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2"/>
      <c r="P116" s="255"/>
      <c r="Q116" s="302"/>
      <c r="R116" s="209"/>
      <c r="S116" s="255"/>
      <c r="T116" s="254">
        <f>SUM(AF116,AI116,AL116,AO116,AR116,AU116,AX116,BA116)</f>
        <v>40</v>
      </c>
      <c r="U116" s="255"/>
      <c r="V116" s="209"/>
      <c r="W116" s="321"/>
      <c r="X116" s="255"/>
      <c r="Y116" s="255"/>
      <c r="Z116" s="209"/>
      <c r="AA116" s="302"/>
      <c r="AB116" s="209"/>
      <c r="AC116" s="302"/>
      <c r="AD116" s="255"/>
      <c r="AE116" s="255"/>
      <c r="AF116" s="149"/>
      <c r="AG116" s="141"/>
      <c r="AH116" s="165"/>
      <c r="AI116" s="149"/>
      <c r="AJ116" s="141"/>
      <c r="AK116" s="165"/>
      <c r="AL116" s="149"/>
      <c r="AM116" s="141"/>
      <c r="AN116" s="165"/>
      <c r="AO116" s="149"/>
      <c r="AP116" s="141"/>
      <c r="AQ116" s="165"/>
      <c r="AR116" s="149">
        <v>40</v>
      </c>
      <c r="AS116" s="141"/>
      <c r="AT116" s="165">
        <v>1</v>
      </c>
      <c r="AU116" s="149"/>
      <c r="AV116" s="141"/>
      <c r="AW116" s="165"/>
      <c r="AX116" s="149"/>
      <c r="AY116" s="141"/>
      <c r="AZ116" s="165"/>
      <c r="BA116" s="149"/>
      <c r="BB116" s="141"/>
      <c r="BC116" s="165"/>
      <c r="BD116" s="254">
        <f>SUM(AH116,AK116,AN116,AQ116,AT116,AW116,AZ116,BC116)</f>
        <v>1</v>
      </c>
      <c r="BE116" s="321"/>
      <c r="BF116" s="371" t="s">
        <v>438</v>
      </c>
      <c r="BG116" s="214"/>
      <c r="BH116" s="214"/>
      <c r="BI116" s="215"/>
      <c r="BJ116" s="28">
        <f t="shared" si="3"/>
        <v>0</v>
      </c>
      <c r="BO116" s="10"/>
      <c r="BP116" s="10"/>
      <c r="BQ116" s="10"/>
    </row>
    <row r="117" spans="1:70" s="13" customFormat="1" ht="31.35" customHeight="1" x14ac:dyDescent="0.25">
      <c r="A117" s="70" t="s">
        <v>325</v>
      </c>
      <c r="B117" s="378" t="s">
        <v>324</v>
      </c>
      <c r="C117" s="379"/>
      <c r="D117" s="379"/>
      <c r="E117" s="379"/>
      <c r="F117" s="379"/>
      <c r="G117" s="379"/>
      <c r="H117" s="379"/>
      <c r="I117" s="379"/>
      <c r="J117" s="379"/>
      <c r="K117" s="379"/>
      <c r="L117" s="379"/>
      <c r="M117" s="379"/>
      <c r="N117" s="379"/>
      <c r="O117" s="380"/>
      <c r="P117" s="255">
        <v>6</v>
      </c>
      <c r="Q117" s="302"/>
      <c r="R117" s="209">
        <v>5</v>
      </c>
      <c r="S117" s="255"/>
      <c r="T117" s="254">
        <f>SUM(AF117,AI117,AL117,AO117,AR117,AU117,AX117,BA117)</f>
        <v>224</v>
      </c>
      <c r="U117" s="255"/>
      <c r="V117" s="209">
        <f>SUM(AG117,AJ117,AM117,AP117,AS117,AV117,AY117,BB117)</f>
        <v>102</v>
      </c>
      <c r="W117" s="321"/>
      <c r="X117" s="255">
        <v>46</v>
      </c>
      <c r="Y117" s="255"/>
      <c r="Z117" s="209">
        <v>56</v>
      </c>
      <c r="AA117" s="302"/>
      <c r="AB117" s="209"/>
      <c r="AC117" s="302"/>
      <c r="AD117" s="255"/>
      <c r="AE117" s="255"/>
      <c r="AF117" s="149"/>
      <c r="AG117" s="141"/>
      <c r="AH117" s="165"/>
      <c r="AI117" s="149"/>
      <c r="AJ117" s="141"/>
      <c r="AK117" s="165"/>
      <c r="AL117" s="149"/>
      <c r="AM117" s="141"/>
      <c r="AN117" s="165"/>
      <c r="AO117" s="149"/>
      <c r="AP117" s="141"/>
      <c r="AQ117" s="165"/>
      <c r="AR117" s="149">
        <v>116</v>
      </c>
      <c r="AS117" s="141">
        <v>50</v>
      </c>
      <c r="AT117" s="165">
        <v>3</v>
      </c>
      <c r="AU117" s="149">
        <v>108</v>
      </c>
      <c r="AV117" s="141">
        <v>52</v>
      </c>
      <c r="AW117" s="165">
        <v>3</v>
      </c>
      <c r="AX117" s="149"/>
      <c r="AY117" s="141"/>
      <c r="AZ117" s="165"/>
      <c r="BA117" s="149"/>
      <c r="BB117" s="141"/>
      <c r="BC117" s="165"/>
      <c r="BD117" s="254">
        <f>SUM(AH117,AK117,AN117,AQ117,AT117,AW117,AZ117,BC117)</f>
        <v>6</v>
      </c>
      <c r="BE117" s="321"/>
      <c r="BF117" s="214" t="s">
        <v>381</v>
      </c>
      <c r="BG117" s="214"/>
      <c r="BH117" s="214"/>
      <c r="BI117" s="215"/>
      <c r="BJ117" s="28">
        <f t="shared" si="3"/>
        <v>102</v>
      </c>
      <c r="BO117" s="10"/>
      <c r="BP117" s="10"/>
      <c r="BQ117" s="10"/>
    </row>
    <row r="118" spans="1:70" s="13" customFormat="1" ht="62.25" customHeight="1" x14ac:dyDescent="0.25">
      <c r="A118" s="70" t="s">
        <v>326</v>
      </c>
      <c r="B118" s="378" t="s">
        <v>402</v>
      </c>
      <c r="C118" s="379"/>
      <c r="D118" s="379"/>
      <c r="E118" s="379"/>
      <c r="F118" s="379"/>
      <c r="G118" s="379"/>
      <c r="H118" s="379"/>
      <c r="I118" s="379"/>
      <c r="J118" s="379"/>
      <c r="K118" s="379"/>
      <c r="L118" s="379"/>
      <c r="M118" s="379"/>
      <c r="N118" s="379"/>
      <c r="O118" s="380"/>
      <c r="P118" s="255">
        <v>7</v>
      </c>
      <c r="Q118" s="302"/>
      <c r="R118" s="209">
        <v>6</v>
      </c>
      <c r="S118" s="255"/>
      <c r="T118" s="254">
        <f t="shared" si="25"/>
        <v>210</v>
      </c>
      <c r="U118" s="255"/>
      <c r="V118" s="209">
        <f t="shared" si="26"/>
        <v>96</v>
      </c>
      <c r="W118" s="321"/>
      <c r="X118" s="255">
        <v>54</v>
      </c>
      <c r="Y118" s="255"/>
      <c r="Z118" s="209"/>
      <c r="AA118" s="302"/>
      <c r="AB118" s="209">
        <v>42</v>
      </c>
      <c r="AC118" s="302"/>
      <c r="AD118" s="255"/>
      <c r="AE118" s="255"/>
      <c r="AF118" s="149"/>
      <c r="AG118" s="141"/>
      <c r="AH118" s="165"/>
      <c r="AI118" s="149"/>
      <c r="AJ118" s="141"/>
      <c r="AK118" s="165"/>
      <c r="AL118" s="149"/>
      <c r="AM118" s="141"/>
      <c r="AN118" s="165"/>
      <c r="AO118" s="149"/>
      <c r="AP118" s="141"/>
      <c r="AQ118" s="165"/>
      <c r="AR118" s="149"/>
      <c r="AS118" s="141"/>
      <c r="AT118" s="165"/>
      <c r="AU118" s="149">
        <v>108</v>
      </c>
      <c r="AV118" s="141">
        <v>52</v>
      </c>
      <c r="AW118" s="165">
        <v>3</v>
      </c>
      <c r="AX118" s="149">
        <v>102</v>
      </c>
      <c r="AY118" s="141">
        <v>44</v>
      </c>
      <c r="AZ118" s="165">
        <v>3</v>
      </c>
      <c r="BA118" s="149"/>
      <c r="BB118" s="141"/>
      <c r="BC118" s="165"/>
      <c r="BD118" s="254">
        <f t="shared" si="8"/>
        <v>6</v>
      </c>
      <c r="BE118" s="321"/>
      <c r="BF118" s="214" t="s">
        <v>384</v>
      </c>
      <c r="BG118" s="214"/>
      <c r="BH118" s="214"/>
      <c r="BI118" s="215"/>
      <c r="BJ118" s="28">
        <f t="shared" ref="BJ118:BJ136" si="30">SUM(X118:AE118)</f>
        <v>96</v>
      </c>
      <c r="BO118" s="10"/>
      <c r="BP118" s="10"/>
      <c r="BQ118" s="10"/>
    </row>
    <row r="119" spans="1:70" s="13" customFormat="1" ht="31.35" customHeight="1" x14ac:dyDescent="0.25">
      <c r="A119" s="121" t="s">
        <v>328</v>
      </c>
      <c r="B119" s="375" t="s">
        <v>329</v>
      </c>
      <c r="C119" s="376"/>
      <c r="D119" s="376"/>
      <c r="E119" s="376"/>
      <c r="F119" s="376"/>
      <c r="G119" s="376"/>
      <c r="H119" s="376"/>
      <c r="I119" s="376"/>
      <c r="J119" s="376"/>
      <c r="K119" s="376"/>
      <c r="L119" s="376"/>
      <c r="M119" s="376"/>
      <c r="N119" s="376"/>
      <c r="O119" s="377"/>
      <c r="P119" s="255">
        <v>7</v>
      </c>
      <c r="Q119" s="302"/>
      <c r="R119" s="209">
        <v>6</v>
      </c>
      <c r="S119" s="255"/>
      <c r="T119" s="254">
        <f t="shared" si="25"/>
        <v>210</v>
      </c>
      <c r="U119" s="255"/>
      <c r="V119" s="209">
        <f t="shared" si="26"/>
        <v>96</v>
      </c>
      <c r="W119" s="321"/>
      <c r="X119" s="255">
        <v>42</v>
      </c>
      <c r="Y119" s="255"/>
      <c r="Z119" s="209"/>
      <c r="AA119" s="302"/>
      <c r="AB119" s="209">
        <v>54</v>
      </c>
      <c r="AC119" s="302"/>
      <c r="AD119" s="255"/>
      <c r="AE119" s="255"/>
      <c r="AF119" s="149"/>
      <c r="AG119" s="141"/>
      <c r="AH119" s="165"/>
      <c r="AI119" s="149"/>
      <c r="AJ119" s="141"/>
      <c r="AK119" s="165"/>
      <c r="AL119" s="149"/>
      <c r="AM119" s="141"/>
      <c r="AN119" s="165"/>
      <c r="AO119" s="149"/>
      <c r="AP119" s="141"/>
      <c r="AQ119" s="165"/>
      <c r="AR119" s="149"/>
      <c r="AS119" s="141"/>
      <c r="AT119" s="165"/>
      <c r="AU119" s="149">
        <v>108</v>
      </c>
      <c r="AV119" s="141">
        <v>52</v>
      </c>
      <c r="AW119" s="165">
        <v>3</v>
      </c>
      <c r="AX119" s="149">
        <v>102</v>
      </c>
      <c r="AY119" s="141">
        <v>44</v>
      </c>
      <c r="AZ119" s="165">
        <v>3</v>
      </c>
      <c r="BA119" s="149"/>
      <c r="BB119" s="141"/>
      <c r="BC119" s="165"/>
      <c r="BD119" s="254">
        <f t="shared" si="8"/>
        <v>6</v>
      </c>
      <c r="BE119" s="321"/>
      <c r="BF119" s="214" t="s">
        <v>385</v>
      </c>
      <c r="BG119" s="214"/>
      <c r="BH119" s="214"/>
      <c r="BI119" s="215"/>
      <c r="BJ119" s="28">
        <f t="shared" si="30"/>
        <v>96</v>
      </c>
      <c r="BO119" s="28"/>
      <c r="BP119" s="28"/>
      <c r="BQ119" s="28"/>
    </row>
    <row r="120" spans="1:70" s="13" customFormat="1" ht="62.25" customHeight="1" x14ac:dyDescent="0.25">
      <c r="A120" s="178" t="s">
        <v>330</v>
      </c>
      <c r="B120" s="372" t="s">
        <v>343</v>
      </c>
      <c r="C120" s="373"/>
      <c r="D120" s="373"/>
      <c r="E120" s="37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4"/>
      <c r="P120" s="255"/>
      <c r="Q120" s="302"/>
      <c r="R120" s="209"/>
      <c r="S120" s="255"/>
      <c r="T120" s="254"/>
      <c r="U120" s="255"/>
      <c r="V120" s="209"/>
      <c r="W120" s="321"/>
      <c r="X120" s="254"/>
      <c r="Y120" s="255"/>
      <c r="Z120" s="209"/>
      <c r="AA120" s="302"/>
      <c r="AB120" s="209"/>
      <c r="AC120" s="302"/>
      <c r="AD120" s="255"/>
      <c r="AE120" s="255"/>
      <c r="AF120" s="149"/>
      <c r="AG120" s="141"/>
      <c r="AH120" s="159"/>
      <c r="AI120" s="149"/>
      <c r="AJ120" s="141"/>
      <c r="AK120" s="159"/>
      <c r="AL120" s="149"/>
      <c r="AM120" s="141"/>
      <c r="AN120" s="159"/>
      <c r="AO120" s="149"/>
      <c r="AP120" s="141"/>
      <c r="AQ120" s="159"/>
      <c r="AR120" s="149"/>
      <c r="AS120" s="141"/>
      <c r="AT120" s="159"/>
      <c r="AU120" s="149"/>
      <c r="AV120" s="141"/>
      <c r="AW120" s="159"/>
      <c r="AX120" s="149"/>
      <c r="AY120" s="141"/>
      <c r="AZ120" s="159"/>
      <c r="BA120" s="149"/>
      <c r="BB120" s="141"/>
      <c r="BC120" s="159"/>
      <c r="BD120" s="254"/>
      <c r="BE120" s="321"/>
      <c r="BF120" s="371"/>
      <c r="BG120" s="214"/>
      <c r="BH120" s="214"/>
      <c r="BI120" s="215"/>
      <c r="BJ120" s="28">
        <f t="shared" si="30"/>
        <v>0</v>
      </c>
      <c r="BO120" s="28"/>
      <c r="BP120" s="28"/>
      <c r="BQ120" s="28"/>
    </row>
    <row r="121" spans="1:70" s="13" customFormat="1" ht="62.25" customHeight="1" x14ac:dyDescent="0.25">
      <c r="A121" s="172" t="s">
        <v>332</v>
      </c>
      <c r="B121" s="210" t="s">
        <v>405</v>
      </c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2"/>
      <c r="P121" s="255">
        <v>6</v>
      </c>
      <c r="Q121" s="302"/>
      <c r="R121" s="209"/>
      <c r="S121" s="255"/>
      <c r="T121" s="254">
        <f>SUM(AF121,AI121,AL121,AO121,AR121,AU121,AX121,BA121)</f>
        <v>120</v>
      </c>
      <c r="U121" s="255"/>
      <c r="V121" s="209">
        <f>SUM(AG121,AJ121,AM121,AP121,AS121,AV121,AY121,BB121)</f>
        <v>54</v>
      </c>
      <c r="W121" s="321"/>
      <c r="X121" s="255">
        <v>22</v>
      </c>
      <c r="Y121" s="255"/>
      <c r="Z121" s="209">
        <v>32</v>
      </c>
      <c r="AA121" s="302"/>
      <c r="AB121" s="209"/>
      <c r="AC121" s="302"/>
      <c r="AD121" s="255"/>
      <c r="AE121" s="255"/>
      <c r="AF121" s="149"/>
      <c r="AG121" s="141"/>
      <c r="AH121" s="165"/>
      <c r="AI121" s="149"/>
      <c r="AJ121" s="141"/>
      <c r="AK121" s="165"/>
      <c r="AL121" s="149"/>
      <c r="AM121" s="141"/>
      <c r="AN121" s="165"/>
      <c r="AO121" s="149"/>
      <c r="AP121" s="141"/>
      <c r="AQ121" s="165"/>
      <c r="AR121" s="149"/>
      <c r="AS121" s="141"/>
      <c r="AT121" s="165"/>
      <c r="AU121" s="149">
        <v>120</v>
      </c>
      <c r="AV121" s="141">
        <v>54</v>
      </c>
      <c r="AW121" s="165">
        <v>3</v>
      </c>
      <c r="AX121" s="149"/>
      <c r="AY121" s="141"/>
      <c r="AZ121" s="165"/>
      <c r="BA121" s="149"/>
      <c r="BB121" s="141"/>
      <c r="BC121" s="165"/>
      <c r="BD121" s="254">
        <f>SUM(AH121,AK121,AN121,AQ121,AT121,AW121,AZ121,BC121)</f>
        <v>3</v>
      </c>
      <c r="BE121" s="321"/>
      <c r="BF121" s="214" t="s">
        <v>388</v>
      </c>
      <c r="BG121" s="214"/>
      <c r="BH121" s="214"/>
      <c r="BI121" s="215"/>
      <c r="BJ121" s="28">
        <f t="shared" si="30"/>
        <v>54</v>
      </c>
      <c r="BO121" s="28"/>
      <c r="BP121" s="28"/>
      <c r="BQ121" s="28"/>
    </row>
    <row r="122" spans="1:70" s="13" customFormat="1" ht="93.6" customHeight="1" x14ac:dyDescent="0.25">
      <c r="A122" s="172" t="s">
        <v>333</v>
      </c>
      <c r="B122" s="210" t="s">
        <v>412</v>
      </c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2"/>
      <c r="P122" s="255">
        <v>7</v>
      </c>
      <c r="Q122" s="302"/>
      <c r="R122" s="209"/>
      <c r="S122" s="255"/>
      <c r="T122" s="254">
        <f t="shared" ref="T122" si="31">SUM(AF122,AI122,AL122,AO122,AR122,AU122,AX122,BA122)</f>
        <v>100</v>
      </c>
      <c r="U122" s="255"/>
      <c r="V122" s="209">
        <f t="shared" ref="V122" si="32">SUM(AG122,AJ122,AM122,AP122,AS122,AV122,AY122,BB122)</f>
        <v>42</v>
      </c>
      <c r="W122" s="321"/>
      <c r="X122" s="255">
        <v>10</v>
      </c>
      <c r="Y122" s="255"/>
      <c r="Z122" s="209">
        <v>32</v>
      </c>
      <c r="AA122" s="302"/>
      <c r="AB122" s="209"/>
      <c r="AC122" s="302"/>
      <c r="AD122" s="255"/>
      <c r="AE122" s="255"/>
      <c r="AF122" s="149"/>
      <c r="AG122" s="141"/>
      <c r="AH122" s="165"/>
      <c r="AI122" s="149"/>
      <c r="AJ122" s="141"/>
      <c r="AK122" s="165"/>
      <c r="AL122" s="149"/>
      <c r="AM122" s="141"/>
      <c r="AN122" s="165"/>
      <c r="AO122" s="149"/>
      <c r="AP122" s="141"/>
      <c r="AQ122" s="165"/>
      <c r="AR122" s="149"/>
      <c r="AS122" s="141"/>
      <c r="AT122" s="165"/>
      <c r="AU122" s="149"/>
      <c r="AV122" s="141"/>
      <c r="AW122" s="165"/>
      <c r="AX122" s="149">
        <v>100</v>
      </c>
      <c r="AY122" s="141">
        <v>42</v>
      </c>
      <c r="AZ122" s="165">
        <v>3</v>
      </c>
      <c r="BA122" s="149"/>
      <c r="BB122" s="141"/>
      <c r="BC122" s="165"/>
      <c r="BD122" s="254">
        <f>SUM(AH122,AK122,AN122,AQ122,AT122,AW122,AZ122,BC122)</f>
        <v>3</v>
      </c>
      <c r="BE122" s="321"/>
      <c r="BF122" s="214" t="s">
        <v>406</v>
      </c>
      <c r="BG122" s="214"/>
      <c r="BH122" s="214"/>
      <c r="BI122" s="215"/>
      <c r="BJ122" s="28">
        <f t="shared" si="30"/>
        <v>42</v>
      </c>
      <c r="BP122" s="10"/>
      <c r="BQ122" s="10"/>
      <c r="BR122" s="10"/>
    </row>
    <row r="123" spans="1:70" s="13" customFormat="1" ht="62.25" customHeight="1" x14ac:dyDescent="0.25">
      <c r="A123" s="178" t="s">
        <v>335</v>
      </c>
      <c r="B123" s="372" t="s">
        <v>331</v>
      </c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4"/>
      <c r="P123" s="255"/>
      <c r="Q123" s="302"/>
      <c r="R123" s="209"/>
      <c r="S123" s="255"/>
      <c r="T123" s="256"/>
      <c r="U123" s="257"/>
      <c r="V123" s="229"/>
      <c r="W123" s="345"/>
      <c r="X123" s="256"/>
      <c r="Y123" s="257"/>
      <c r="Z123" s="229"/>
      <c r="AA123" s="303"/>
      <c r="AB123" s="229"/>
      <c r="AC123" s="303"/>
      <c r="AD123" s="257"/>
      <c r="AE123" s="257"/>
      <c r="AF123" s="149"/>
      <c r="AG123" s="141"/>
      <c r="AH123" s="159"/>
      <c r="AI123" s="149"/>
      <c r="AJ123" s="141"/>
      <c r="AK123" s="159"/>
      <c r="AL123" s="149"/>
      <c r="AM123" s="141"/>
      <c r="AN123" s="159"/>
      <c r="AO123" s="149"/>
      <c r="AP123" s="141"/>
      <c r="AQ123" s="159"/>
      <c r="AR123" s="149"/>
      <c r="AS123" s="141"/>
      <c r="AT123" s="159"/>
      <c r="AU123" s="149"/>
      <c r="AV123" s="141"/>
      <c r="AW123" s="159"/>
      <c r="AX123" s="149"/>
      <c r="AY123" s="141"/>
      <c r="AZ123" s="159"/>
      <c r="BA123" s="149"/>
      <c r="BB123" s="141"/>
      <c r="BC123" s="159"/>
      <c r="BD123" s="254"/>
      <c r="BE123" s="321"/>
      <c r="BF123" s="214"/>
      <c r="BG123" s="214"/>
      <c r="BH123" s="214"/>
      <c r="BI123" s="215"/>
      <c r="BJ123" s="28">
        <f t="shared" si="30"/>
        <v>0</v>
      </c>
      <c r="BO123" s="28"/>
      <c r="BP123" s="28"/>
      <c r="BQ123" s="28"/>
    </row>
    <row r="124" spans="1:70" s="13" customFormat="1" ht="31.35" customHeight="1" x14ac:dyDescent="0.25">
      <c r="A124" s="113" t="s">
        <v>337</v>
      </c>
      <c r="B124" s="210" t="s">
        <v>411</v>
      </c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1"/>
      <c r="O124" s="212"/>
      <c r="P124" s="255"/>
      <c r="Q124" s="302"/>
      <c r="R124" s="209">
        <v>7</v>
      </c>
      <c r="S124" s="255"/>
      <c r="T124" s="254">
        <f t="shared" si="25"/>
        <v>104</v>
      </c>
      <c r="U124" s="255"/>
      <c r="V124" s="209">
        <f t="shared" si="26"/>
        <v>48</v>
      </c>
      <c r="W124" s="321"/>
      <c r="X124" s="255">
        <v>16</v>
      </c>
      <c r="Y124" s="255"/>
      <c r="Z124" s="209">
        <v>32</v>
      </c>
      <c r="AA124" s="302"/>
      <c r="AB124" s="209"/>
      <c r="AC124" s="302"/>
      <c r="AD124" s="255"/>
      <c r="AE124" s="255"/>
      <c r="AF124" s="149"/>
      <c r="AG124" s="141"/>
      <c r="AH124" s="165"/>
      <c r="AI124" s="149"/>
      <c r="AJ124" s="141"/>
      <c r="AK124" s="165"/>
      <c r="AL124" s="149"/>
      <c r="AM124" s="141"/>
      <c r="AN124" s="165"/>
      <c r="AO124" s="149"/>
      <c r="AP124" s="141"/>
      <c r="AQ124" s="165"/>
      <c r="AR124" s="149"/>
      <c r="AS124" s="141"/>
      <c r="AT124" s="165"/>
      <c r="AU124" s="149"/>
      <c r="AV124" s="141"/>
      <c r="AW124" s="165"/>
      <c r="AX124" s="149">
        <v>104</v>
      </c>
      <c r="AY124" s="141">
        <v>48</v>
      </c>
      <c r="AZ124" s="165">
        <v>3</v>
      </c>
      <c r="BA124" s="149"/>
      <c r="BB124" s="141"/>
      <c r="BC124" s="165"/>
      <c r="BD124" s="254">
        <f t="shared" si="8"/>
        <v>3</v>
      </c>
      <c r="BE124" s="321"/>
      <c r="BF124" s="214" t="s">
        <v>392</v>
      </c>
      <c r="BG124" s="214"/>
      <c r="BH124" s="214"/>
      <c r="BI124" s="215"/>
      <c r="BJ124" s="28">
        <f t="shared" si="30"/>
        <v>48</v>
      </c>
      <c r="BO124" s="28"/>
      <c r="BP124" s="28"/>
      <c r="BQ124" s="28"/>
    </row>
    <row r="125" spans="1:70" s="13" customFormat="1" ht="31.35" customHeight="1" x14ac:dyDescent="0.25">
      <c r="A125" s="113" t="s">
        <v>338</v>
      </c>
      <c r="B125" s="210" t="s">
        <v>334</v>
      </c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2"/>
      <c r="P125" s="255"/>
      <c r="Q125" s="302"/>
      <c r="R125" s="209">
        <v>7</v>
      </c>
      <c r="S125" s="255"/>
      <c r="T125" s="254">
        <f t="shared" si="25"/>
        <v>104</v>
      </c>
      <c r="U125" s="255"/>
      <c r="V125" s="209">
        <f t="shared" si="26"/>
        <v>48</v>
      </c>
      <c r="W125" s="321"/>
      <c r="X125" s="255">
        <v>16</v>
      </c>
      <c r="Y125" s="255"/>
      <c r="Z125" s="209">
        <v>32</v>
      </c>
      <c r="AA125" s="302"/>
      <c r="AB125" s="209"/>
      <c r="AC125" s="302"/>
      <c r="AD125" s="255"/>
      <c r="AE125" s="255"/>
      <c r="AF125" s="149"/>
      <c r="AG125" s="141"/>
      <c r="AH125" s="165"/>
      <c r="AI125" s="149"/>
      <c r="AJ125" s="141"/>
      <c r="AK125" s="165"/>
      <c r="AL125" s="149"/>
      <c r="AM125" s="141"/>
      <c r="AN125" s="165"/>
      <c r="AO125" s="149"/>
      <c r="AP125" s="141"/>
      <c r="AQ125" s="165"/>
      <c r="AR125" s="149"/>
      <c r="AS125" s="141"/>
      <c r="AT125" s="165"/>
      <c r="AU125" s="149"/>
      <c r="AV125" s="141"/>
      <c r="AW125" s="165"/>
      <c r="AX125" s="149">
        <v>104</v>
      </c>
      <c r="AY125" s="141">
        <v>48</v>
      </c>
      <c r="AZ125" s="165">
        <v>3</v>
      </c>
      <c r="BA125" s="149"/>
      <c r="BB125" s="141"/>
      <c r="BC125" s="165"/>
      <c r="BD125" s="254">
        <f t="shared" si="8"/>
        <v>3</v>
      </c>
      <c r="BE125" s="321"/>
      <c r="BF125" s="214" t="s">
        <v>393</v>
      </c>
      <c r="BG125" s="214"/>
      <c r="BH125" s="214"/>
      <c r="BI125" s="215"/>
      <c r="BJ125" s="28">
        <f t="shared" si="30"/>
        <v>48</v>
      </c>
      <c r="BO125" s="28"/>
      <c r="BP125" s="28"/>
      <c r="BQ125" s="28"/>
    </row>
    <row r="126" spans="1:70" s="13" customFormat="1" ht="31.35" customHeight="1" x14ac:dyDescent="0.25">
      <c r="A126" s="120" t="s">
        <v>342</v>
      </c>
      <c r="B126" s="372" t="s">
        <v>336</v>
      </c>
      <c r="C126" s="373"/>
      <c r="D126" s="373"/>
      <c r="E126" s="37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4"/>
      <c r="P126" s="255"/>
      <c r="Q126" s="302"/>
      <c r="R126" s="209"/>
      <c r="S126" s="255"/>
      <c r="T126" s="254"/>
      <c r="U126" s="255"/>
      <c r="V126" s="209"/>
      <c r="W126" s="321"/>
      <c r="X126" s="254"/>
      <c r="Y126" s="255"/>
      <c r="Z126" s="209"/>
      <c r="AA126" s="302"/>
      <c r="AB126" s="209"/>
      <c r="AC126" s="302"/>
      <c r="AD126" s="255"/>
      <c r="AE126" s="255"/>
      <c r="AF126" s="149"/>
      <c r="AG126" s="141"/>
      <c r="AH126" s="159"/>
      <c r="AI126" s="149"/>
      <c r="AJ126" s="141"/>
      <c r="AK126" s="159"/>
      <c r="AL126" s="149"/>
      <c r="AM126" s="141"/>
      <c r="AN126" s="159"/>
      <c r="AO126" s="149"/>
      <c r="AP126" s="141"/>
      <c r="AQ126" s="159"/>
      <c r="AR126" s="149"/>
      <c r="AS126" s="141"/>
      <c r="AT126" s="159"/>
      <c r="AU126" s="149"/>
      <c r="AV126" s="141"/>
      <c r="AW126" s="159"/>
      <c r="AX126" s="149"/>
      <c r="AY126" s="141"/>
      <c r="AZ126" s="159"/>
      <c r="BA126" s="149"/>
      <c r="BB126" s="141"/>
      <c r="BC126" s="159"/>
      <c r="BD126" s="254"/>
      <c r="BE126" s="321"/>
      <c r="BF126" s="371"/>
      <c r="BG126" s="214"/>
      <c r="BH126" s="214"/>
      <c r="BI126" s="215"/>
      <c r="BJ126" s="28">
        <f t="shared" si="30"/>
        <v>0</v>
      </c>
      <c r="BO126" s="28"/>
      <c r="BP126" s="28"/>
      <c r="BQ126" s="28"/>
    </row>
    <row r="127" spans="1:70" s="13" customFormat="1" ht="31.35" customHeight="1" x14ac:dyDescent="0.25">
      <c r="A127" s="113" t="s">
        <v>344</v>
      </c>
      <c r="B127" s="210" t="s">
        <v>339</v>
      </c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2"/>
      <c r="P127" s="255">
        <v>7</v>
      </c>
      <c r="Q127" s="302"/>
      <c r="R127" s="209"/>
      <c r="S127" s="255"/>
      <c r="T127" s="254">
        <f t="shared" si="25"/>
        <v>100</v>
      </c>
      <c r="U127" s="255"/>
      <c r="V127" s="209">
        <f t="shared" si="26"/>
        <v>42</v>
      </c>
      <c r="W127" s="321"/>
      <c r="X127" s="255">
        <v>20</v>
      </c>
      <c r="Y127" s="255"/>
      <c r="Z127" s="209"/>
      <c r="AA127" s="302"/>
      <c r="AB127" s="209">
        <v>22</v>
      </c>
      <c r="AC127" s="302"/>
      <c r="AD127" s="255"/>
      <c r="AE127" s="255"/>
      <c r="AF127" s="149"/>
      <c r="AG127" s="141"/>
      <c r="AH127" s="165"/>
      <c r="AI127" s="149"/>
      <c r="AJ127" s="141"/>
      <c r="AK127" s="165"/>
      <c r="AL127" s="149"/>
      <c r="AM127" s="141"/>
      <c r="AN127" s="165"/>
      <c r="AO127" s="149"/>
      <c r="AP127" s="141"/>
      <c r="AQ127" s="165"/>
      <c r="AR127" s="149"/>
      <c r="AS127" s="141"/>
      <c r="AT127" s="165"/>
      <c r="AU127" s="149"/>
      <c r="AV127" s="141"/>
      <c r="AW127" s="165"/>
      <c r="AX127" s="149">
        <v>100</v>
      </c>
      <c r="AY127" s="141">
        <v>42</v>
      </c>
      <c r="AZ127" s="165">
        <v>3</v>
      </c>
      <c r="BA127" s="149"/>
      <c r="BB127" s="141"/>
      <c r="BC127" s="165"/>
      <c r="BD127" s="254">
        <f t="shared" si="8"/>
        <v>3</v>
      </c>
      <c r="BE127" s="321"/>
      <c r="BF127" s="214" t="s">
        <v>395</v>
      </c>
      <c r="BG127" s="214"/>
      <c r="BH127" s="214"/>
      <c r="BI127" s="215"/>
      <c r="BJ127" s="28">
        <f t="shared" si="30"/>
        <v>42</v>
      </c>
      <c r="BO127" s="28"/>
      <c r="BP127" s="28"/>
      <c r="BQ127" s="28"/>
    </row>
    <row r="128" spans="1:70" s="13" customFormat="1" ht="31.35" customHeight="1" x14ac:dyDescent="0.25">
      <c r="A128" s="113" t="s">
        <v>345</v>
      </c>
      <c r="B128" s="210" t="s">
        <v>340</v>
      </c>
      <c r="C128" s="211"/>
      <c r="D128" s="211"/>
      <c r="E128" s="211"/>
      <c r="F128" s="211"/>
      <c r="G128" s="211"/>
      <c r="H128" s="211"/>
      <c r="I128" s="211"/>
      <c r="J128" s="211"/>
      <c r="K128" s="211"/>
      <c r="L128" s="211"/>
      <c r="M128" s="211"/>
      <c r="N128" s="211"/>
      <c r="O128" s="212"/>
      <c r="P128" s="255"/>
      <c r="Q128" s="302"/>
      <c r="R128" s="209">
        <v>7</v>
      </c>
      <c r="S128" s="255"/>
      <c r="T128" s="254">
        <f t="shared" si="25"/>
        <v>100</v>
      </c>
      <c r="U128" s="255"/>
      <c r="V128" s="209">
        <f t="shared" si="26"/>
        <v>42</v>
      </c>
      <c r="W128" s="321"/>
      <c r="X128" s="255">
        <v>18</v>
      </c>
      <c r="Y128" s="255"/>
      <c r="Z128" s="209">
        <v>24</v>
      </c>
      <c r="AA128" s="302"/>
      <c r="AB128" s="209"/>
      <c r="AC128" s="302"/>
      <c r="AD128" s="255"/>
      <c r="AE128" s="255"/>
      <c r="AF128" s="149"/>
      <c r="AG128" s="141"/>
      <c r="AH128" s="165"/>
      <c r="AI128" s="149"/>
      <c r="AJ128" s="141"/>
      <c r="AK128" s="165"/>
      <c r="AL128" s="149"/>
      <c r="AM128" s="141"/>
      <c r="AN128" s="165"/>
      <c r="AO128" s="149"/>
      <c r="AP128" s="141"/>
      <c r="AQ128" s="165"/>
      <c r="AR128" s="149"/>
      <c r="AS128" s="141"/>
      <c r="AT128" s="165"/>
      <c r="AU128" s="149"/>
      <c r="AV128" s="141"/>
      <c r="AW128" s="165"/>
      <c r="AX128" s="149">
        <v>100</v>
      </c>
      <c r="AY128" s="141">
        <v>42</v>
      </c>
      <c r="AZ128" s="165">
        <v>3</v>
      </c>
      <c r="BA128" s="149"/>
      <c r="BB128" s="141"/>
      <c r="BC128" s="165"/>
      <c r="BD128" s="254">
        <f t="shared" si="8"/>
        <v>3</v>
      </c>
      <c r="BE128" s="321"/>
      <c r="BF128" s="214" t="s">
        <v>396</v>
      </c>
      <c r="BG128" s="214"/>
      <c r="BH128" s="214"/>
      <c r="BI128" s="215"/>
      <c r="BJ128" s="28">
        <f t="shared" si="30"/>
        <v>42</v>
      </c>
      <c r="BO128" s="28"/>
      <c r="BP128" s="28"/>
      <c r="BQ128" s="28"/>
    </row>
    <row r="129" spans="1:70" s="13" customFormat="1" ht="31.35" customHeight="1" x14ac:dyDescent="0.25">
      <c r="A129" s="113" t="s">
        <v>366</v>
      </c>
      <c r="B129" s="210" t="s">
        <v>341</v>
      </c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2"/>
      <c r="P129" s="255"/>
      <c r="Q129" s="302"/>
      <c r="R129" s="209">
        <v>7</v>
      </c>
      <c r="S129" s="255"/>
      <c r="T129" s="254">
        <f>SUM(AF129,AI129,AL129,AO129,AR129,AU129,AX129,BA129)</f>
        <v>100</v>
      </c>
      <c r="U129" s="255"/>
      <c r="V129" s="209">
        <f>SUM(AG129,AJ129,AM129,AP129,AS129,AV129,AY129,BB129)</f>
        <v>42</v>
      </c>
      <c r="W129" s="321"/>
      <c r="X129" s="255">
        <v>18</v>
      </c>
      <c r="Y129" s="255"/>
      <c r="Z129" s="209">
        <v>24</v>
      </c>
      <c r="AA129" s="302"/>
      <c r="AB129" s="209"/>
      <c r="AC129" s="302"/>
      <c r="AD129" s="255"/>
      <c r="AE129" s="255"/>
      <c r="AF129" s="149"/>
      <c r="AG129" s="141"/>
      <c r="AH129" s="165"/>
      <c r="AI129" s="149"/>
      <c r="AJ129" s="141"/>
      <c r="AK129" s="165"/>
      <c r="AL129" s="149"/>
      <c r="AM129" s="141"/>
      <c r="AN129" s="165"/>
      <c r="AO129" s="149"/>
      <c r="AP129" s="141"/>
      <c r="AQ129" s="165"/>
      <c r="AR129" s="149"/>
      <c r="AS129" s="141"/>
      <c r="AT129" s="165"/>
      <c r="AU129" s="149"/>
      <c r="AV129" s="141"/>
      <c r="AW129" s="165"/>
      <c r="AX129" s="149">
        <v>100</v>
      </c>
      <c r="AY129" s="141">
        <v>42</v>
      </c>
      <c r="AZ129" s="165">
        <v>3</v>
      </c>
      <c r="BA129" s="149"/>
      <c r="BB129" s="141"/>
      <c r="BC129" s="165"/>
      <c r="BD129" s="254">
        <f>SUM(AH129,AK129,AN129,AQ129,AT129,AW129,AZ129,BC129)</f>
        <v>3</v>
      </c>
      <c r="BE129" s="321"/>
      <c r="BF129" s="214" t="s">
        <v>397</v>
      </c>
      <c r="BG129" s="214"/>
      <c r="BH129" s="214"/>
      <c r="BI129" s="215"/>
      <c r="BJ129" s="28">
        <f t="shared" si="30"/>
        <v>42</v>
      </c>
      <c r="BO129" s="28"/>
      <c r="BP129" s="28"/>
      <c r="BQ129" s="28"/>
    </row>
    <row r="130" spans="1:70" s="13" customFormat="1" ht="62.25" customHeight="1" thickBot="1" x14ac:dyDescent="0.3">
      <c r="A130" s="172" t="s">
        <v>367</v>
      </c>
      <c r="B130" s="210" t="s">
        <v>391</v>
      </c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2"/>
      <c r="P130" s="255"/>
      <c r="Q130" s="302"/>
      <c r="R130" s="209">
        <v>7</v>
      </c>
      <c r="S130" s="255"/>
      <c r="T130" s="254">
        <f>SUM(AF130,AI130,AL130,AO130,AR130,AU130,AX130,BA130)</f>
        <v>100</v>
      </c>
      <c r="U130" s="255"/>
      <c r="V130" s="209">
        <f>SUM(AG130,AJ130,AM130,AP130,AS130,AV130,AY130,BB130)</f>
        <v>42</v>
      </c>
      <c r="W130" s="321"/>
      <c r="X130" s="255">
        <v>20</v>
      </c>
      <c r="Y130" s="255"/>
      <c r="Z130" s="218"/>
      <c r="AA130" s="312"/>
      <c r="AB130" s="209">
        <v>22</v>
      </c>
      <c r="AC130" s="302"/>
      <c r="AD130" s="255"/>
      <c r="AE130" s="255"/>
      <c r="AF130" s="149"/>
      <c r="AG130" s="141"/>
      <c r="AH130" s="165"/>
      <c r="AI130" s="149"/>
      <c r="AJ130" s="141"/>
      <c r="AK130" s="165"/>
      <c r="AL130" s="149"/>
      <c r="AM130" s="141"/>
      <c r="AN130" s="165"/>
      <c r="AO130" s="149"/>
      <c r="AP130" s="141"/>
      <c r="AQ130" s="165"/>
      <c r="AR130" s="149"/>
      <c r="AS130" s="141"/>
      <c r="AT130" s="165"/>
      <c r="AU130" s="149"/>
      <c r="AV130" s="141"/>
      <c r="AW130" s="165"/>
      <c r="AX130" s="149">
        <v>100</v>
      </c>
      <c r="AY130" s="141">
        <v>42</v>
      </c>
      <c r="AZ130" s="165">
        <v>3</v>
      </c>
      <c r="BA130" s="149"/>
      <c r="BB130" s="141"/>
      <c r="BC130" s="165"/>
      <c r="BD130" s="254">
        <f>SUM(AH130,AK130,AN130,AQ130,AT130,AW130,AZ130,BC130)</f>
        <v>3</v>
      </c>
      <c r="BE130" s="321"/>
      <c r="BF130" s="214" t="s">
        <v>400</v>
      </c>
      <c r="BG130" s="214"/>
      <c r="BH130" s="214"/>
      <c r="BI130" s="215"/>
      <c r="BJ130" s="28">
        <f t="shared" si="30"/>
        <v>42</v>
      </c>
      <c r="BO130" s="28"/>
      <c r="BP130" s="28"/>
      <c r="BQ130" s="28"/>
    </row>
    <row r="131" spans="1:70" s="18" customFormat="1" ht="36.75" customHeight="1" thickBot="1" x14ac:dyDescent="0.3">
      <c r="A131" s="75" t="s">
        <v>35</v>
      </c>
      <c r="B131" s="367" t="s">
        <v>107</v>
      </c>
      <c r="C131" s="368"/>
      <c r="D131" s="368"/>
      <c r="E131" s="368"/>
      <c r="F131" s="368"/>
      <c r="G131" s="368"/>
      <c r="H131" s="368"/>
      <c r="I131" s="368"/>
      <c r="J131" s="368"/>
      <c r="K131" s="368"/>
      <c r="L131" s="368"/>
      <c r="M131" s="368"/>
      <c r="N131" s="368"/>
      <c r="O131" s="369"/>
      <c r="P131" s="248"/>
      <c r="Q131" s="356"/>
      <c r="R131" s="346"/>
      <c r="S131" s="249"/>
      <c r="T131" s="247" t="s">
        <v>450</v>
      </c>
      <c r="U131" s="248"/>
      <c r="V131" s="346" t="s">
        <v>451</v>
      </c>
      <c r="W131" s="249"/>
      <c r="X131" s="247" t="s">
        <v>452</v>
      </c>
      <c r="Y131" s="356"/>
      <c r="Z131" s="346"/>
      <c r="AA131" s="356"/>
      <c r="AB131" s="346" t="s">
        <v>158</v>
      </c>
      <c r="AC131" s="248"/>
      <c r="AD131" s="346"/>
      <c r="AE131" s="249"/>
      <c r="AF131" s="143"/>
      <c r="AG131" s="72"/>
      <c r="AH131" s="145"/>
      <c r="AI131" s="143" t="s">
        <v>453</v>
      </c>
      <c r="AJ131" s="72" t="s">
        <v>452</v>
      </c>
      <c r="AK131" s="64" t="s">
        <v>454</v>
      </c>
      <c r="AL131" s="143"/>
      <c r="AM131" s="72"/>
      <c r="AN131" s="145"/>
      <c r="AO131" s="143"/>
      <c r="AP131" s="72"/>
      <c r="AQ131" s="145"/>
      <c r="AR131" s="143" t="s">
        <v>185</v>
      </c>
      <c r="AS131" s="72" t="s">
        <v>185</v>
      </c>
      <c r="AT131" s="145"/>
      <c r="AU131" s="143" t="s">
        <v>185</v>
      </c>
      <c r="AV131" s="72" t="s">
        <v>185</v>
      </c>
      <c r="AW131" s="145"/>
      <c r="AX131" s="143"/>
      <c r="AY131" s="72"/>
      <c r="AZ131" s="145"/>
      <c r="BA131" s="143"/>
      <c r="BB131" s="72"/>
      <c r="BC131" s="145"/>
      <c r="BD131" s="245" t="s">
        <v>454</v>
      </c>
      <c r="BE131" s="250"/>
      <c r="BF131" s="357"/>
      <c r="BG131" s="358"/>
      <c r="BH131" s="358"/>
      <c r="BI131" s="359"/>
      <c r="BJ131" s="28">
        <f t="shared" si="30"/>
        <v>0</v>
      </c>
      <c r="BK131" s="66"/>
      <c r="BL131" s="66"/>
      <c r="BM131" s="66"/>
      <c r="BP131" s="67"/>
      <c r="BQ131" s="67"/>
      <c r="BR131" s="67"/>
    </row>
    <row r="132" spans="1:70" s="13" customFormat="1" ht="31.35" customHeight="1" x14ac:dyDescent="0.25">
      <c r="A132" s="76" t="s">
        <v>69</v>
      </c>
      <c r="B132" s="230" t="s">
        <v>156</v>
      </c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2"/>
      <c r="P132" s="257"/>
      <c r="Q132" s="303"/>
      <c r="R132" s="229"/>
      <c r="S132" s="345"/>
      <c r="T132" s="256" t="s">
        <v>158</v>
      </c>
      <c r="U132" s="257"/>
      <c r="V132" s="229" t="s">
        <v>158</v>
      </c>
      <c r="W132" s="345"/>
      <c r="X132" s="257"/>
      <c r="Y132" s="303"/>
      <c r="Z132" s="229"/>
      <c r="AA132" s="303"/>
      <c r="AB132" s="229" t="s">
        <v>158</v>
      </c>
      <c r="AC132" s="257"/>
      <c r="AD132" s="229"/>
      <c r="AE132" s="345"/>
      <c r="AF132" s="153"/>
      <c r="AG132" s="147"/>
      <c r="AH132" s="170"/>
      <c r="AI132" s="153"/>
      <c r="AJ132" s="147"/>
      <c r="AK132" s="170"/>
      <c r="AL132" s="153"/>
      <c r="AM132" s="147"/>
      <c r="AN132" s="170"/>
      <c r="AO132" s="153"/>
      <c r="AP132" s="147"/>
      <c r="AQ132" s="170"/>
      <c r="AR132" s="153" t="s">
        <v>185</v>
      </c>
      <c r="AS132" s="147" t="s">
        <v>185</v>
      </c>
      <c r="AT132" s="170"/>
      <c r="AU132" s="153" t="s">
        <v>185</v>
      </c>
      <c r="AV132" s="147" t="s">
        <v>185</v>
      </c>
      <c r="AW132" s="170"/>
      <c r="AX132" s="153"/>
      <c r="AY132" s="147"/>
      <c r="AZ132" s="170"/>
      <c r="BA132" s="153"/>
      <c r="BB132" s="147"/>
      <c r="BC132" s="170"/>
      <c r="BD132" s="355">
        <f t="shared" ref="BD132:BD135" si="33">SUM(BC132,AZ132,AW132,AT132,AQ132,AN132,AK132,AH132)</f>
        <v>0</v>
      </c>
      <c r="BE132" s="289"/>
      <c r="BF132" s="355"/>
      <c r="BG132" s="288"/>
      <c r="BH132" s="288"/>
      <c r="BI132" s="289"/>
      <c r="BJ132" s="28">
        <f t="shared" si="30"/>
        <v>0</v>
      </c>
      <c r="BK132" s="69"/>
      <c r="BL132" s="69"/>
      <c r="BM132" s="69"/>
      <c r="BP132" s="10"/>
      <c r="BQ132" s="10"/>
      <c r="BR132" s="10"/>
    </row>
    <row r="133" spans="1:70" s="13" customFormat="1" ht="31.35" customHeight="1" thickBot="1" x14ac:dyDescent="0.3">
      <c r="A133" s="76" t="s">
        <v>201</v>
      </c>
      <c r="B133" s="219" t="s">
        <v>222</v>
      </c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1"/>
      <c r="P133" s="280"/>
      <c r="Q133" s="312"/>
      <c r="R133" s="218" t="s">
        <v>235</v>
      </c>
      <c r="S133" s="317"/>
      <c r="T133" s="256" t="s">
        <v>453</v>
      </c>
      <c r="U133" s="303"/>
      <c r="V133" s="229" t="s">
        <v>452</v>
      </c>
      <c r="W133" s="345"/>
      <c r="X133" s="280" t="s">
        <v>452</v>
      </c>
      <c r="Y133" s="312"/>
      <c r="Z133" s="218"/>
      <c r="AA133" s="312"/>
      <c r="AB133" s="218"/>
      <c r="AC133" s="312"/>
      <c r="AD133" s="218"/>
      <c r="AE133" s="317"/>
      <c r="AF133" s="153"/>
      <c r="AG133" s="148"/>
      <c r="AH133" s="170"/>
      <c r="AI133" s="162" t="s">
        <v>453</v>
      </c>
      <c r="AJ133" s="148" t="s">
        <v>452</v>
      </c>
      <c r="AK133" s="122" t="s">
        <v>454</v>
      </c>
      <c r="AL133" s="149"/>
      <c r="AM133" s="138"/>
      <c r="AN133" s="165"/>
      <c r="AO133" s="149"/>
      <c r="AP133" s="138"/>
      <c r="AQ133" s="165"/>
      <c r="AR133" s="149"/>
      <c r="AS133" s="138"/>
      <c r="AT133" s="165"/>
      <c r="AU133" s="149"/>
      <c r="AV133" s="141"/>
      <c r="AW133" s="165"/>
      <c r="AX133" s="149"/>
      <c r="AY133" s="141"/>
      <c r="AZ133" s="165"/>
      <c r="BA133" s="149"/>
      <c r="BB133" s="138"/>
      <c r="BC133" s="165"/>
      <c r="BD133" s="370" t="s">
        <v>454</v>
      </c>
      <c r="BE133" s="224"/>
      <c r="BF133" s="370" t="s">
        <v>135</v>
      </c>
      <c r="BG133" s="223"/>
      <c r="BH133" s="223"/>
      <c r="BI133" s="224"/>
      <c r="BJ133" s="28">
        <f t="shared" si="30"/>
        <v>0</v>
      </c>
      <c r="BK133" s="69"/>
      <c r="BL133" s="69"/>
      <c r="BM133" s="69"/>
      <c r="BP133" s="10"/>
      <c r="BQ133" s="10"/>
      <c r="BR133" s="10"/>
    </row>
    <row r="134" spans="1:70" s="18" customFormat="1" ht="36.75" customHeight="1" thickBot="1" x14ac:dyDescent="0.3">
      <c r="A134" s="75" t="s">
        <v>106</v>
      </c>
      <c r="B134" s="367" t="s">
        <v>108</v>
      </c>
      <c r="C134" s="368"/>
      <c r="D134" s="368"/>
      <c r="E134" s="368"/>
      <c r="F134" s="368"/>
      <c r="G134" s="368"/>
      <c r="H134" s="368"/>
      <c r="I134" s="368"/>
      <c r="J134" s="368"/>
      <c r="K134" s="368"/>
      <c r="L134" s="368"/>
      <c r="M134" s="368"/>
      <c r="N134" s="368"/>
      <c r="O134" s="369"/>
      <c r="P134" s="248"/>
      <c r="Q134" s="356"/>
      <c r="R134" s="346"/>
      <c r="S134" s="249"/>
      <c r="T134" s="247" t="s">
        <v>186</v>
      </c>
      <c r="U134" s="356"/>
      <c r="V134" s="346" t="s">
        <v>186</v>
      </c>
      <c r="W134" s="249"/>
      <c r="X134" s="248"/>
      <c r="Y134" s="356"/>
      <c r="Z134" s="346"/>
      <c r="AA134" s="356"/>
      <c r="AB134" s="346"/>
      <c r="AC134" s="356"/>
      <c r="AD134" s="346"/>
      <c r="AE134" s="249"/>
      <c r="AF134" s="143" t="s">
        <v>157</v>
      </c>
      <c r="AG134" s="72" t="s">
        <v>157</v>
      </c>
      <c r="AH134" s="145"/>
      <c r="AI134" s="143" t="s">
        <v>158</v>
      </c>
      <c r="AJ134" s="72" t="s">
        <v>158</v>
      </c>
      <c r="AK134" s="145"/>
      <c r="AL134" s="143" t="s">
        <v>157</v>
      </c>
      <c r="AM134" s="72" t="s">
        <v>157</v>
      </c>
      <c r="AN134" s="145"/>
      <c r="AO134" s="143" t="s">
        <v>157</v>
      </c>
      <c r="AP134" s="72" t="s">
        <v>157</v>
      </c>
      <c r="AQ134" s="145"/>
      <c r="AR134" s="123" t="s">
        <v>185</v>
      </c>
      <c r="AS134" s="72" t="s">
        <v>185</v>
      </c>
      <c r="AT134" s="64"/>
      <c r="AU134" s="143" t="s">
        <v>185</v>
      </c>
      <c r="AV134" s="72" t="s">
        <v>185</v>
      </c>
      <c r="AW134" s="145"/>
      <c r="AX134" s="143"/>
      <c r="AY134" s="72"/>
      <c r="AZ134" s="145"/>
      <c r="BA134" s="143"/>
      <c r="BB134" s="72"/>
      <c r="BC134" s="145"/>
      <c r="BD134" s="245">
        <f t="shared" si="33"/>
        <v>0</v>
      </c>
      <c r="BE134" s="250"/>
      <c r="BF134" s="357"/>
      <c r="BG134" s="358"/>
      <c r="BH134" s="358"/>
      <c r="BI134" s="359"/>
      <c r="BJ134" s="28">
        <f t="shared" si="30"/>
        <v>0</v>
      </c>
      <c r="BK134" s="66"/>
      <c r="BL134" s="66"/>
      <c r="BM134" s="66"/>
      <c r="BP134" s="67"/>
      <c r="BQ134" s="67"/>
      <c r="BR134" s="67"/>
    </row>
    <row r="135" spans="1:70" s="13" customFormat="1" ht="31.35" customHeight="1" thickBot="1" x14ac:dyDescent="0.3">
      <c r="A135" s="76" t="s">
        <v>73</v>
      </c>
      <c r="B135" s="360" t="s">
        <v>156</v>
      </c>
      <c r="C135" s="361"/>
      <c r="D135" s="361"/>
      <c r="E135" s="361"/>
      <c r="F135" s="361"/>
      <c r="G135" s="361"/>
      <c r="H135" s="361"/>
      <c r="I135" s="361"/>
      <c r="J135" s="361"/>
      <c r="K135" s="361"/>
      <c r="L135" s="361"/>
      <c r="M135" s="361"/>
      <c r="N135" s="361"/>
      <c r="O135" s="362"/>
      <c r="P135" s="259"/>
      <c r="Q135" s="325"/>
      <c r="R135" s="363" t="s">
        <v>223</v>
      </c>
      <c r="S135" s="364"/>
      <c r="T135" s="365" t="s">
        <v>186</v>
      </c>
      <c r="U135" s="366"/>
      <c r="V135" s="354" t="s">
        <v>186</v>
      </c>
      <c r="W135" s="348"/>
      <c r="X135" s="259"/>
      <c r="Y135" s="325"/>
      <c r="Z135" s="274"/>
      <c r="AA135" s="325"/>
      <c r="AB135" s="274" t="s">
        <v>186</v>
      </c>
      <c r="AC135" s="259"/>
      <c r="AD135" s="354"/>
      <c r="AE135" s="348"/>
      <c r="AF135" s="153" t="s">
        <v>157</v>
      </c>
      <c r="AG135" s="147" t="s">
        <v>157</v>
      </c>
      <c r="AH135" s="161"/>
      <c r="AI135" s="153" t="s">
        <v>158</v>
      </c>
      <c r="AJ135" s="148" t="s">
        <v>158</v>
      </c>
      <c r="AK135" s="170"/>
      <c r="AL135" s="153" t="s">
        <v>157</v>
      </c>
      <c r="AM135" s="148" t="s">
        <v>157</v>
      </c>
      <c r="AN135" s="170"/>
      <c r="AO135" s="151" t="s">
        <v>157</v>
      </c>
      <c r="AP135" s="155" t="s">
        <v>157</v>
      </c>
      <c r="AQ135" s="124"/>
      <c r="AR135" s="146" t="s">
        <v>185</v>
      </c>
      <c r="AS135" s="147" t="s">
        <v>185</v>
      </c>
      <c r="AT135" s="161"/>
      <c r="AU135" s="153" t="s">
        <v>185</v>
      </c>
      <c r="AV135" s="148" t="s">
        <v>185</v>
      </c>
      <c r="AW135" s="170"/>
      <c r="AX135" s="153"/>
      <c r="AY135" s="141"/>
      <c r="AZ135" s="165"/>
      <c r="BA135" s="149"/>
      <c r="BB135" s="141"/>
      <c r="BC135" s="165"/>
      <c r="BD135" s="331">
        <f t="shared" si="33"/>
        <v>0</v>
      </c>
      <c r="BE135" s="333"/>
      <c r="BF135" s="355" t="s">
        <v>250</v>
      </c>
      <c r="BG135" s="288"/>
      <c r="BH135" s="288"/>
      <c r="BI135" s="289"/>
      <c r="BJ135" s="28">
        <f t="shared" si="30"/>
        <v>0</v>
      </c>
      <c r="BK135" s="69"/>
      <c r="BL135" s="69"/>
      <c r="BM135" s="69"/>
      <c r="BP135" s="10"/>
      <c r="BQ135" s="10"/>
      <c r="BR135" s="10"/>
    </row>
    <row r="136" spans="1:70" s="13" customFormat="1" ht="33.9" customHeight="1" thickBot="1" x14ac:dyDescent="0.3">
      <c r="A136" s="351" t="s">
        <v>141</v>
      </c>
      <c r="B136" s="352"/>
      <c r="C136" s="352"/>
      <c r="D136" s="352"/>
      <c r="E136" s="352"/>
      <c r="F136" s="352"/>
      <c r="G136" s="352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3"/>
      <c r="T136" s="247">
        <f>SUM(T78,T33)</f>
        <v>7532</v>
      </c>
      <c r="U136" s="248"/>
      <c r="V136" s="346">
        <f>SUM(V33,V78)</f>
        <v>3446</v>
      </c>
      <c r="W136" s="249"/>
      <c r="X136" s="248">
        <f>SUM(X33,X78)</f>
        <v>1478</v>
      </c>
      <c r="Y136" s="248"/>
      <c r="Z136" s="346">
        <f>SUM(Z33,Z78)</f>
        <v>1132</v>
      </c>
      <c r="AA136" s="248"/>
      <c r="AB136" s="346">
        <f>SUM(AB33,AB78)</f>
        <v>802</v>
      </c>
      <c r="AC136" s="248"/>
      <c r="AD136" s="346">
        <f>SUM(AD33,AD78)</f>
        <v>34</v>
      </c>
      <c r="AE136" s="249"/>
      <c r="AF136" s="143">
        <f t="shared" ref="AF136:BC136" si="34">SUM(AF78,AF33)</f>
        <v>1116</v>
      </c>
      <c r="AG136" s="171">
        <f t="shared" si="34"/>
        <v>544</v>
      </c>
      <c r="AH136" s="64">
        <f t="shared" si="34"/>
        <v>30</v>
      </c>
      <c r="AI136" s="143">
        <f t="shared" si="34"/>
        <v>1018</v>
      </c>
      <c r="AJ136" s="72">
        <f t="shared" si="34"/>
        <v>510</v>
      </c>
      <c r="AK136" s="144">
        <f t="shared" si="34"/>
        <v>27</v>
      </c>
      <c r="AL136" s="143">
        <f t="shared" si="34"/>
        <v>1096</v>
      </c>
      <c r="AM136" s="171">
        <f t="shared" si="34"/>
        <v>510</v>
      </c>
      <c r="AN136" s="64">
        <f t="shared" si="34"/>
        <v>29</v>
      </c>
      <c r="AO136" s="143">
        <f t="shared" si="34"/>
        <v>1134</v>
      </c>
      <c r="AP136" s="171">
        <f t="shared" si="34"/>
        <v>510</v>
      </c>
      <c r="AQ136" s="64">
        <f t="shared" si="34"/>
        <v>31</v>
      </c>
      <c r="AR136" s="143">
        <f t="shared" si="34"/>
        <v>1026</v>
      </c>
      <c r="AS136" s="171">
        <f t="shared" si="34"/>
        <v>448</v>
      </c>
      <c r="AT136" s="64">
        <f t="shared" si="34"/>
        <v>27</v>
      </c>
      <c r="AU136" s="143">
        <f t="shared" si="34"/>
        <v>1008</v>
      </c>
      <c r="AV136" s="171">
        <f t="shared" si="34"/>
        <v>448</v>
      </c>
      <c r="AW136" s="64">
        <f t="shared" si="34"/>
        <v>27</v>
      </c>
      <c r="AX136" s="143">
        <f t="shared" si="34"/>
        <v>1134</v>
      </c>
      <c r="AY136" s="171">
        <f t="shared" si="34"/>
        <v>476</v>
      </c>
      <c r="AZ136" s="64">
        <f t="shared" si="34"/>
        <v>33</v>
      </c>
      <c r="BA136" s="143">
        <f t="shared" si="34"/>
        <v>0</v>
      </c>
      <c r="BB136" s="171">
        <f t="shared" si="34"/>
        <v>0</v>
      </c>
      <c r="BC136" s="64">
        <f t="shared" si="34"/>
        <v>0</v>
      </c>
      <c r="BD136" s="247">
        <f>SUM(BD33,BD78)</f>
        <v>204</v>
      </c>
      <c r="BE136" s="249"/>
      <c r="BF136" s="347"/>
      <c r="BG136" s="347"/>
      <c r="BH136" s="347"/>
      <c r="BI136" s="348"/>
      <c r="BJ136" s="28">
        <f t="shared" si="30"/>
        <v>3446</v>
      </c>
      <c r="BK136" s="65">
        <f>SUM(AF136,AI136,AL136,AO136,AR136,AU136,AX136,BA136)</f>
        <v>7532</v>
      </c>
      <c r="BL136" s="65">
        <f>SUM(AG136,AJ136,AM136,AP136,AS136,AV136,AY136,BB136)</f>
        <v>3446</v>
      </c>
      <c r="BM136" s="65">
        <f>SUM(AH136,AK136,AN136,AQ136,AT136,AW136,AZ136,BC136)</f>
        <v>204</v>
      </c>
      <c r="BP136" s="10"/>
      <c r="BQ136" s="10"/>
      <c r="BR136" s="10"/>
    </row>
    <row r="137" spans="1:70" s="13" customFormat="1" ht="33.9" customHeight="1" x14ac:dyDescent="0.25">
      <c r="A137" s="230" t="s">
        <v>20</v>
      </c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9"/>
      <c r="U137" s="350"/>
      <c r="V137" s="274"/>
      <c r="W137" s="327"/>
      <c r="X137" s="257"/>
      <c r="Y137" s="303"/>
      <c r="Z137" s="229"/>
      <c r="AA137" s="303"/>
      <c r="AB137" s="229"/>
      <c r="AC137" s="303"/>
      <c r="AD137" s="229"/>
      <c r="AE137" s="257"/>
      <c r="AF137" s="342">
        <f>ROUND(AG136/17,0)</f>
        <v>32</v>
      </c>
      <c r="AG137" s="343"/>
      <c r="AH137" s="344"/>
      <c r="AI137" s="342">
        <f>ROUND(AJ136/16,0)</f>
        <v>32</v>
      </c>
      <c r="AJ137" s="343"/>
      <c r="AK137" s="344"/>
      <c r="AL137" s="342">
        <f>ROUND(AM136/17,0)</f>
        <v>30</v>
      </c>
      <c r="AM137" s="343"/>
      <c r="AN137" s="344"/>
      <c r="AO137" s="342">
        <f>ROUND(AP136/17,0)</f>
        <v>30</v>
      </c>
      <c r="AP137" s="343"/>
      <c r="AQ137" s="344"/>
      <c r="AR137" s="342">
        <f>ROUND(AS136/16,0)</f>
        <v>28</v>
      </c>
      <c r="AS137" s="343"/>
      <c r="AT137" s="344"/>
      <c r="AU137" s="342">
        <f>ROUND(AV136/16,0)</f>
        <v>28</v>
      </c>
      <c r="AV137" s="343"/>
      <c r="AW137" s="344"/>
      <c r="AX137" s="342">
        <f>ROUND(AY136/17,0)</f>
        <v>28</v>
      </c>
      <c r="AY137" s="343"/>
      <c r="AZ137" s="344"/>
      <c r="BA137" s="342"/>
      <c r="BB137" s="343"/>
      <c r="BC137" s="344"/>
      <c r="BD137" s="256"/>
      <c r="BE137" s="345"/>
      <c r="BF137" s="257"/>
      <c r="BG137" s="257"/>
      <c r="BH137" s="257"/>
      <c r="BI137" s="345"/>
      <c r="BJ137" s="28"/>
      <c r="BK137" s="69"/>
      <c r="BL137" s="69"/>
      <c r="BM137" s="69"/>
      <c r="BP137" s="10"/>
      <c r="BQ137" s="10"/>
      <c r="BR137" s="10"/>
    </row>
    <row r="138" spans="1:70" s="13" customFormat="1" ht="33.9" customHeight="1" x14ac:dyDescent="0.25">
      <c r="A138" s="230" t="s">
        <v>21</v>
      </c>
      <c r="B138" s="340"/>
      <c r="C138" s="340"/>
      <c r="D138" s="340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/>
      <c r="P138" s="340"/>
      <c r="Q138" s="340"/>
      <c r="R138" s="340"/>
      <c r="S138" s="340"/>
      <c r="T138" s="318">
        <f>SUM(AF138:BC138)</f>
        <v>5</v>
      </c>
      <c r="U138" s="341"/>
      <c r="V138" s="209"/>
      <c r="W138" s="321"/>
      <c r="X138" s="255"/>
      <c r="Y138" s="302"/>
      <c r="Z138" s="209"/>
      <c r="AA138" s="302"/>
      <c r="AB138" s="209"/>
      <c r="AC138" s="302"/>
      <c r="AD138" s="209"/>
      <c r="AE138" s="255"/>
      <c r="AF138" s="318"/>
      <c r="AG138" s="319"/>
      <c r="AH138" s="320"/>
      <c r="AI138" s="318">
        <v>1</v>
      </c>
      <c r="AJ138" s="319"/>
      <c r="AK138" s="320"/>
      <c r="AL138" s="318"/>
      <c r="AM138" s="319"/>
      <c r="AN138" s="320"/>
      <c r="AO138" s="318">
        <v>1</v>
      </c>
      <c r="AP138" s="319"/>
      <c r="AQ138" s="320"/>
      <c r="AR138" s="318">
        <v>1</v>
      </c>
      <c r="AS138" s="319"/>
      <c r="AT138" s="320"/>
      <c r="AU138" s="318">
        <v>1</v>
      </c>
      <c r="AV138" s="319"/>
      <c r="AW138" s="320"/>
      <c r="AX138" s="318">
        <v>1</v>
      </c>
      <c r="AY138" s="319"/>
      <c r="AZ138" s="320"/>
      <c r="BA138" s="318"/>
      <c r="BB138" s="319"/>
      <c r="BC138" s="320"/>
      <c r="BD138" s="254"/>
      <c r="BE138" s="321"/>
      <c r="BF138" s="255"/>
      <c r="BG138" s="255"/>
      <c r="BH138" s="255"/>
      <c r="BI138" s="321"/>
      <c r="BJ138" s="28"/>
      <c r="BK138" s="54">
        <f>SUM(V130,V122,V118,V112,V81,V82)</f>
        <v>340</v>
      </c>
      <c r="BL138" s="69" t="s">
        <v>408</v>
      </c>
      <c r="BM138" s="69"/>
      <c r="BP138" s="10"/>
      <c r="BQ138" s="10"/>
      <c r="BR138" s="10"/>
    </row>
    <row r="139" spans="1:70" s="13" customFormat="1" ht="33.9" customHeight="1" x14ac:dyDescent="0.25">
      <c r="A139" s="230" t="s">
        <v>2</v>
      </c>
      <c r="B139" s="340"/>
      <c r="C139" s="340"/>
      <c r="D139" s="340"/>
      <c r="E139" s="340"/>
      <c r="F139" s="340"/>
      <c r="G139" s="340"/>
      <c r="H139" s="340"/>
      <c r="I139" s="340"/>
      <c r="J139" s="340"/>
      <c r="K139" s="340"/>
      <c r="L139" s="340"/>
      <c r="M139" s="340"/>
      <c r="N139" s="340"/>
      <c r="O139" s="340"/>
      <c r="P139" s="340"/>
      <c r="Q139" s="340"/>
      <c r="R139" s="340"/>
      <c r="S139" s="340"/>
      <c r="T139" s="318">
        <f t="shared" ref="T139:T141" si="35">SUM(AF139:BC139)</f>
        <v>1</v>
      </c>
      <c r="U139" s="341"/>
      <c r="V139" s="209"/>
      <c r="W139" s="321"/>
      <c r="X139" s="255"/>
      <c r="Y139" s="302"/>
      <c r="Z139" s="209"/>
      <c r="AA139" s="302"/>
      <c r="AB139" s="209"/>
      <c r="AC139" s="302"/>
      <c r="AD139" s="209"/>
      <c r="AE139" s="255"/>
      <c r="AF139" s="318"/>
      <c r="AG139" s="319"/>
      <c r="AH139" s="320"/>
      <c r="AI139" s="318"/>
      <c r="AJ139" s="319"/>
      <c r="AK139" s="320"/>
      <c r="AL139" s="318">
        <v>1</v>
      </c>
      <c r="AM139" s="319"/>
      <c r="AN139" s="320"/>
      <c r="AO139" s="318"/>
      <c r="AP139" s="319"/>
      <c r="AQ139" s="320"/>
      <c r="AR139" s="318"/>
      <c r="AS139" s="319"/>
      <c r="AT139" s="320"/>
      <c r="AU139" s="318"/>
      <c r="AV139" s="319"/>
      <c r="AW139" s="320"/>
      <c r="AX139" s="318"/>
      <c r="AY139" s="319"/>
      <c r="AZ139" s="320"/>
      <c r="BA139" s="318"/>
      <c r="BB139" s="319"/>
      <c r="BC139" s="320"/>
      <c r="BD139" s="254"/>
      <c r="BE139" s="321"/>
      <c r="BF139" s="255"/>
      <c r="BG139" s="255"/>
      <c r="BH139" s="255"/>
      <c r="BI139" s="321"/>
      <c r="BJ139" s="28"/>
      <c r="BK139" s="69"/>
      <c r="BL139" s="69"/>
      <c r="BM139" s="69"/>
      <c r="BP139" s="10"/>
      <c r="BQ139" s="10"/>
      <c r="BR139" s="10"/>
    </row>
    <row r="140" spans="1:70" s="13" customFormat="1" ht="33.9" customHeight="1" x14ac:dyDescent="0.25">
      <c r="A140" s="230" t="s">
        <v>22</v>
      </c>
      <c r="B140" s="340"/>
      <c r="C140" s="340"/>
      <c r="D140" s="340"/>
      <c r="E140" s="340"/>
      <c r="F140" s="340"/>
      <c r="G140" s="340"/>
      <c r="H140" s="340"/>
      <c r="I140" s="340"/>
      <c r="J140" s="340"/>
      <c r="K140" s="340"/>
      <c r="L140" s="340"/>
      <c r="M140" s="340"/>
      <c r="N140" s="340"/>
      <c r="O140" s="340"/>
      <c r="P140" s="340"/>
      <c r="Q140" s="340"/>
      <c r="R140" s="340"/>
      <c r="S140" s="340"/>
      <c r="T140" s="318">
        <f t="shared" si="35"/>
        <v>33</v>
      </c>
      <c r="U140" s="341"/>
      <c r="V140" s="209"/>
      <c r="W140" s="321"/>
      <c r="X140" s="255"/>
      <c r="Y140" s="302"/>
      <c r="Z140" s="209"/>
      <c r="AA140" s="302"/>
      <c r="AB140" s="209"/>
      <c r="AC140" s="302"/>
      <c r="AD140" s="209"/>
      <c r="AE140" s="255"/>
      <c r="AF140" s="318">
        <v>5</v>
      </c>
      <c r="AG140" s="319"/>
      <c r="AH140" s="320"/>
      <c r="AI140" s="318">
        <v>4</v>
      </c>
      <c r="AJ140" s="319"/>
      <c r="AK140" s="320"/>
      <c r="AL140" s="318">
        <v>5</v>
      </c>
      <c r="AM140" s="319"/>
      <c r="AN140" s="320"/>
      <c r="AO140" s="318">
        <v>5</v>
      </c>
      <c r="AP140" s="319"/>
      <c r="AQ140" s="320"/>
      <c r="AR140" s="318">
        <v>5</v>
      </c>
      <c r="AS140" s="319"/>
      <c r="AT140" s="320"/>
      <c r="AU140" s="318">
        <v>4</v>
      </c>
      <c r="AV140" s="319"/>
      <c r="AW140" s="320"/>
      <c r="AX140" s="318">
        <v>5</v>
      </c>
      <c r="AY140" s="319"/>
      <c r="AZ140" s="320"/>
      <c r="BA140" s="318"/>
      <c r="BB140" s="319"/>
      <c r="BC140" s="320"/>
      <c r="BD140" s="254"/>
      <c r="BE140" s="321"/>
      <c r="BF140" s="255"/>
      <c r="BG140" s="255"/>
      <c r="BH140" s="255"/>
      <c r="BI140" s="321"/>
      <c r="BJ140" s="28"/>
      <c r="BK140" s="69"/>
      <c r="BL140" s="69"/>
      <c r="BM140" s="69"/>
      <c r="BP140" s="10"/>
      <c r="BQ140" s="10"/>
      <c r="BR140" s="10"/>
    </row>
    <row r="141" spans="1:70" s="13" customFormat="1" ht="33.9" customHeight="1" thickBot="1" x14ac:dyDescent="0.3">
      <c r="A141" s="239" t="s">
        <v>23</v>
      </c>
      <c r="B141" s="338"/>
      <c r="C141" s="338"/>
      <c r="D141" s="338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14">
        <f t="shared" si="35"/>
        <v>34</v>
      </c>
      <c r="U141" s="339"/>
      <c r="V141" s="218"/>
      <c r="W141" s="317"/>
      <c r="X141" s="280"/>
      <c r="Y141" s="312"/>
      <c r="Z141" s="218"/>
      <c r="AA141" s="312"/>
      <c r="AB141" s="218"/>
      <c r="AC141" s="312"/>
      <c r="AD141" s="218"/>
      <c r="AE141" s="280"/>
      <c r="AF141" s="314">
        <v>6</v>
      </c>
      <c r="AG141" s="315"/>
      <c r="AH141" s="316"/>
      <c r="AI141" s="314">
        <v>4</v>
      </c>
      <c r="AJ141" s="315"/>
      <c r="AK141" s="316"/>
      <c r="AL141" s="314">
        <v>4</v>
      </c>
      <c r="AM141" s="315"/>
      <c r="AN141" s="316"/>
      <c r="AO141" s="314">
        <v>6</v>
      </c>
      <c r="AP141" s="315"/>
      <c r="AQ141" s="316"/>
      <c r="AR141" s="314">
        <v>4</v>
      </c>
      <c r="AS141" s="315"/>
      <c r="AT141" s="316"/>
      <c r="AU141" s="314">
        <v>4</v>
      </c>
      <c r="AV141" s="315"/>
      <c r="AW141" s="316"/>
      <c r="AX141" s="314">
        <v>6</v>
      </c>
      <c r="AY141" s="315"/>
      <c r="AZ141" s="316"/>
      <c r="BA141" s="314"/>
      <c r="BB141" s="315"/>
      <c r="BC141" s="316"/>
      <c r="BD141" s="279"/>
      <c r="BE141" s="317"/>
      <c r="BF141" s="280"/>
      <c r="BG141" s="280"/>
      <c r="BH141" s="280"/>
      <c r="BI141" s="317"/>
      <c r="BJ141" s="28"/>
      <c r="BK141" s="69"/>
      <c r="BL141" s="69"/>
      <c r="BM141" s="69"/>
      <c r="BP141" s="10"/>
      <c r="BQ141" s="10"/>
      <c r="BR141" s="10"/>
    </row>
    <row r="142" spans="1:70" s="1" customFormat="1" ht="33.9" customHeight="1" x14ac:dyDescent="0.55000000000000004">
      <c r="R142" s="181"/>
      <c r="S142" s="181"/>
      <c r="BF142" s="180"/>
      <c r="BG142" s="180"/>
      <c r="BH142" s="180"/>
      <c r="BI142" s="180"/>
      <c r="BJ142" s="180"/>
      <c r="BK142" s="180"/>
      <c r="BL142" s="180"/>
      <c r="BM142" s="180"/>
      <c r="BP142" s="11"/>
      <c r="BQ142" s="11"/>
      <c r="BR142" s="11"/>
    </row>
    <row r="143" spans="1:70" s="1" customFormat="1" ht="33.9" customHeight="1" thickBot="1" x14ac:dyDescent="0.6">
      <c r="R143" s="181"/>
      <c r="S143" s="181"/>
      <c r="BF143" s="180"/>
      <c r="BG143" s="180"/>
      <c r="BH143" s="180"/>
      <c r="BI143" s="180"/>
      <c r="BJ143" s="180"/>
      <c r="BK143" s="180"/>
      <c r="BL143" s="180"/>
      <c r="BM143" s="180"/>
      <c r="BP143" s="11"/>
      <c r="BQ143" s="11"/>
      <c r="BR143" s="11"/>
    </row>
    <row r="144" spans="1:70" s="1" customFormat="1" ht="36.75" customHeight="1" thickBot="1" x14ac:dyDescent="0.6">
      <c r="A144" s="247" t="s">
        <v>72</v>
      </c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9"/>
      <c r="Q144" s="247" t="s">
        <v>104</v>
      </c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9"/>
      <c r="AF144" s="245" t="s">
        <v>71</v>
      </c>
      <c r="AG144" s="246"/>
      <c r="AH144" s="246"/>
      <c r="AI144" s="246"/>
      <c r="AJ144" s="246"/>
      <c r="AK144" s="246"/>
      <c r="AL144" s="246"/>
      <c r="AM144" s="246"/>
      <c r="AN144" s="246"/>
      <c r="AO144" s="246"/>
      <c r="AP144" s="246"/>
      <c r="AQ144" s="246"/>
      <c r="AR144" s="246"/>
      <c r="AS144" s="246"/>
      <c r="AT144" s="250"/>
      <c r="AU144" s="246" t="s">
        <v>70</v>
      </c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50"/>
      <c r="BJ144" s="168"/>
      <c r="BK144" s="180"/>
      <c r="BL144" s="180"/>
      <c r="BM144" s="180"/>
      <c r="BP144" s="11"/>
      <c r="BQ144" s="11"/>
      <c r="BR144" s="11"/>
    </row>
    <row r="145" spans="1:70" s="1" customFormat="1" ht="62.25" customHeight="1" x14ac:dyDescent="0.55000000000000004">
      <c r="A145" s="256" t="s">
        <v>31</v>
      </c>
      <c r="B145" s="257"/>
      <c r="C145" s="257"/>
      <c r="D145" s="257"/>
      <c r="E145" s="257"/>
      <c r="F145" s="257"/>
      <c r="G145" s="303"/>
      <c r="H145" s="228" t="s">
        <v>30</v>
      </c>
      <c r="I145" s="228"/>
      <c r="J145" s="228"/>
      <c r="K145" s="228" t="s">
        <v>32</v>
      </c>
      <c r="L145" s="228"/>
      <c r="M145" s="228"/>
      <c r="N145" s="304" t="s">
        <v>105</v>
      </c>
      <c r="O145" s="228"/>
      <c r="P145" s="305"/>
      <c r="Q145" s="306" t="s">
        <v>31</v>
      </c>
      <c r="R145" s="307"/>
      <c r="S145" s="307"/>
      <c r="T145" s="307"/>
      <c r="U145" s="307"/>
      <c r="V145" s="308"/>
      <c r="W145" s="228" t="s">
        <v>30</v>
      </c>
      <c r="X145" s="228"/>
      <c r="Y145" s="228"/>
      <c r="Z145" s="228" t="s">
        <v>32</v>
      </c>
      <c r="AA145" s="228"/>
      <c r="AB145" s="228"/>
      <c r="AC145" s="304" t="s">
        <v>105</v>
      </c>
      <c r="AD145" s="228"/>
      <c r="AE145" s="305"/>
      <c r="AF145" s="322" t="s">
        <v>30</v>
      </c>
      <c r="AG145" s="323"/>
      <c r="AH145" s="323"/>
      <c r="AI145" s="323"/>
      <c r="AJ145" s="324"/>
      <c r="AK145" s="274" t="s">
        <v>32</v>
      </c>
      <c r="AL145" s="259"/>
      <c r="AM145" s="259"/>
      <c r="AN145" s="259"/>
      <c r="AO145" s="325"/>
      <c r="AP145" s="326" t="s">
        <v>105</v>
      </c>
      <c r="AQ145" s="259"/>
      <c r="AR145" s="259"/>
      <c r="AS145" s="259"/>
      <c r="AT145" s="327"/>
      <c r="AU145" s="328" t="s">
        <v>462</v>
      </c>
      <c r="AV145" s="329"/>
      <c r="AW145" s="329"/>
      <c r="AX145" s="329"/>
      <c r="AY145" s="329"/>
      <c r="AZ145" s="329"/>
      <c r="BA145" s="329"/>
      <c r="BB145" s="329"/>
      <c r="BC145" s="329"/>
      <c r="BD145" s="329"/>
      <c r="BE145" s="329"/>
      <c r="BF145" s="329"/>
      <c r="BG145" s="329"/>
      <c r="BH145" s="329"/>
      <c r="BI145" s="330"/>
      <c r="BJ145" s="168"/>
      <c r="BK145" s="180"/>
      <c r="BL145" s="180"/>
      <c r="BM145" s="180"/>
      <c r="BP145" s="11"/>
      <c r="BQ145" s="11"/>
      <c r="BR145" s="11"/>
    </row>
    <row r="146" spans="1:70" s="1" customFormat="1" ht="36.75" customHeight="1" x14ac:dyDescent="0.55000000000000004">
      <c r="A146" s="286" t="s">
        <v>241</v>
      </c>
      <c r="B146" s="287"/>
      <c r="C146" s="287"/>
      <c r="D146" s="287"/>
      <c r="E146" s="287"/>
      <c r="F146" s="287"/>
      <c r="G146" s="293"/>
      <c r="H146" s="292">
        <v>2</v>
      </c>
      <c r="I146" s="287"/>
      <c r="J146" s="293"/>
      <c r="K146" s="292">
        <v>2</v>
      </c>
      <c r="L146" s="287"/>
      <c r="M146" s="293"/>
      <c r="N146" s="296">
        <f>K146*1.5</f>
        <v>3</v>
      </c>
      <c r="O146" s="297"/>
      <c r="P146" s="298"/>
      <c r="Q146" s="254" t="s">
        <v>183</v>
      </c>
      <c r="R146" s="255"/>
      <c r="S146" s="255"/>
      <c r="T146" s="255"/>
      <c r="U146" s="255"/>
      <c r="V146" s="302"/>
      <c r="W146" s="209">
        <v>6</v>
      </c>
      <c r="X146" s="255"/>
      <c r="Y146" s="302"/>
      <c r="Z146" s="209">
        <v>4</v>
      </c>
      <c r="AA146" s="255"/>
      <c r="AB146" s="302"/>
      <c r="AC146" s="335">
        <f>Z146*1.5</f>
        <v>6</v>
      </c>
      <c r="AD146" s="336"/>
      <c r="AE146" s="337"/>
      <c r="AF146" s="286">
        <v>8</v>
      </c>
      <c r="AG146" s="287"/>
      <c r="AH146" s="287"/>
      <c r="AI146" s="287"/>
      <c r="AJ146" s="293"/>
      <c r="AK146" s="292">
        <v>12</v>
      </c>
      <c r="AL146" s="287"/>
      <c r="AM146" s="287"/>
      <c r="AN146" s="287"/>
      <c r="AO146" s="293"/>
      <c r="AP146" s="296">
        <f>AK146*1.5</f>
        <v>18</v>
      </c>
      <c r="AQ146" s="297"/>
      <c r="AR146" s="297"/>
      <c r="AS146" s="297"/>
      <c r="AT146" s="298"/>
      <c r="AU146" s="331"/>
      <c r="AV146" s="332"/>
      <c r="AW146" s="332"/>
      <c r="AX146" s="332"/>
      <c r="AY146" s="332"/>
      <c r="AZ146" s="332"/>
      <c r="BA146" s="332"/>
      <c r="BB146" s="332"/>
      <c r="BC146" s="332"/>
      <c r="BD146" s="332"/>
      <c r="BE146" s="332"/>
      <c r="BF146" s="332"/>
      <c r="BG146" s="332"/>
      <c r="BH146" s="332"/>
      <c r="BI146" s="333"/>
      <c r="BJ146" s="168"/>
      <c r="BK146" s="180"/>
      <c r="BL146" s="180"/>
      <c r="BM146" s="180"/>
      <c r="BP146" s="11"/>
      <c r="BQ146" s="11"/>
      <c r="BR146" s="11"/>
    </row>
    <row r="147" spans="1:70" s="1" customFormat="1" ht="36.75" customHeight="1" thickBot="1" x14ac:dyDescent="0.6">
      <c r="A147" s="313"/>
      <c r="B147" s="294"/>
      <c r="C147" s="294"/>
      <c r="D147" s="294"/>
      <c r="E147" s="294"/>
      <c r="F147" s="294"/>
      <c r="G147" s="295"/>
      <c r="H147" s="238"/>
      <c r="I147" s="294"/>
      <c r="J147" s="295"/>
      <c r="K147" s="238"/>
      <c r="L147" s="294"/>
      <c r="M147" s="295"/>
      <c r="N147" s="299"/>
      <c r="O147" s="300"/>
      <c r="P147" s="301"/>
      <c r="Q147" s="279" t="s">
        <v>184</v>
      </c>
      <c r="R147" s="280"/>
      <c r="S147" s="280"/>
      <c r="T147" s="280"/>
      <c r="U147" s="280"/>
      <c r="V147" s="312"/>
      <c r="W147" s="218">
        <v>8</v>
      </c>
      <c r="X147" s="280"/>
      <c r="Y147" s="312"/>
      <c r="Z147" s="218">
        <v>6</v>
      </c>
      <c r="AA147" s="280"/>
      <c r="AB147" s="312"/>
      <c r="AC147" s="299">
        <v>9</v>
      </c>
      <c r="AD147" s="300"/>
      <c r="AE147" s="301"/>
      <c r="AF147" s="313"/>
      <c r="AG147" s="294"/>
      <c r="AH147" s="294"/>
      <c r="AI147" s="294"/>
      <c r="AJ147" s="295"/>
      <c r="AK147" s="238"/>
      <c r="AL147" s="294"/>
      <c r="AM147" s="294"/>
      <c r="AN147" s="294"/>
      <c r="AO147" s="295"/>
      <c r="AP147" s="299"/>
      <c r="AQ147" s="300"/>
      <c r="AR147" s="300"/>
      <c r="AS147" s="300"/>
      <c r="AT147" s="301"/>
      <c r="AU147" s="334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4"/>
      <c r="BJ147" s="168"/>
      <c r="BK147" s="180"/>
      <c r="BL147" s="180"/>
      <c r="BM147" s="180"/>
      <c r="BP147" s="11"/>
      <c r="BQ147" s="11"/>
      <c r="BR147" s="11"/>
    </row>
    <row r="148" spans="1:70" s="1" customFormat="1" ht="31.35" customHeight="1" x14ac:dyDescent="0.55000000000000004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8"/>
      <c r="BG148" s="78"/>
      <c r="BH148" s="78"/>
      <c r="BI148" s="78"/>
      <c r="BJ148" s="78"/>
      <c r="BK148" s="180"/>
      <c r="BL148" s="180"/>
      <c r="BM148" s="180"/>
      <c r="BP148" s="11"/>
      <c r="BQ148" s="11"/>
      <c r="BR148" s="11"/>
    </row>
    <row r="149" spans="1:70" s="1" customFormat="1" ht="31.35" customHeight="1" x14ac:dyDescent="0.55000000000000004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14" t="s">
        <v>119</v>
      </c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8"/>
      <c r="BG149" s="78"/>
      <c r="BH149" s="78"/>
      <c r="BI149" s="78"/>
      <c r="BJ149" s="78"/>
      <c r="BK149" s="180"/>
      <c r="BL149" s="180"/>
      <c r="BM149" s="180"/>
      <c r="BP149" s="11"/>
      <c r="BQ149" s="11"/>
      <c r="BR149" s="11"/>
    </row>
    <row r="150" spans="1:70" s="1" customFormat="1" ht="31.35" customHeight="1" thickBot="1" x14ac:dyDescent="0.6">
      <c r="R150" s="181"/>
      <c r="S150" s="181"/>
      <c r="U150" s="79"/>
      <c r="V150" s="79"/>
      <c r="BF150" s="180"/>
      <c r="BG150" s="180"/>
      <c r="BH150" s="180"/>
      <c r="BI150" s="180"/>
      <c r="BJ150" s="180"/>
      <c r="BK150" s="180"/>
      <c r="BL150" s="180"/>
      <c r="BM150" s="180"/>
      <c r="BP150" s="11"/>
      <c r="BQ150" s="11"/>
      <c r="BR150" s="11"/>
    </row>
    <row r="151" spans="1:70" s="1" customFormat="1" ht="93.6" customHeight="1" thickBot="1" x14ac:dyDescent="0.6">
      <c r="A151" s="245" t="s">
        <v>109</v>
      </c>
      <c r="B151" s="246"/>
      <c r="C151" s="246"/>
      <c r="D151" s="246"/>
      <c r="E151" s="247" t="s">
        <v>110</v>
      </c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8"/>
      <c r="AV151" s="248"/>
      <c r="AW151" s="248"/>
      <c r="AX151" s="248"/>
      <c r="AY151" s="248"/>
      <c r="AZ151" s="248"/>
      <c r="BA151" s="248"/>
      <c r="BB151" s="248"/>
      <c r="BC151" s="248"/>
      <c r="BD151" s="248"/>
      <c r="BE151" s="249"/>
      <c r="BF151" s="245" t="s">
        <v>143</v>
      </c>
      <c r="BG151" s="246"/>
      <c r="BH151" s="246"/>
      <c r="BI151" s="250"/>
      <c r="BJ151" s="168"/>
      <c r="BK151" s="180"/>
      <c r="BL151" s="180"/>
      <c r="BM151" s="180"/>
      <c r="BP151" s="11"/>
      <c r="BQ151" s="11"/>
      <c r="BR151" s="11"/>
    </row>
    <row r="152" spans="1:70" s="15" customFormat="1" ht="93.6" customHeight="1" x14ac:dyDescent="0.5">
      <c r="A152" s="254" t="s">
        <v>120</v>
      </c>
      <c r="B152" s="255"/>
      <c r="C152" s="255"/>
      <c r="D152" s="255"/>
      <c r="E152" s="309" t="s">
        <v>230</v>
      </c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0"/>
      <c r="AN152" s="310"/>
      <c r="AO152" s="310"/>
      <c r="AP152" s="310"/>
      <c r="AQ152" s="310"/>
      <c r="AR152" s="310"/>
      <c r="AS152" s="310"/>
      <c r="AT152" s="310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1"/>
      <c r="BF152" s="251" t="s">
        <v>401</v>
      </c>
      <c r="BG152" s="252"/>
      <c r="BH152" s="252"/>
      <c r="BI152" s="253"/>
      <c r="BJ152" s="187" t="s">
        <v>231</v>
      </c>
      <c r="BK152" s="184"/>
      <c r="BL152" s="184"/>
      <c r="BM152" s="184"/>
    </row>
    <row r="153" spans="1:70" s="15" customFormat="1" ht="48.15" customHeight="1" x14ac:dyDescent="0.5">
      <c r="A153" s="254" t="s">
        <v>121</v>
      </c>
      <c r="B153" s="255"/>
      <c r="C153" s="255"/>
      <c r="D153" s="255"/>
      <c r="E153" s="283" t="s">
        <v>229</v>
      </c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5"/>
      <c r="BF153" s="251" t="s">
        <v>172</v>
      </c>
      <c r="BG153" s="252"/>
      <c r="BH153" s="252"/>
      <c r="BI153" s="253"/>
      <c r="BJ153" s="187" t="s">
        <v>173</v>
      </c>
      <c r="BK153" s="184"/>
      <c r="BL153" s="184"/>
      <c r="BM153" s="184"/>
    </row>
    <row r="154" spans="1:70" s="18" customFormat="1" ht="48.15" customHeight="1" x14ac:dyDescent="0.25">
      <c r="A154" s="254" t="s">
        <v>128</v>
      </c>
      <c r="B154" s="255"/>
      <c r="C154" s="255"/>
      <c r="D154" s="255"/>
      <c r="E154" s="210" t="s">
        <v>238</v>
      </c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2"/>
      <c r="BF154" s="213" t="s">
        <v>437</v>
      </c>
      <c r="BG154" s="225"/>
      <c r="BH154" s="225"/>
      <c r="BI154" s="226"/>
      <c r="BJ154" s="187" t="s">
        <v>236</v>
      </c>
      <c r="BK154" s="66"/>
      <c r="BL154" s="66"/>
      <c r="BM154" s="66"/>
    </row>
    <row r="155" spans="1:70" s="18" customFormat="1" ht="124.65" customHeight="1" x14ac:dyDescent="0.25">
      <c r="A155" s="256" t="s">
        <v>129</v>
      </c>
      <c r="B155" s="257"/>
      <c r="C155" s="257"/>
      <c r="D155" s="257"/>
      <c r="E155" s="230" t="s">
        <v>224</v>
      </c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2"/>
      <c r="BF155" s="269" t="s">
        <v>464</v>
      </c>
      <c r="BG155" s="270"/>
      <c r="BH155" s="270"/>
      <c r="BI155" s="271"/>
      <c r="BJ155" s="187" t="s">
        <v>255</v>
      </c>
      <c r="BK155" s="66"/>
      <c r="BL155" s="66"/>
      <c r="BM155" s="66"/>
      <c r="BP155" s="67"/>
      <c r="BQ155" s="67"/>
      <c r="BR155" s="67"/>
    </row>
    <row r="156" spans="1:70" s="15" customFormat="1" ht="93.6" customHeight="1" x14ac:dyDescent="0.5">
      <c r="A156" s="254" t="s">
        <v>132</v>
      </c>
      <c r="B156" s="255"/>
      <c r="C156" s="255"/>
      <c r="D156" s="255"/>
      <c r="E156" s="283" t="s">
        <v>232</v>
      </c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5"/>
      <c r="BF156" s="251" t="s">
        <v>401</v>
      </c>
      <c r="BG156" s="252"/>
      <c r="BH156" s="252"/>
      <c r="BI156" s="253"/>
      <c r="BJ156" s="187" t="s">
        <v>231</v>
      </c>
      <c r="BK156" s="184"/>
      <c r="BL156" s="184"/>
      <c r="BM156" s="184"/>
    </row>
    <row r="157" spans="1:70" s="15" customFormat="1" ht="93.6" customHeight="1" x14ac:dyDescent="0.5">
      <c r="A157" s="254" t="s">
        <v>133</v>
      </c>
      <c r="B157" s="255"/>
      <c r="C157" s="255"/>
      <c r="D157" s="255"/>
      <c r="E157" s="283" t="s">
        <v>233</v>
      </c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5"/>
      <c r="BF157" s="213" t="s">
        <v>401</v>
      </c>
      <c r="BG157" s="225"/>
      <c r="BH157" s="225"/>
      <c r="BI157" s="226"/>
      <c r="BJ157" s="187" t="s">
        <v>231</v>
      </c>
      <c r="BK157" s="184"/>
      <c r="BL157" s="184"/>
      <c r="BM157" s="184"/>
    </row>
    <row r="158" spans="1:70" s="15" customFormat="1" ht="48.15" customHeight="1" x14ac:dyDescent="0.5">
      <c r="A158" s="254" t="s">
        <v>202</v>
      </c>
      <c r="B158" s="255"/>
      <c r="C158" s="255"/>
      <c r="D158" s="255"/>
      <c r="E158" s="283" t="s">
        <v>446</v>
      </c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5"/>
      <c r="BF158" s="269" t="s">
        <v>413</v>
      </c>
      <c r="BG158" s="270"/>
      <c r="BH158" s="270"/>
      <c r="BI158" s="271"/>
      <c r="BJ158" s="187" t="s">
        <v>225</v>
      </c>
      <c r="BK158" s="184"/>
      <c r="BL158" s="184"/>
      <c r="BM158" s="184"/>
    </row>
    <row r="159" spans="1:70" s="15" customFormat="1" ht="48.15" customHeight="1" x14ac:dyDescent="0.5">
      <c r="A159" s="254" t="s">
        <v>203</v>
      </c>
      <c r="B159" s="255"/>
      <c r="C159" s="255"/>
      <c r="D159" s="255"/>
      <c r="E159" s="230" t="s">
        <v>447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  <c r="AA159" s="231"/>
      <c r="AB159" s="231"/>
      <c r="AC159" s="231"/>
      <c r="AD159" s="231"/>
      <c r="AE159" s="231"/>
      <c r="AF159" s="231"/>
      <c r="AG159" s="231"/>
      <c r="AH159" s="231"/>
      <c r="AI159" s="231"/>
      <c r="AJ159" s="231"/>
      <c r="AK159" s="231"/>
      <c r="AL159" s="231"/>
      <c r="AM159" s="231"/>
      <c r="AN159" s="231"/>
      <c r="AO159" s="231"/>
      <c r="AP159" s="231"/>
      <c r="AQ159" s="231"/>
      <c r="AR159" s="231"/>
      <c r="AS159" s="231"/>
      <c r="AT159" s="231"/>
      <c r="AU159" s="231"/>
      <c r="AV159" s="231"/>
      <c r="AW159" s="231"/>
      <c r="AX159" s="231"/>
      <c r="AY159" s="231"/>
      <c r="AZ159" s="231"/>
      <c r="BA159" s="231"/>
      <c r="BB159" s="231"/>
      <c r="BC159" s="231"/>
      <c r="BD159" s="231"/>
      <c r="BE159" s="232"/>
      <c r="BF159" s="269" t="s">
        <v>144</v>
      </c>
      <c r="BG159" s="270"/>
      <c r="BH159" s="270"/>
      <c r="BI159" s="271"/>
      <c r="BJ159" s="187" t="s">
        <v>207</v>
      </c>
      <c r="BK159" s="184"/>
      <c r="BL159" s="184"/>
      <c r="BM159" s="184"/>
      <c r="BP159" s="50"/>
      <c r="BQ159" s="50"/>
      <c r="BR159" s="50"/>
    </row>
    <row r="160" spans="1:70" s="18" customFormat="1" ht="48.15" customHeight="1" x14ac:dyDescent="0.25">
      <c r="A160" s="254" t="s">
        <v>204</v>
      </c>
      <c r="B160" s="255"/>
      <c r="C160" s="255"/>
      <c r="D160" s="255"/>
      <c r="E160" s="283" t="s">
        <v>226</v>
      </c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5"/>
      <c r="BF160" s="213" t="s">
        <v>414</v>
      </c>
      <c r="BG160" s="225"/>
      <c r="BH160" s="225"/>
      <c r="BI160" s="226"/>
      <c r="BJ160" s="187" t="s">
        <v>227</v>
      </c>
      <c r="BK160" s="66"/>
      <c r="BL160" s="66"/>
      <c r="BM160" s="66"/>
    </row>
    <row r="161" spans="1:70" s="18" customFormat="1" ht="48.15" customHeight="1" x14ac:dyDescent="0.25">
      <c r="A161" s="254" t="s">
        <v>205</v>
      </c>
      <c r="B161" s="255"/>
      <c r="C161" s="255"/>
      <c r="D161" s="255"/>
      <c r="E161" s="283" t="s">
        <v>497</v>
      </c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5"/>
      <c r="BF161" s="213" t="s">
        <v>116</v>
      </c>
      <c r="BG161" s="225"/>
      <c r="BH161" s="225"/>
      <c r="BI161" s="226"/>
      <c r="BJ161" s="187" t="s">
        <v>208</v>
      </c>
      <c r="BK161" s="66"/>
      <c r="BL161" s="66"/>
      <c r="BM161" s="66"/>
    </row>
    <row r="162" spans="1:70" s="18" customFormat="1" ht="48.15" customHeight="1" x14ac:dyDescent="0.25">
      <c r="A162" s="254" t="s">
        <v>206</v>
      </c>
      <c r="B162" s="255"/>
      <c r="C162" s="255"/>
      <c r="D162" s="255"/>
      <c r="E162" s="283" t="s">
        <v>498</v>
      </c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5"/>
      <c r="BF162" s="213" t="s">
        <v>188</v>
      </c>
      <c r="BG162" s="225"/>
      <c r="BH162" s="225"/>
      <c r="BI162" s="226"/>
      <c r="BJ162" s="187" t="s">
        <v>254</v>
      </c>
      <c r="BK162" s="66"/>
      <c r="BL162" s="66"/>
      <c r="BM162" s="66"/>
      <c r="BP162" s="67"/>
      <c r="BQ162" s="67"/>
      <c r="BR162" s="67"/>
    </row>
    <row r="163" spans="1:70" s="18" customFormat="1" ht="93.6" customHeight="1" x14ac:dyDescent="0.25">
      <c r="A163" s="254" t="s">
        <v>217</v>
      </c>
      <c r="B163" s="255"/>
      <c r="C163" s="255"/>
      <c r="D163" s="255"/>
      <c r="E163" s="283" t="s">
        <v>461</v>
      </c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5"/>
      <c r="BF163" s="213" t="s">
        <v>445</v>
      </c>
      <c r="BG163" s="225"/>
      <c r="BH163" s="225"/>
      <c r="BI163" s="226"/>
      <c r="BJ163" s="187" t="s">
        <v>251</v>
      </c>
      <c r="BK163" s="66"/>
      <c r="BL163" s="66"/>
      <c r="BM163" s="66"/>
    </row>
    <row r="164" spans="1:70" s="15" customFormat="1" ht="42.6" customHeight="1" x14ac:dyDescent="0.5">
      <c r="A164" s="254" t="s">
        <v>218</v>
      </c>
      <c r="B164" s="255"/>
      <c r="C164" s="255"/>
      <c r="D164" s="255"/>
      <c r="E164" s="210" t="s">
        <v>248</v>
      </c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2"/>
      <c r="BF164" s="213" t="s">
        <v>117</v>
      </c>
      <c r="BG164" s="225"/>
      <c r="BH164" s="225"/>
      <c r="BI164" s="226"/>
      <c r="BJ164" s="187" t="s">
        <v>210</v>
      </c>
      <c r="BK164" s="184"/>
      <c r="BL164" s="184"/>
      <c r="BM164" s="184"/>
    </row>
    <row r="165" spans="1:70" s="15" customFormat="1" ht="42.6" customHeight="1" x14ac:dyDescent="0.5">
      <c r="A165" s="254" t="s">
        <v>221</v>
      </c>
      <c r="B165" s="255"/>
      <c r="C165" s="255"/>
      <c r="D165" s="255"/>
      <c r="E165" s="210" t="s">
        <v>457</v>
      </c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2"/>
      <c r="BF165" s="251" t="s">
        <v>142</v>
      </c>
      <c r="BG165" s="252"/>
      <c r="BH165" s="252"/>
      <c r="BI165" s="253"/>
      <c r="BJ165" s="187" t="s">
        <v>264</v>
      </c>
      <c r="BK165" s="184"/>
      <c r="BL165" s="184"/>
      <c r="BM165" s="184"/>
    </row>
    <row r="166" spans="1:70" s="15" customFormat="1" ht="42.6" customHeight="1" x14ac:dyDescent="0.5">
      <c r="A166" s="254" t="s">
        <v>249</v>
      </c>
      <c r="B166" s="255"/>
      <c r="C166" s="255"/>
      <c r="D166" s="255"/>
      <c r="E166" s="210" t="s">
        <v>247</v>
      </c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2"/>
      <c r="BF166" s="251" t="s">
        <v>142</v>
      </c>
      <c r="BG166" s="252"/>
      <c r="BH166" s="252"/>
      <c r="BI166" s="253"/>
      <c r="BJ166" s="187" t="s">
        <v>209</v>
      </c>
      <c r="BK166" s="184"/>
      <c r="BL166" s="184"/>
      <c r="BM166" s="184"/>
    </row>
    <row r="167" spans="1:70" s="15" customFormat="1" ht="42.6" customHeight="1" x14ac:dyDescent="0.5">
      <c r="A167" s="286" t="s">
        <v>250</v>
      </c>
      <c r="B167" s="287"/>
      <c r="C167" s="287"/>
      <c r="D167" s="287"/>
      <c r="E167" s="283" t="s">
        <v>242</v>
      </c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5"/>
      <c r="BF167" s="251" t="s">
        <v>73</v>
      </c>
      <c r="BG167" s="290"/>
      <c r="BH167" s="290"/>
      <c r="BI167" s="291"/>
      <c r="BJ167" s="188" t="s">
        <v>156</v>
      </c>
      <c r="BK167" s="184"/>
      <c r="BL167" s="184"/>
      <c r="BM167" s="184"/>
    </row>
    <row r="168" spans="1:70" s="15" customFormat="1" ht="42.6" customHeight="1" thickBot="1" x14ac:dyDescent="0.55000000000000004">
      <c r="A168" s="286" t="s">
        <v>455</v>
      </c>
      <c r="B168" s="287"/>
      <c r="C168" s="287"/>
      <c r="D168" s="287"/>
      <c r="E168" s="219" t="s">
        <v>506</v>
      </c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1"/>
      <c r="BF168" s="251" t="s">
        <v>216</v>
      </c>
      <c r="BG168" s="252"/>
      <c r="BH168" s="252"/>
      <c r="BI168" s="253"/>
      <c r="BJ168" s="187" t="s">
        <v>211</v>
      </c>
      <c r="BK168" s="184"/>
      <c r="BL168" s="184"/>
      <c r="BM168" s="184"/>
    </row>
    <row r="169" spans="1:70" s="15" customFormat="1" ht="62.25" customHeight="1" x14ac:dyDescent="0.5">
      <c r="A169" s="258" t="s">
        <v>122</v>
      </c>
      <c r="B169" s="259"/>
      <c r="C169" s="259"/>
      <c r="D169" s="259"/>
      <c r="E169" s="260" t="s">
        <v>470</v>
      </c>
      <c r="F169" s="261"/>
      <c r="G169" s="261"/>
      <c r="H169" s="261"/>
      <c r="I169" s="261"/>
      <c r="J169" s="261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U169" s="261"/>
      <c r="V169" s="261"/>
      <c r="W169" s="261"/>
      <c r="X169" s="261"/>
      <c r="Y169" s="261"/>
      <c r="Z169" s="261"/>
      <c r="AA169" s="261"/>
      <c r="AB169" s="261"/>
      <c r="AC169" s="261"/>
      <c r="AD169" s="261"/>
      <c r="AE169" s="261"/>
      <c r="AF169" s="261"/>
      <c r="AG169" s="261"/>
      <c r="AH169" s="261"/>
      <c r="AI169" s="261"/>
      <c r="AJ169" s="261"/>
      <c r="AK169" s="261"/>
      <c r="AL169" s="261"/>
      <c r="AM169" s="261"/>
      <c r="AN169" s="261"/>
      <c r="AO169" s="261"/>
      <c r="AP169" s="261"/>
      <c r="AQ169" s="261"/>
      <c r="AR169" s="261"/>
      <c r="AS169" s="261"/>
      <c r="AT169" s="261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2"/>
      <c r="BF169" s="275" t="s">
        <v>194</v>
      </c>
      <c r="BG169" s="288"/>
      <c r="BH169" s="288"/>
      <c r="BI169" s="289"/>
      <c r="BJ169" s="188" t="s">
        <v>195</v>
      </c>
      <c r="BK169" s="184"/>
      <c r="BL169" s="184"/>
      <c r="BM169" s="184"/>
    </row>
    <row r="170" spans="1:70" s="15" customFormat="1" ht="42.6" customHeight="1" x14ac:dyDescent="0.5">
      <c r="A170" s="254" t="s">
        <v>123</v>
      </c>
      <c r="B170" s="255"/>
      <c r="C170" s="255"/>
      <c r="D170" s="255"/>
      <c r="E170" s="210" t="s">
        <v>471</v>
      </c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2"/>
      <c r="BF170" s="213" t="s">
        <v>196</v>
      </c>
      <c r="BG170" s="214"/>
      <c r="BH170" s="214"/>
      <c r="BI170" s="215"/>
      <c r="BJ170" s="188" t="s">
        <v>197</v>
      </c>
      <c r="BK170" s="184"/>
      <c r="BL170" s="184"/>
      <c r="BM170" s="184"/>
      <c r="BP170" s="50"/>
      <c r="BQ170" s="50"/>
      <c r="BR170" s="50"/>
    </row>
    <row r="171" spans="1:70" s="15" customFormat="1" ht="42.6" customHeight="1" x14ac:dyDescent="0.5">
      <c r="A171" s="254" t="s">
        <v>245</v>
      </c>
      <c r="B171" s="255"/>
      <c r="C171" s="255"/>
      <c r="D171" s="255"/>
      <c r="E171" s="283" t="s">
        <v>499</v>
      </c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5"/>
      <c r="BF171" s="213" t="s">
        <v>127</v>
      </c>
      <c r="BG171" s="225"/>
      <c r="BH171" s="225"/>
      <c r="BI171" s="226"/>
      <c r="BJ171" s="187" t="s">
        <v>147</v>
      </c>
      <c r="BK171" s="184"/>
      <c r="BL171" s="184"/>
      <c r="BM171" s="184"/>
    </row>
    <row r="172" spans="1:70" s="15" customFormat="1" ht="42.6" customHeight="1" x14ac:dyDescent="0.5">
      <c r="A172" s="254" t="s">
        <v>246</v>
      </c>
      <c r="B172" s="255"/>
      <c r="C172" s="255"/>
      <c r="D172" s="255"/>
      <c r="E172" s="283" t="s">
        <v>239</v>
      </c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5"/>
      <c r="BF172" s="213" t="s">
        <v>131</v>
      </c>
      <c r="BG172" s="225"/>
      <c r="BH172" s="225"/>
      <c r="BI172" s="226"/>
      <c r="BJ172" s="187" t="s">
        <v>149</v>
      </c>
      <c r="BK172" s="184"/>
      <c r="BL172" s="184"/>
      <c r="BM172" s="184"/>
    </row>
    <row r="173" spans="1:70" s="15" customFormat="1" ht="42.6" customHeight="1" x14ac:dyDescent="0.5">
      <c r="A173" s="254" t="s">
        <v>257</v>
      </c>
      <c r="B173" s="255"/>
      <c r="C173" s="255"/>
      <c r="D173" s="255"/>
      <c r="E173" s="283" t="s">
        <v>458</v>
      </c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5"/>
      <c r="BF173" s="213" t="s">
        <v>148</v>
      </c>
      <c r="BG173" s="225"/>
      <c r="BH173" s="225"/>
      <c r="BI173" s="226"/>
      <c r="BJ173" s="188" t="s">
        <v>228</v>
      </c>
      <c r="BK173" s="184"/>
      <c r="BL173" s="184"/>
      <c r="BM173" s="184"/>
    </row>
    <row r="174" spans="1:70" s="15" customFormat="1" ht="42.6" customHeight="1" x14ac:dyDescent="0.5">
      <c r="A174" s="254" t="s">
        <v>263</v>
      </c>
      <c r="B174" s="255"/>
      <c r="C174" s="255"/>
      <c r="D174" s="255"/>
      <c r="E174" s="210" t="s">
        <v>262</v>
      </c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2"/>
      <c r="BF174" s="269" t="s">
        <v>172</v>
      </c>
      <c r="BG174" s="270"/>
      <c r="BH174" s="270"/>
      <c r="BI174" s="271"/>
      <c r="BJ174" s="187" t="s">
        <v>173</v>
      </c>
      <c r="BK174" s="184"/>
      <c r="BL174" s="184"/>
      <c r="BM174" s="184"/>
    </row>
    <row r="175" spans="1:70" s="4" customFormat="1" ht="62.25" customHeight="1" thickBot="1" x14ac:dyDescent="0.55000000000000004">
      <c r="A175" s="279" t="s">
        <v>261</v>
      </c>
      <c r="B175" s="280"/>
      <c r="C175" s="280"/>
      <c r="D175" s="280"/>
      <c r="E175" s="239" t="s">
        <v>494</v>
      </c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1"/>
      <c r="BF175" s="242" t="s">
        <v>174</v>
      </c>
      <c r="BG175" s="281"/>
      <c r="BH175" s="281"/>
      <c r="BI175" s="282"/>
      <c r="BJ175" s="187" t="s">
        <v>212</v>
      </c>
    </row>
    <row r="176" spans="1:70" s="3" customFormat="1" ht="42.75" customHeight="1" x14ac:dyDescent="0.6">
      <c r="A176" s="103" t="s">
        <v>124</v>
      </c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91"/>
      <c r="S176" s="9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5"/>
      <c r="AG176" s="131"/>
      <c r="AH176" s="131"/>
      <c r="AI176" s="278" t="s">
        <v>124</v>
      </c>
      <c r="AJ176" s="278"/>
      <c r="AK176" s="278"/>
      <c r="AL176" s="278"/>
      <c r="AM176" s="278"/>
      <c r="AN176" s="278"/>
      <c r="AO176" s="278"/>
      <c r="AP176" s="278"/>
      <c r="AQ176" s="278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7"/>
    </row>
    <row r="177" spans="1:70" s="3" customFormat="1" ht="43.5" customHeight="1" x14ac:dyDescent="0.6">
      <c r="A177" s="193" t="s">
        <v>495</v>
      </c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92"/>
      <c r="Z177" s="92"/>
      <c r="AA177" s="92"/>
      <c r="AB177" s="92"/>
      <c r="AC177" s="92"/>
      <c r="AD177" s="131"/>
      <c r="AE177" s="135"/>
      <c r="AF177" s="131"/>
      <c r="AG177" s="131"/>
      <c r="AH177" s="131"/>
      <c r="AI177" s="202" t="s">
        <v>168</v>
      </c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17"/>
    </row>
    <row r="178" spans="1:70" s="3" customFormat="1" ht="30.75" customHeight="1" x14ac:dyDescent="0.6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92"/>
      <c r="Z178" s="92"/>
      <c r="AA178" s="92"/>
      <c r="AB178" s="92"/>
      <c r="AC178" s="92"/>
      <c r="AD178" s="131"/>
      <c r="AE178" s="135"/>
      <c r="AF178" s="131"/>
      <c r="AG178" s="131"/>
      <c r="AH178" s="131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  <c r="BI178" s="17"/>
    </row>
    <row r="179" spans="1:70" s="3" customFormat="1" ht="47.25" customHeight="1" x14ac:dyDescent="0.6">
      <c r="A179" s="206"/>
      <c r="B179" s="206"/>
      <c r="C179" s="206"/>
      <c r="D179" s="206"/>
      <c r="E179" s="206"/>
      <c r="F179" s="206"/>
      <c r="G179" s="206"/>
      <c r="H179" s="197" t="s">
        <v>165</v>
      </c>
      <c r="I179" s="197"/>
      <c r="J179" s="197"/>
      <c r="K179" s="197"/>
      <c r="L179" s="197"/>
      <c r="M179" s="197"/>
      <c r="N179" s="197"/>
      <c r="O179" s="197"/>
      <c r="P179" s="197"/>
      <c r="Q179" s="197"/>
      <c r="R179" s="93"/>
      <c r="S179" s="93"/>
      <c r="T179" s="93"/>
      <c r="U179" s="93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5"/>
      <c r="AF179" s="131"/>
      <c r="AG179" s="131"/>
      <c r="AH179" s="131"/>
      <c r="AI179" s="136"/>
      <c r="AJ179" s="133"/>
      <c r="AK179" s="133"/>
      <c r="AL179" s="133"/>
      <c r="AM179" s="133"/>
      <c r="AN179" s="133"/>
      <c r="AO179" s="133"/>
      <c r="AP179" s="197" t="s">
        <v>169</v>
      </c>
      <c r="AQ179" s="197"/>
      <c r="AR179" s="197"/>
      <c r="AS179" s="197"/>
      <c r="AT179" s="197"/>
      <c r="AU179" s="197"/>
      <c r="AV179" s="197"/>
      <c r="AW179" s="197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131"/>
      <c r="BI179" s="17"/>
    </row>
    <row r="180" spans="1:70" s="3" customFormat="1" ht="36" customHeight="1" x14ac:dyDescent="0.6">
      <c r="A180" s="200"/>
      <c r="B180" s="200"/>
      <c r="C180" s="200"/>
      <c r="D180" s="200"/>
      <c r="E180" s="200"/>
      <c r="F180" s="200"/>
      <c r="G180" s="200"/>
      <c r="H180" s="191">
        <v>2021</v>
      </c>
      <c r="I180" s="191"/>
      <c r="J180" s="19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5"/>
      <c r="AF180" s="131"/>
      <c r="AG180" s="131"/>
      <c r="AH180" s="131"/>
      <c r="AI180" s="199" t="s">
        <v>164</v>
      </c>
      <c r="AJ180" s="199"/>
      <c r="AK180" s="199"/>
      <c r="AL180" s="199"/>
      <c r="AM180" s="199"/>
      <c r="AN180" s="199"/>
      <c r="AO180" s="199"/>
      <c r="AP180" s="104" t="s">
        <v>427</v>
      </c>
      <c r="AQ180" s="104"/>
      <c r="AR180" s="104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131"/>
      <c r="BH180" s="131"/>
      <c r="BI180" s="17"/>
    </row>
    <row r="181" spans="1:70" s="3" customFormat="1" ht="28.35" customHeight="1" x14ac:dyDescent="0.6">
      <c r="A181" s="135"/>
      <c r="B181" s="135"/>
      <c r="C181" s="135"/>
      <c r="D181" s="135"/>
      <c r="E181" s="135"/>
      <c r="F181" s="135"/>
      <c r="G181" s="135"/>
      <c r="H181" s="129"/>
      <c r="I181" s="129"/>
      <c r="J181" s="129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5"/>
      <c r="AF181" s="131"/>
      <c r="AG181" s="131"/>
      <c r="AH181" s="131"/>
      <c r="AI181" s="126"/>
      <c r="AJ181" s="126"/>
      <c r="AK181" s="126"/>
      <c r="AL181" s="126"/>
      <c r="AM181" s="126"/>
      <c r="AN181" s="126"/>
      <c r="AO181" s="126"/>
      <c r="AP181" s="129"/>
      <c r="AQ181" s="129"/>
      <c r="AR181" s="129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131"/>
      <c r="BH181" s="131"/>
      <c r="BI181" s="17"/>
    </row>
    <row r="182" spans="1:70" s="3" customFormat="1" ht="28.35" customHeight="1" x14ac:dyDescent="0.6">
      <c r="A182" s="126"/>
      <c r="B182" s="126"/>
      <c r="C182" s="126"/>
      <c r="D182" s="126"/>
      <c r="E182" s="126"/>
      <c r="F182" s="126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95"/>
      <c r="AL182" s="135"/>
      <c r="AM182" s="94"/>
      <c r="AN182" s="135"/>
      <c r="AO182" s="135"/>
      <c r="AP182" s="135"/>
      <c r="AQ182" s="7"/>
      <c r="AR182" s="7"/>
      <c r="AS182" s="135"/>
      <c r="AT182" s="135"/>
      <c r="AU182" s="135"/>
      <c r="AV182" s="135"/>
      <c r="AW182" s="135"/>
      <c r="AX182" s="135"/>
      <c r="AY182" s="131"/>
      <c r="AZ182" s="131"/>
      <c r="BA182" s="131"/>
      <c r="BB182" s="131"/>
      <c r="BC182" s="131"/>
      <c r="BD182" s="131"/>
    </row>
    <row r="183" spans="1:70" s="3" customFormat="1" ht="36.75" customHeight="1" x14ac:dyDescent="0.6">
      <c r="A183" s="9" t="s">
        <v>428</v>
      </c>
      <c r="B183" s="109"/>
      <c r="C183" s="109"/>
      <c r="D183" s="109"/>
      <c r="E183" s="109"/>
      <c r="F183" s="109"/>
      <c r="G183" s="131"/>
      <c r="H183" s="95"/>
      <c r="I183" s="95"/>
      <c r="J183" s="95"/>
      <c r="K183" s="95"/>
      <c r="L183" s="95"/>
      <c r="M183" s="95"/>
      <c r="N183" s="131"/>
      <c r="O183" s="131"/>
      <c r="P183" s="131"/>
      <c r="Q183" s="131"/>
      <c r="R183" s="131"/>
      <c r="S183" s="131"/>
      <c r="T183" s="131"/>
      <c r="U183" s="131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84"/>
      <c r="AL183" s="131"/>
      <c r="AM183" s="132"/>
      <c r="AN183" s="131"/>
      <c r="AO183" s="131"/>
      <c r="AP183" s="131"/>
      <c r="AW183" s="95"/>
      <c r="AX183" s="131"/>
      <c r="AY183" s="131"/>
      <c r="AZ183" s="131"/>
      <c r="BA183" s="131"/>
      <c r="BB183" s="131"/>
      <c r="BC183" s="131"/>
      <c r="BD183" s="131"/>
    </row>
    <row r="184" spans="1:70" s="3" customFormat="1" ht="36.75" customHeight="1" x14ac:dyDescent="0.6">
      <c r="A184" s="17" t="s">
        <v>516</v>
      </c>
      <c r="B184" s="109"/>
      <c r="C184" s="109"/>
      <c r="D184" s="109"/>
      <c r="E184" s="109"/>
      <c r="F184" s="109"/>
      <c r="G184" s="131"/>
      <c r="H184" s="95"/>
      <c r="I184" s="95"/>
      <c r="J184" s="95"/>
      <c r="K184" s="95"/>
      <c r="L184" s="95"/>
      <c r="M184" s="95"/>
      <c r="N184" s="131"/>
      <c r="O184" s="131"/>
      <c r="P184" s="131"/>
      <c r="Q184" s="131"/>
      <c r="R184" s="131"/>
      <c r="S184" s="131"/>
      <c r="T184" s="131"/>
      <c r="U184" s="131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84"/>
      <c r="AL184" s="131"/>
      <c r="AM184" s="132"/>
      <c r="AN184" s="131"/>
      <c r="AO184" s="131"/>
      <c r="AP184" s="131"/>
      <c r="AW184" s="95"/>
      <c r="AX184" s="131"/>
      <c r="AY184" s="131"/>
      <c r="AZ184" s="131"/>
      <c r="BA184" s="131"/>
      <c r="BB184" s="131"/>
      <c r="BC184" s="131"/>
      <c r="BD184" s="131"/>
    </row>
    <row r="185" spans="1:70" s="3" customFormat="1" ht="28.35" customHeight="1" thickBot="1" x14ac:dyDescent="0.65">
      <c r="A185" s="109"/>
      <c r="B185" s="109"/>
      <c r="C185" s="109"/>
      <c r="D185" s="109"/>
      <c r="E185" s="109"/>
      <c r="F185" s="109"/>
      <c r="G185" s="131"/>
      <c r="H185" s="95"/>
      <c r="I185" s="95"/>
      <c r="J185" s="95"/>
      <c r="K185" s="95"/>
      <c r="L185" s="95"/>
      <c r="M185" s="95"/>
      <c r="N185" s="131"/>
      <c r="O185" s="131"/>
      <c r="P185" s="131"/>
      <c r="Q185" s="131"/>
      <c r="R185" s="131"/>
      <c r="S185" s="131"/>
      <c r="T185" s="131"/>
      <c r="U185" s="131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84"/>
      <c r="AL185" s="131"/>
      <c r="AM185" s="132"/>
      <c r="AN185" s="131"/>
      <c r="AO185" s="131"/>
      <c r="AP185" s="131"/>
      <c r="AW185" s="95"/>
      <c r="AX185" s="131"/>
      <c r="AY185" s="131"/>
      <c r="AZ185" s="131"/>
      <c r="BA185" s="131"/>
      <c r="BB185" s="131"/>
      <c r="BC185" s="131"/>
      <c r="BD185" s="131"/>
    </row>
    <row r="186" spans="1:70" s="1" customFormat="1" ht="93.6" customHeight="1" thickBot="1" x14ac:dyDescent="0.6">
      <c r="A186" s="245" t="s">
        <v>109</v>
      </c>
      <c r="B186" s="246"/>
      <c r="C186" s="246"/>
      <c r="D186" s="246"/>
      <c r="E186" s="247" t="s">
        <v>110</v>
      </c>
      <c r="F186" s="248"/>
      <c r="G186" s="248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  <c r="AM186" s="248"/>
      <c r="AN186" s="248"/>
      <c r="AO186" s="248"/>
      <c r="AP186" s="248"/>
      <c r="AQ186" s="248"/>
      <c r="AR186" s="248"/>
      <c r="AS186" s="248"/>
      <c r="AT186" s="248"/>
      <c r="AU186" s="248"/>
      <c r="AV186" s="248"/>
      <c r="AW186" s="248"/>
      <c r="AX186" s="248"/>
      <c r="AY186" s="248"/>
      <c r="AZ186" s="248"/>
      <c r="BA186" s="248"/>
      <c r="BB186" s="248"/>
      <c r="BC186" s="248"/>
      <c r="BD186" s="248"/>
      <c r="BE186" s="249"/>
      <c r="BF186" s="245" t="s">
        <v>143</v>
      </c>
      <c r="BG186" s="246"/>
      <c r="BH186" s="246"/>
      <c r="BI186" s="250"/>
      <c r="BJ186" s="168"/>
      <c r="BK186" s="180"/>
      <c r="BL186" s="180"/>
      <c r="BM186" s="180"/>
      <c r="BP186" s="11"/>
      <c r="BQ186" s="11"/>
      <c r="BR186" s="11"/>
    </row>
    <row r="187" spans="1:70" s="1" customFormat="1" ht="48.15" customHeight="1" x14ac:dyDescent="0.55000000000000004">
      <c r="A187" s="272" t="s">
        <v>260</v>
      </c>
      <c r="B187" s="273"/>
      <c r="C187" s="273"/>
      <c r="D187" s="274"/>
      <c r="E187" s="260" t="s">
        <v>477</v>
      </c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  <c r="P187" s="261"/>
      <c r="Q187" s="261"/>
      <c r="R187" s="261"/>
      <c r="S187" s="261"/>
      <c r="T187" s="261"/>
      <c r="U187" s="261"/>
      <c r="V187" s="261"/>
      <c r="W187" s="261"/>
      <c r="X187" s="261"/>
      <c r="Y187" s="261"/>
      <c r="Z187" s="261"/>
      <c r="AA187" s="261"/>
      <c r="AB187" s="261"/>
      <c r="AC187" s="261"/>
      <c r="AD187" s="261"/>
      <c r="AE187" s="261"/>
      <c r="AF187" s="261"/>
      <c r="AG187" s="261"/>
      <c r="AH187" s="261"/>
      <c r="AI187" s="261"/>
      <c r="AJ187" s="261"/>
      <c r="AK187" s="261"/>
      <c r="AL187" s="261"/>
      <c r="AM187" s="261"/>
      <c r="AN187" s="261"/>
      <c r="AO187" s="261"/>
      <c r="AP187" s="261"/>
      <c r="AQ187" s="261"/>
      <c r="AR187" s="261"/>
      <c r="AS187" s="261"/>
      <c r="AT187" s="261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2"/>
      <c r="BF187" s="275" t="s">
        <v>175</v>
      </c>
      <c r="BG187" s="276"/>
      <c r="BH187" s="276"/>
      <c r="BI187" s="277"/>
      <c r="BJ187" s="189" t="s">
        <v>354</v>
      </c>
    </row>
    <row r="188" spans="1:70" s="1" customFormat="1" ht="48.15" customHeight="1" x14ac:dyDescent="0.55000000000000004">
      <c r="A188" s="207" t="s">
        <v>259</v>
      </c>
      <c r="B188" s="208"/>
      <c r="C188" s="208"/>
      <c r="D188" s="209"/>
      <c r="E188" s="230" t="s">
        <v>466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2"/>
      <c r="BF188" s="269" t="s">
        <v>278</v>
      </c>
      <c r="BG188" s="270"/>
      <c r="BH188" s="270"/>
      <c r="BI188" s="271"/>
      <c r="BJ188" s="189" t="s">
        <v>269</v>
      </c>
    </row>
    <row r="189" spans="1:70" s="1" customFormat="1" ht="48.15" customHeight="1" x14ac:dyDescent="0.55000000000000004">
      <c r="A189" s="207" t="s">
        <v>348</v>
      </c>
      <c r="B189" s="208"/>
      <c r="C189" s="208"/>
      <c r="D189" s="209"/>
      <c r="E189" s="210" t="s">
        <v>439</v>
      </c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2"/>
      <c r="BF189" s="269" t="s">
        <v>280</v>
      </c>
      <c r="BG189" s="270"/>
      <c r="BH189" s="270"/>
      <c r="BI189" s="271"/>
      <c r="BJ189" s="189" t="s">
        <v>271</v>
      </c>
    </row>
    <row r="190" spans="1:70" s="1" customFormat="1" ht="48.15" customHeight="1" x14ac:dyDescent="0.55000000000000004">
      <c r="A190" s="207" t="s">
        <v>349</v>
      </c>
      <c r="B190" s="208"/>
      <c r="C190" s="208"/>
      <c r="D190" s="209"/>
      <c r="E190" s="210" t="s">
        <v>467</v>
      </c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2"/>
      <c r="BF190" s="269" t="s">
        <v>295</v>
      </c>
      <c r="BG190" s="270"/>
      <c r="BH190" s="270"/>
      <c r="BI190" s="271"/>
      <c r="BJ190" s="189" t="s">
        <v>270</v>
      </c>
    </row>
    <row r="191" spans="1:70" s="1" customFormat="1" ht="48.15" customHeight="1" x14ac:dyDescent="0.55000000000000004">
      <c r="A191" s="207" t="s">
        <v>350</v>
      </c>
      <c r="B191" s="208"/>
      <c r="C191" s="208"/>
      <c r="D191" s="209"/>
      <c r="E191" s="210" t="s">
        <v>459</v>
      </c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2"/>
      <c r="BF191" s="213" t="s">
        <v>285</v>
      </c>
      <c r="BG191" s="225"/>
      <c r="BH191" s="225"/>
      <c r="BI191" s="226"/>
      <c r="BJ191" s="189" t="s">
        <v>347</v>
      </c>
    </row>
    <row r="192" spans="1:70" s="1" customFormat="1" ht="48.15" customHeight="1" x14ac:dyDescent="0.55000000000000004">
      <c r="A192" s="207" t="s">
        <v>352</v>
      </c>
      <c r="B192" s="208"/>
      <c r="C192" s="208"/>
      <c r="D192" s="209"/>
      <c r="E192" s="210" t="s">
        <v>429</v>
      </c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2"/>
      <c r="BF192" s="213" t="s">
        <v>287</v>
      </c>
      <c r="BG192" s="225"/>
      <c r="BH192" s="225"/>
      <c r="BI192" s="226"/>
      <c r="BJ192" s="189" t="s">
        <v>275</v>
      </c>
    </row>
    <row r="193" spans="1:65" s="1" customFormat="1" ht="48.15" customHeight="1" x14ac:dyDescent="0.55000000000000004">
      <c r="A193" s="207" t="s">
        <v>353</v>
      </c>
      <c r="B193" s="208"/>
      <c r="C193" s="208"/>
      <c r="D193" s="209"/>
      <c r="E193" s="266" t="s">
        <v>502</v>
      </c>
      <c r="F193" s="267"/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  <c r="X193" s="267"/>
      <c r="Y193" s="267"/>
      <c r="Z193" s="267"/>
      <c r="AA193" s="267"/>
      <c r="AB193" s="267"/>
      <c r="AC193" s="267"/>
      <c r="AD193" s="267"/>
      <c r="AE193" s="267"/>
      <c r="AF193" s="267"/>
      <c r="AG193" s="267"/>
      <c r="AH193" s="267"/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7"/>
      <c r="BD193" s="267"/>
      <c r="BE193" s="268"/>
      <c r="BF193" s="213" t="s">
        <v>289</v>
      </c>
      <c r="BG193" s="225"/>
      <c r="BH193" s="225"/>
      <c r="BI193" s="226"/>
      <c r="BJ193" s="189" t="s">
        <v>276</v>
      </c>
    </row>
    <row r="194" spans="1:65" s="1" customFormat="1" ht="48.15" customHeight="1" x14ac:dyDescent="0.55000000000000004">
      <c r="A194" s="207" t="s">
        <v>359</v>
      </c>
      <c r="B194" s="208"/>
      <c r="C194" s="208"/>
      <c r="D194" s="209"/>
      <c r="E194" s="210" t="s">
        <v>440</v>
      </c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2"/>
      <c r="BF194" s="251" t="s">
        <v>296</v>
      </c>
      <c r="BG194" s="252"/>
      <c r="BH194" s="252"/>
      <c r="BI194" s="253"/>
      <c r="BJ194" s="189" t="s">
        <v>286</v>
      </c>
    </row>
    <row r="195" spans="1:65" s="1" customFormat="1" ht="48.15" customHeight="1" x14ac:dyDescent="0.55000000000000004">
      <c r="A195" s="207" t="s">
        <v>360</v>
      </c>
      <c r="B195" s="208"/>
      <c r="C195" s="208"/>
      <c r="D195" s="209"/>
      <c r="E195" s="210" t="s">
        <v>478</v>
      </c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2"/>
      <c r="BF195" s="251" t="s">
        <v>297</v>
      </c>
      <c r="BG195" s="252"/>
      <c r="BH195" s="252"/>
      <c r="BI195" s="253"/>
      <c r="BJ195" s="189" t="s">
        <v>290</v>
      </c>
    </row>
    <row r="196" spans="1:65" s="1" customFormat="1" ht="48.15" customHeight="1" x14ac:dyDescent="0.55000000000000004">
      <c r="A196" s="207" t="s">
        <v>361</v>
      </c>
      <c r="B196" s="208"/>
      <c r="C196" s="208"/>
      <c r="D196" s="209"/>
      <c r="E196" s="210" t="s">
        <v>503</v>
      </c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2"/>
      <c r="BF196" s="251" t="s">
        <v>298</v>
      </c>
      <c r="BG196" s="252"/>
      <c r="BH196" s="252"/>
      <c r="BI196" s="253"/>
      <c r="BJ196" s="189" t="s">
        <v>291</v>
      </c>
    </row>
    <row r="197" spans="1:65" s="1" customFormat="1" ht="48.15" customHeight="1" x14ac:dyDescent="0.55000000000000004">
      <c r="A197" s="207" t="s">
        <v>362</v>
      </c>
      <c r="B197" s="208"/>
      <c r="C197" s="208"/>
      <c r="D197" s="209"/>
      <c r="E197" s="210" t="s">
        <v>476</v>
      </c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2"/>
      <c r="BF197" s="251" t="s">
        <v>299</v>
      </c>
      <c r="BG197" s="252"/>
      <c r="BH197" s="252"/>
      <c r="BI197" s="253"/>
      <c r="BJ197" s="189" t="s">
        <v>288</v>
      </c>
    </row>
    <row r="198" spans="1:65" s="1" customFormat="1" ht="48.15" customHeight="1" x14ac:dyDescent="0.55000000000000004">
      <c r="A198" s="207" t="s">
        <v>363</v>
      </c>
      <c r="B198" s="208"/>
      <c r="C198" s="208"/>
      <c r="D198" s="209"/>
      <c r="E198" s="210" t="s">
        <v>479</v>
      </c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2"/>
      <c r="BF198" s="251" t="s">
        <v>357</v>
      </c>
      <c r="BG198" s="252"/>
      <c r="BH198" s="252"/>
      <c r="BI198" s="253"/>
      <c r="BJ198" s="189" t="s">
        <v>279</v>
      </c>
    </row>
    <row r="199" spans="1:65" s="1" customFormat="1" ht="48.15" customHeight="1" thickBot="1" x14ac:dyDescent="0.6">
      <c r="A199" s="207" t="s">
        <v>364</v>
      </c>
      <c r="B199" s="208"/>
      <c r="C199" s="208"/>
      <c r="D199" s="209"/>
      <c r="E199" s="219" t="s">
        <v>480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1"/>
      <c r="BF199" s="251" t="s">
        <v>358</v>
      </c>
      <c r="BG199" s="252"/>
      <c r="BH199" s="252"/>
      <c r="BI199" s="253"/>
      <c r="BJ199" s="189" t="s">
        <v>281</v>
      </c>
    </row>
    <row r="200" spans="1:65" s="15" customFormat="1" ht="51" customHeight="1" x14ac:dyDescent="0.5">
      <c r="A200" s="258" t="s">
        <v>134</v>
      </c>
      <c r="B200" s="259"/>
      <c r="C200" s="259"/>
      <c r="D200" s="259"/>
      <c r="E200" s="260" t="s">
        <v>473</v>
      </c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  <c r="R200" s="261"/>
      <c r="S200" s="261"/>
      <c r="T200" s="261"/>
      <c r="U200" s="261"/>
      <c r="V200" s="261"/>
      <c r="W200" s="261"/>
      <c r="X200" s="261"/>
      <c r="Y200" s="26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1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2"/>
      <c r="BF200" s="263" t="s">
        <v>216</v>
      </c>
      <c r="BG200" s="264"/>
      <c r="BH200" s="264"/>
      <c r="BI200" s="265"/>
      <c r="BJ200" s="187" t="s">
        <v>472</v>
      </c>
      <c r="BK200" s="184"/>
      <c r="BL200" s="184"/>
      <c r="BM200" s="184"/>
    </row>
    <row r="201" spans="1:65" s="15" customFormat="1" ht="48.15" customHeight="1" x14ac:dyDescent="0.5">
      <c r="A201" s="256" t="s">
        <v>135</v>
      </c>
      <c r="B201" s="257"/>
      <c r="C201" s="257"/>
      <c r="D201" s="257"/>
      <c r="E201" s="210" t="s">
        <v>508</v>
      </c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2"/>
      <c r="BF201" s="213" t="s">
        <v>201</v>
      </c>
      <c r="BG201" s="225"/>
      <c r="BH201" s="225"/>
      <c r="BI201" s="226"/>
      <c r="BJ201" s="187" t="s">
        <v>222</v>
      </c>
      <c r="BK201" s="184"/>
      <c r="BL201" s="184"/>
      <c r="BM201" s="184"/>
    </row>
    <row r="202" spans="1:65" s="15" customFormat="1" ht="62.25" customHeight="1" x14ac:dyDescent="0.5">
      <c r="A202" s="254" t="s">
        <v>136</v>
      </c>
      <c r="B202" s="255"/>
      <c r="C202" s="255"/>
      <c r="D202" s="255"/>
      <c r="E202" s="230" t="s">
        <v>468</v>
      </c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2"/>
      <c r="BF202" s="233" t="s">
        <v>180</v>
      </c>
      <c r="BG202" s="234"/>
      <c r="BH202" s="234"/>
      <c r="BI202" s="235"/>
      <c r="BJ202" s="187" t="s">
        <v>154</v>
      </c>
      <c r="BK202" s="184"/>
      <c r="BL202" s="184"/>
      <c r="BM202" s="184"/>
    </row>
    <row r="203" spans="1:65" s="115" customFormat="1" ht="48.15" customHeight="1" x14ac:dyDescent="0.5">
      <c r="A203" s="254" t="s">
        <v>138</v>
      </c>
      <c r="B203" s="255"/>
      <c r="C203" s="255"/>
      <c r="D203" s="255"/>
      <c r="E203" s="210" t="s">
        <v>234</v>
      </c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2"/>
      <c r="BF203" s="251" t="s">
        <v>179</v>
      </c>
      <c r="BG203" s="252"/>
      <c r="BH203" s="252"/>
      <c r="BI203" s="253"/>
      <c r="BJ203" s="187" t="s">
        <v>191</v>
      </c>
      <c r="BK203" s="114"/>
      <c r="BL203" s="114"/>
      <c r="BM203" s="114"/>
    </row>
    <row r="204" spans="1:65" s="15" customFormat="1" ht="48.15" customHeight="1" x14ac:dyDescent="0.5">
      <c r="A204" s="254" t="s">
        <v>139</v>
      </c>
      <c r="B204" s="255"/>
      <c r="C204" s="255"/>
      <c r="D204" s="255"/>
      <c r="E204" s="210" t="s">
        <v>237</v>
      </c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2"/>
      <c r="BF204" s="251" t="s">
        <v>181</v>
      </c>
      <c r="BG204" s="252"/>
      <c r="BH204" s="252"/>
      <c r="BI204" s="253"/>
      <c r="BJ204" s="187" t="s">
        <v>220</v>
      </c>
      <c r="BK204" s="184"/>
      <c r="BL204" s="184"/>
      <c r="BM204" s="184"/>
    </row>
    <row r="205" spans="1:65" s="15" customFormat="1" ht="48.15" customHeight="1" x14ac:dyDescent="0.5">
      <c r="A205" s="254" t="s">
        <v>140</v>
      </c>
      <c r="B205" s="255"/>
      <c r="C205" s="255"/>
      <c r="D205" s="255"/>
      <c r="E205" s="210" t="s">
        <v>469</v>
      </c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2"/>
      <c r="BF205" s="213" t="s">
        <v>182</v>
      </c>
      <c r="BG205" s="225"/>
      <c r="BH205" s="225"/>
      <c r="BI205" s="226"/>
      <c r="BJ205" s="187" t="s">
        <v>213</v>
      </c>
      <c r="BK205" s="184"/>
      <c r="BL205" s="184"/>
      <c r="BM205" s="184"/>
    </row>
    <row r="206" spans="1:65" s="15" customFormat="1" ht="48.15" customHeight="1" x14ac:dyDescent="0.5">
      <c r="A206" s="207" t="s">
        <v>368</v>
      </c>
      <c r="B206" s="208"/>
      <c r="C206" s="208"/>
      <c r="D206" s="209"/>
      <c r="E206" s="230" t="s">
        <v>481</v>
      </c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2"/>
      <c r="BF206" s="233" t="s">
        <v>301</v>
      </c>
      <c r="BG206" s="234"/>
      <c r="BH206" s="234"/>
      <c r="BI206" s="235"/>
      <c r="BJ206" s="189" t="s">
        <v>302</v>
      </c>
      <c r="BK206" s="184"/>
      <c r="BL206" s="184"/>
      <c r="BM206" s="184"/>
    </row>
    <row r="207" spans="1:65" s="1" customFormat="1" ht="48.15" customHeight="1" x14ac:dyDescent="0.55000000000000004">
      <c r="A207" s="207" t="s">
        <v>369</v>
      </c>
      <c r="B207" s="208"/>
      <c r="C207" s="208"/>
      <c r="D207" s="209"/>
      <c r="E207" s="210" t="s">
        <v>504</v>
      </c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2"/>
      <c r="BF207" s="213" t="s">
        <v>305</v>
      </c>
      <c r="BG207" s="225"/>
      <c r="BH207" s="225"/>
      <c r="BI207" s="226"/>
      <c r="BJ207" s="189" t="s">
        <v>312</v>
      </c>
    </row>
    <row r="208" spans="1:65" s="1" customFormat="1" ht="48.15" customHeight="1" x14ac:dyDescent="0.55000000000000004">
      <c r="A208" s="207" t="s">
        <v>370</v>
      </c>
      <c r="B208" s="208"/>
      <c r="C208" s="208"/>
      <c r="D208" s="209"/>
      <c r="E208" s="210" t="s">
        <v>441</v>
      </c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2"/>
      <c r="BF208" s="213" t="s">
        <v>307</v>
      </c>
      <c r="BG208" s="225"/>
      <c r="BH208" s="225"/>
      <c r="BI208" s="226"/>
      <c r="BJ208" s="189" t="s">
        <v>314</v>
      </c>
    </row>
    <row r="209" spans="1:70" s="1" customFormat="1" ht="48.15" customHeight="1" x14ac:dyDescent="0.55000000000000004">
      <c r="A209" s="207" t="s">
        <v>371</v>
      </c>
      <c r="B209" s="208"/>
      <c r="C209" s="208"/>
      <c r="D209" s="209"/>
      <c r="E209" s="210" t="s">
        <v>465</v>
      </c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2"/>
      <c r="BF209" s="213" t="s">
        <v>365</v>
      </c>
      <c r="BG209" s="225"/>
      <c r="BH209" s="225"/>
      <c r="BI209" s="226"/>
      <c r="BJ209" s="189" t="s">
        <v>315</v>
      </c>
    </row>
    <row r="210" spans="1:70" s="1" customFormat="1" ht="48.15" customHeight="1" x14ac:dyDescent="0.55000000000000004">
      <c r="A210" s="207" t="s">
        <v>373</v>
      </c>
      <c r="B210" s="208"/>
      <c r="C210" s="208"/>
      <c r="D210" s="209"/>
      <c r="E210" s="210" t="s">
        <v>442</v>
      </c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2"/>
      <c r="BF210" s="213" t="s">
        <v>311</v>
      </c>
      <c r="BG210" s="225"/>
      <c r="BH210" s="225"/>
      <c r="BI210" s="226"/>
      <c r="BJ210" s="189" t="s">
        <v>306</v>
      </c>
    </row>
    <row r="211" spans="1:70" s="1" customFormat="1" ht="62.25" customHeight="1" x14ac:dyDescent="0.55000000000000004">
      <c r="A211" s="207" t="s">
        <v>374</v>
      </c>
      <c r="B211" s="208"/>
      <c r="C211" s="208"/>
      <c r="D211" s="209"/>
      <c r="E211" s="230" t="s">
        <v>510</v>
      </c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2"/>
      <c r="BF211" s="213" t="s">
        <v>313</v>
      </c>
      <c r="BG211" s="225"/>
      <c r="BH211" s="225"/>
      <c r="BI211" s="226"/>
      <c r="BJ211" s="189" t="s">
        <v>308</v>
      </c>
    </row>
    <row r="212" spans="1:70" s="1" customFormat="1" ht="62.25" customHeight="1" x14ac:dyDescent="0.55000000000000004">
      <c r="A212" s="207" t="s">
        <v>375</v>
      </c>
      <c r="B212" s="208"/>
      <c r="C212" s="208"/>
      <c r="D212" s="209"/>
      <c r="E212" s="210" t="s">
        <v>482</v>
      </c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2"/>
      <c r="BF212" s="213" t="s">
        <v>318</v>
      </c>
      <c r="BG212" s="225"/>
      <c r="BH212" s="225"/>
      <c r="BI212" s="226"/>
      <c r="BJ212" s="189" t="s">
        <v>372</v>
      </c>
    </row>
    <row r="213" spans="1:70" s="1" customFormat="1" ht="48.15" customHeight="1" x14ac:dyDescent="0.55000000000000004">
      <c r="A213" s="207" t="s">
        <v>376</v>
      </c>
      <c r="B213" s="208"/>
      <c r="C213" s="208"/>
      <c r="D213" s="209"/>
      <c r="E213" s="210" t="s">
        <v>483</v>
      </c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2"/>
      <c r="BF213" s="213" t="s">
        <v>320</v>
      </c>
      <c r="BG213" s="225"/>
      <c r="BH213" s="225"/>
      <c r="BI213" s="226"/>
      <c r="BJ213" s="189" t="s">
        <v>319</v>
      </c>
    </row>
    <row r="214" spans="1:70" s="1" customFormat="1" ht="48.15" customHeight="1" x14ac:dyDescent="0.55000000000000004">
      <c r="A214" s="207" t="s">
        <v>377</v>
      </c>
      <c r="B214" s="208"/>
      <c r="C214" s="208"/>
      <c r="D214" s="209"/>
      <c r="E214" s="210" t="s">
        <v>484</v>
      </c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2"/>
      <c r="BF214" s="213" t="s">
        <v>320</v>
      </c>
      <c r="BG214" s="225"/>
      <c r="BH214" s="225"/>
      <c r="BI214" s="226"/>
      <c r="BJ214" s="189" t="s">
        <v>355</v>
      </c>
    </row>
    <row r="215" spans="1:70" s="1" customFormat="1" ht="48.15" customHeight="1" x14ac:dyDescent="0.55000000000000004">
      <c r="A215" s="207" t="s">
        <v>379</v>
      </c>
      <c r="B215" s="208"/>
      <c r="C215" s="208"/>
      <c r="D215" s="209"/>
      <c r="E215" s="210" t="s">
        <v>485</v>
      </c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2"/>
      <c r="BF215" s="213" t="s">
        <v>323</v>
      </c>
      <c r="BG215" s="225"/>
      <c r="BH215" s="225"/>
      <c r="BI215" s="226"/>
      <c r="BJ215" s="189" t="s">
        <v>327</v>
      </c>
    </row>
    <row r="216" spans="1:70" s="1" customFormat="1" ht="48.15" customHeight="1" x14ac:dyDescent="0.55000000000000004">
      <c r="A216" s="207" t="s">
        <v>381</v>
      </c>
      <c r="B216" s="208"/>
      <c r="C216" s="208"/>
      <c r="D216" s="209"/>
      <c r="E216" s="210" t="s">
        <v>486</v>
      </c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2"/>
      <c r="BF216" s="213" t="s">
        <v>325</v>
      </c>
      <c r="BG216" s="214"/>
      <c r="BH216" s="214"/>
      <c r="BI216" s="215"/>
      <c r="BJ216" s="189" t="s">
        <v>324</v>
      </c>
    </row>
    <row r="217" spans="1:70" s="1" customFormat="1" ht="56.85" customHeight="1" x14ac:dyDescent="0.55000000000000004">
      <c r="A217" s="207" t="s">
        <v>382</v>
      </c>
      <c r="B217" s="208"/>
      <c r="C217" s="208"/>
      <c r="D217" s="209"/>
      <c r="E217" s="210" t="s">
        <v>487</v>
      </c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2"/>
      <c r="BF217" s="251" t="s">
        <v>326</v>
      </c>
      <c r="BG217" s="252"/>
      <c r="BH217" s="252"/>
      <c r="BI217" s="253"/>
      <c r="BJ217" s="189" t="s">
        <v>380</v>
      </c>
    </row>
    <row r="218" spans="1:70" s="1" customFormat="1" ht="48.15" customHeight="1" x14ac:dyDescent="0.55000000000000004">
      <c r="A218" s="207" t="s">
        <v>383</v>
      </c>
      <c r="B218" s="208"/>
      <c r="C218" s="208"/>
      <c r="D218" s="209"/>
      <c r="E218" s="210" t="s">
        <v>488</v>
      </c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2"/>
      <c r="BF218" s="251" t="s">
        <v>326</v>
      </c>
      <c r="BG218" s="252"/>
      <c r="BH218" s="252"/>
      <c r="BI218" s="253"/>
      <c r="BJ218" s="189" t="s">
        <v>351</v>
      </c>
    </row>
    <row r="219" spans="1:70" s="1" customFormat="1" ht="48.15" customHeight="1" x14ac:dyDescent="0.55000000000000004">
      <c r="A219" s="207" t="s">
        <v>385</v>
      </c>
      <c r="B219" s="208"/>
      <c r="C219" s="208"/>
      <c r="D219" s="209"/>
      <c r="E219" s="210" t="s">
        <v>489</v>
      </c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2"/>
      <c r="BF219" s="213" t="s">
        <v>328</v>
      </c>
      <c r="BG219" s="225"/>
      <c r="BH219" s="225"/>
      <c r="BI219" s="226"/>
      <c r="BJ219" s="189" t="s">
        <v>329</v>
      </c>
    </row>
    <row r="220" spans="1:70" s="1" customFormat="1" ht="48.15" customHeight="1" x14ac:dyDescent="0.55000000000000004">
      <c r="A220" s="207" t="s">
        <v>388</v>
      </c>
      <c r="B220" s="208"/>
      <c r="C220" s="208"/>
      <c r="D220" s="209"/>
      <c r="E220" s="210" t="s">
        <v>490</v>
      </c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2"/>
      <c r="BF220" s="213" t="s">
        <v>332</v>
      </c>
      <c r="BG220" s="225"/>
      <c r="BH220" s="225"/>
      <c r="BI220" s="226"/>
      <c r="BJ220" s="189" t="s">
        <v>386</v>
      </c>
    </row>
    <row r="221" spans="1:70" s="1" customFormat="1" ht="48.15" customHeight="1" thickBot="1" x14ac:dyDescent="0.6">
      <c r="A221" s="236" t="s">
        <v>389</v>
      </c>
      <c r="B221" s="237"/>
      <c r="C221" s="237"/>
      <c r="D221" s="238"/>
      <c r="E221" s="239" t="s">
        <v>491</v>
      </c>
      <c r="F221" s="240"/>
      <c r="G221" s="240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240"/>
      <c r="AC221" s="240"/>
      <c r="AD221" s="240"/>
      <c r="AE221" s="240"/>
      <c r="AF221" s="240"/>
      <c r="AG221" s="240"/>
      <c r="AH221" s="240"/>
      <c r="AI221" s="240"/>
      <c r="AJ221" s="240"/>
      <c r="AK221" s="240"/>
      <c r="AL221" s="240"/>
      <c r="AM221" s="240"/>
      <c r="AN221" s="240"/>
      <c r="AO221" s="240"/>
      <c r="AP221" s="240"/>
      <c r="AQ221" s="240"/>
      <c r="AR221" s="240"/>
      <c r="AS221" s="240"/>
      <c r="AT221" s="240"/>
      <c r="AU221" s="240"/>
      <c r="AV221" s="240"/>
      <c r="AW221" s="240"/>
      <c r="AX221" s="240"/>
      <c r="AY221" s="240"/>
      <c r="AZ221" s="240"/>
      <c r="BA221" s="240"/>
      <c r="BB221" s="240"/>
      <c r="BC221" s="240"/>
      <c r="BD221" s="240"/>
      <c r="BE221" s="241"/>
      <c r="BF221" s="242" t="s">
        <v>333</v>
      </c>
      <c r="BG221" s="243"/>
      <c r="BH221" s="243"/>
      <c r="BI221" s="244"/>
      <c r="BJ221" s="189" t="s">
        <v>346</v>
      </c>
    </row>
    <row r="222" spans="1:70" s="4" customFormat="1" ht="33.9" customHeight="1" x14ac:dyDescent="0.55000000000000004">
      <c r="A222" s="125"/>
      <c r="B222" s="125"/>
      <c r="C222" s="125"/>
      <c r="D222" s="125"/>
      <c r="E222" s="125"/>
      <c r="F222" s="125"/>
      <c r="G222" s="182"/>
      <c r="H222" s="6"/>
      <c r="I222" s="6"/>
      <c r="J222" s="6"/>
      <c r="K222" s="6"/>
      <c r="L222" s="6"/>
      <c r="M222" s="6"/>
      <c r="N222" s="182"/>
      <c r="O222" s="182"/>
      <c r="P222" s="182"/>
      <c r="Q222" s="182"/>
      <c r="R222" s="182"/>
      <c r="S222" s="182"/>
      <c r="T222" s="182"/>
      <c r="U222" s="182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5"/>
      <c r="AL222" s="182"/>
      <c r="AM222" s="183"/>
      <c r="AN222" s="182"/>
      <c r="AO222" s="182"/>
      <c r="AP222" s="182"/>
      <c r="AW222" s="6"/>
      <c r="AX222" s="182"/>
      <c r="AY222" s="182"/>
      <c r="AZ222" s="182"/>
      <c r="BA222" s="182"/>
      <c r="BB222" s="182"/>
      <c r="BC222" s="182"/>
      <c r="BD222" s="182"/>
    </row>
    <row r="223" spans="1:70" s="4" customFormat="1" ht="33.9" customHeight="1" thickBot="1" x14ac:dyDescent="0.6">
      <c r="A223" s="125"/>
      <c r="B223" s="125"/>
      <c r="C223" s="125"/>
      <c r="D223" s="125"/>
      <c r="E223" s="125"/>
      <c r="F223" s="125"/>
      <c r="G223" s="182"/>
      <c r="H223" s="6"/>
      <c r="I223" s="6"/>
      <c r="J223" s="6"/>
      <c r="K223" s="6"/>
      <c r="L223" s="6"/>
      <c r="M223" s="6"/>
      <c r="N223" s="182"/>
      <c r="O223" s="182"/>
      <c r="P223" s="182"/>
      <c r="Q223" s="182"/>
      <c r="R223" s="182"/>
      <c r="S223" s="182"/>
      <c r="T223" s="182"/>
      <c r="U223" s="182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5"/>
      <c r="AL223" s="182"/>
      <c r="AM223" s="183"/>
      <c r="AN223" s="182"/>
      <c r="AO223" s="182"/>
      <c r="AP223" s="182"/>
      <c r="AW223" s="6"/>
      <c r="AX223" s="182"/>
      <c r="AY223" s="182"/>
      <c r="AZ223" s="182"/>
      <c r="BA223" s="182"/>
      <c r="BB223" s="182"/>
      <c r="BC223" s="182"/>
      <c r="BD223" s="182"/>
    </row>
    <row r="224" spans="1:70" s="1" customFormat="1" ht="93.6" customHeight="1" thickBot="1" x14ac:dyDescent="0.6">
      <c r="A224" s="245" t="s">
        <v>109</v>
      </c>
      <c r="B224" s="246"/>
      <c r="C224" s="246"/>
      <c r="D224" s="246"/>
      <c r="E224" s="247" t="s">
        <v>110</v>
      </c>
      <c r="F224" s="248"/>
      <c r="G224" s="248"/>
      <c r="H224" s="248"/>
      <c r="I224" s="248"/>
      <c r="J224" s="248"/>
      <c r="K224" s="248"/>
      <c r="L224" s="248"/>
      <c r="M224" s="248"/>
      <c r="N224" s="248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  <c r="Y224" s="248"/>
      <c r="Z224" s="248"/>
      <c r="AA224" s="248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  <c r="AM224" s="248"/>
      <c r="AN224" s="248"/>
      <c r="AO224" s="248"/>
      <c r="AP224" s="248"/>
      <c r="AQ224" s="248"/>
      <c r="AR224" s="248"/>
      <c r="AS224" s="248"/>
      <c r="AT224" s="248"/>
      <c r="AU224" s="248"/>
      <c r="AV224" s="248"/>
      <c r="AW224" s="248"/>
      <c r="AX224" s="248"/>
      <c r="AY224" s="248"/>
      <c r="AZ224" s="248"/>
      <c r="BA224" s="248"/>
      <c r="BB224" s="248"/>
      <c r="BC224" s="248"/>
      <c r="BD224" s="248"/>
      <c r="BE224" s="249"/>
      <c r="BF224" s="245" t="s">
        <v>143</v>
      </c>
      <c r="BG224" s="246"/>
      <c r="BH224" s="246"/>
      <c r="BI224" s="250"/>
      <c r="BJ224" s="168"/>
      <c r="BK224" s="180"/>
      <c r="BL224" s="180"/>
      <c r="BM224" s="180"/>
      <c r="BP224" s="11"/>
      <c r="BQ224" s="11"/>
      <c r="BR224" s="11"/>
    </row>
    <row r="225" spans="1:65" s="1" customFormat="1" ht="48.15" customHeight="1" x14ac:dyDescent="0.55000000000000004">
      <c r="A225" s="227" t="s">
        <v>390</v>
      </c>
      <c r="B225" s="228"/>
      <c r="C225" s="228"/>
      <c r="D225" s="229"/>
      <c r="E225" s="230" t="s">
        <v>492</v>
      </c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  <c r="AA225" s="231"/>
      <c r="AB225" s="231"/>
      <c r="AC225" s="231"/>
      <c r="AD225" s="231"/>
      <c r="AE225" s="231"/>
      <c r="AF225" s="231"/>
      <c r="AG225" s="231"/>
      <c r="AH225" s="231"/>
      <c r="AI225" s="231"/>
      <c r="AJ225" s="231"/>
      <c r="AK225" s="231"/>
      <c r="AL225" s="231"/>
      <c r="AM225" s="231"/>
      <c r="AN225" s="231"/>
      <c r="AO225" s="231"/>
      <c r="AP225" s="231"/>
      <c r="AQ225" s="231"/>
      <c r="AR225" s="231"/>
      <c r="AS225" s="231"/>
      <c r="AT225" s="231"/>
      <c r="AU225" s="231"/>
      <c r="AV225" s="231"/>
      <c r="AW225" s="231"/>
      <c r="AX225" s="231"/>
      <c r="AY225" s="231"/>
      <c r="AZ225" s="231"/>
      <c r="BA225" s="231"/>
      <c r="BB225" s="231"/>
      <c r="BC225" s="231"/>
      <c r="BD225" s="231"/>
      <c r="BE225" s="232"/>
      <c r="BF225" s="233" t="s">
        <v>333</v>
      </c>
      <c r="BG225" s="234"/>
      <c r="BH225" s="234"/>
      <c r="BI225" s="235"/>
      <c r="BJ225" s="189" t="s">
        <v>387</v>
      </c>
    </row>
    <row r="226" spans="1:65" s="1" customFormat="1" ht="48.15" customHeight="1" x14ac:dyDescent="0.55000000000000004">
      <c r="A226" s="207" t="s">
        <v>392</v>
      </c>
      <c r="B226" s="208"/>
      <c r="C226" s="208"/>
      <c r="D226" s="209"/>
      <c r="E226" s="210" t="s">
        <v>430</v>
      </c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2"/>
      <c r="BF226" s="213" t="s">
        <v>337</v>
      </c>
      <c r="BG226" s="225"/>
      <c r="BH226" s="225"/>
      <c r="BI226" s="226"/>
      <c r="BJ226" s="189" t="s">
        <v>411</v>
      </c>
    </row>
    <row r="227" spans="1:65" s="1" customFormat="1" ht="48.15" customHeight="1" x14ac:dyDescent="0.55000000000000004">
      <c r="A227" s="207" t="s">
        <v>393</v>
      </c>
      <c r="B227" s="208"/>
      <c r="C227" s="208"/>
      <c r="D227" s="209"/>
      <c r="E227" s="210" t="s">
        <v>431</v>
      </c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2"/>
      <c r="BF227" s="213" t="s">
        <v>338</v>
      </c>
      <c r="BG227" s="225"/>
      <c r="BH227" s="225"/>
      <c r="BI227" s="226"/>
      <c r="BJ227" s="189" t="s">
        <v>334</v>
      </c>
    </row>
    <row r="228" spans="1:65" s="1" customFormat="1" ht="48.15" customHeight="1" x14ac:dyDescent="0.55000000000000004">
      <c r="A228" s="207" t="s">
        <v>395</v>
      </c>
      <c r="B228" s="208"/>
      <c r="C228" s="208"/>
      <c r="D228" s="209"/>
      <c r="E228" s="210" t="s">
        <v>475</v>
      </c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2"/>
      <c r="BF228" s="213" t="s">
        <v>344</v>
      </c>
      <c r="BG228" s="214"/>
      <c r="BH228" s="214"/>
      <c r="BI228" s="215"/>
      <c r="BJ228" s="189" t="s">
        <v>339</v>
      </c>
    </row>
    <row r="229" spans="1:65" s="1" customFormat="1" ht="48.15" customHeight="1" x14ac:dyDescent="0.55000000000000004">
      <c r="A229" s="207" t="s">
        <v>396</v>
      </c>
      <c r="B229" s="208"/>
      <c r="C229" s="208"/>
      <c r="D229" s="209"/>
      <c r="E229" s="210" t="s">
        <v>444</v>
      </c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2"/>
      <c r="BF229" s="213" t="s">
        <v>345</v>
      </c>
      <c r="BG229" s="214"/>
      <c r="BH229" s="214"/>
      <c r="BI229" s="215"/>
      <c r="BJ229" s="189" t="s">
        <v>340</v>
      </c>
    </row>
    <row r="230" spans="1:65" s="1" customFormat="1" ht="48.15" customHeight="1" x14ac:dyDescent="0.55000000000000004">
      <c r="A230" s="207" t="s">
        <v>397</v>
      </c>
      <c r="B230" s="208"/>
      <c r="C230" s="208"/>
      <c r="D230" s="209"/>
      <c r="E230" s="210" t="s">
        <v>443</v>
      </c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2"/>
      <c r="BF230" s="213" t="s">
        <v>366</v>
      </c>
      <c r="BG230" s="214"/>
      <c r="BH230" s="214"/>
      <c r="BI230" s="215"/>
      <c r="BJ230" s="189" t="s">
        <v>341</v>
      </c>
    </row>
    <row r="231" spans="1:65" s="1" customFormat="1" ht="48.15" customHeight="1" x14ac:dyDescent="0.55000000000000004">
      <c r="A231" s="207" t="s">
        <v>398</v>
      </c>
      <c r="B231" s="208"/>
      <c r="C231" s="208"/>
      <c r="D231" s="209"/>
      <c r="E231" s="210" t="s">
        <v>493</v>
      </c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2"/>
      <c r="BF231" s="213" t="s">
        <v>367</v>
      </c>
      <c r="BG231" s="214"/>
      <c r="BH231" s="214"/>
      <c r="BI231" s="215"/>
      <c r="BJ231" s="189" t="s">
        <v>394</v>
      </c>
    </row>
    <row r="232" spans="1:65" s="1" customFormat="1" ht="48.15" customHeight="1" thickBot="1" x14ac:dyDescent="0.6">
      <c r="A232" s="216" t="s">
        <v>399</v>
      </c>
      <c r="B232" s="217"/>
      <c r="C232" s="217"/>
      <c r="D232" s="218"/>
      <c r="E232" s="219" t="s">
        <v>505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/>
      <c r="AF232" s="220"/>
      <c r="AG232" s="220"/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1"/>
      <c r="BF232" s="222" t="s">
        <v>367</v>
      </c>
      <c r="BG232" s="223"/>
      <c r="BH232" s="223"/>
      <c r="BI232" s="224"/>
      <c r="BJ232" s="189" t="s">
        <v>501</v>
      </c>
    </row>
    <row r="233" spans="1:65" s="3" customFormat="1" ht="84.9" customHeight="1" x14ac:dyDescent="0.55000000000000004">
      <c r="A233" s="203" t="s">
        <v>415</v>
      </c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89"/>
      <c r="BK233" s="90"/>
      <c r="BL233" s="90"/>
      <c r="BM233" s="90"/>
    </row>
    <row r="234" spans="1:65" s="3" customFormat="1" ht="113.25" customHeight="1" x14ac:dyDescent="0.55000000000000004">
      <c r="A234" s="204" t="s">
        <v>460</v>
      </c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  <c r="BI234" s="204"/>
      <c r="BJ234" s="89"/>
      <c r="BK234" s="90"/>
      <c r="BL234" s="90"/>
      <c r="BM234" s="90"/>
    </row>
    <row r="235" spans="1:65" s="3" customFormat="1" ht="84.9" customHeight="1" x14ac:dyDescent="0.55000000000000004">
      <c r="A235" s="139" t="s">
        <v>124</v>
      </c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91"/>
      <c r="S235" s="9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5"/>
      <c r="AG235" s="131"/>
      <c r="AH235" s="131"/>
      <c r="AI235" s="205" t="s">
        <v>124</v>
      </c>
      <c r="AJ235" s="205"/>
      <c r="AK235" s="205"/>
      <c r="AL235" s="205"/>
      <c r="AM235" s="205"/>
      <c r="AN235" s="205"/>
      <c r="AO235" s="205"/>
      <c r="AP235" s="205"/>
      <c r="AQ235" s="205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K235" s="90"/>
      <c r="BL235" s="90"/>
      <c r="BM235" s="90"/>
    </row>
    <row r="236" spans="1:65" s="3" customFormat="1" ht="42.6" customHeight="1" x14ac:dyDescent="0.6">
      <c r="A236" s="201" t="s">
        <v>163</v>
      </c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131"/>
      <c r="AG236" s="131"/>
      <c r="AH236" s="131"/>
      <c r="AI236" s="202" t="s">
        <v>495</v>
      </c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130"/>
      <c r="BK236" s="90"/>
      <c r="BL236" s="90"/>
      <c r="BM236" s="90"/>
    </row>
    <row r="237" spans="1:65" s="3" customFormat="1" ht="42.6" customHeight="1" x14ac:dyDescent="0.6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G237" s="131"/>
      <c r="AH237" s="131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130"/>
      <c r="BK237" s="90"/>
      <c r="BL237" s="90"/>
      <c r="BM237" s="90"/>
    </row>
    <row r="238" spans="1:65" s="3" customFormat="1" ht="42.6" customHeight="1" x14ac:dyDescent="0.6">
      <c r="A238" s="196"/>
      <c r="B238" s="196"/>
      <c r="C238" s="196"/>
      <c r="D238" s="196"/>
      <c r="E238" s="196"/>
      <c r="F238" s="196"/>
      <c r="G238" s="196"/>
      <c r="H238" s="196"/>
      <c r="I238" s="196"/>
      <c r="J238" s="197" t="s">
        <v>509</v>
      </c>
      <c r="K238" s="197"/>
      <c r="L238" s="197"/>
      <c r="M238" s="197"/>
      <c r="N238" s="197"/>
      <c r="O238" s="197"/>
      <c r="P238" s="197"/>
      <c r="Q238" s="197"/>
      <c r="R238" s="197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131"/>
      <c r="AE238" s="135"/>
      <c r="AG238" s="131"/>
      <c r="AH238" s="131"/>
      <c r="AI238" s="206"/>
      <c r="AJ238" s="206"/>
      <c r="AK238" s="206"/>
      <c r="AL238" s="206"/>
      <c r="AM238" s="206"/>
      <c r="AN238" s="206"/>
      <c r="AO238" s="206"/>
      <c r="AP238" s="197" t="s">
        <v>165</v>
      </c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93"/>
      <c r="BA238" s="93"/>
      <c r="BB238" s="93"/>
      <c r="BC238" s="93"/>
      <c r="BD238" s="131"/>
      <c r="BE238" s="131"/>
      <c r="BF238" s="131"/>
      <c r="BG238" s="131"/>
      <c r="BH238" s="131"/>
      <c r="BK238" s="90"/>
      <c r="BL238" s="90"/>
      <c r="BM238" s="90"/>
    </row>
    <row r="239" spans="1:65" s="3" customFormat="1" ht="42.6" customHeight="1" x14ac:dyDescent="0.6">
      <c r="A239" s="198" t="s">
        <v>164</v>
      </c>
      <c r="B239" s="198"/>
      <c r="C239" s="198"/>
      <c r="D239" s="198"/>
      <c r="E239" s="198"/>
      <c r="F239" s="198"/>
      <c r="G239" s="198"/>
      <c r="H239" s="198"/>
      <c r="I239" s="198"/>
      <c r="J239" s="191">
        <v>2021</v>
      </c>
      <c r="K239" s="191"/>
      <c r="L239" s="191"/>
      <c r="N239" s="131"/>
      <c r="O239" s="131"/>
      <c r="P239" s="131"/>
      <c r="Q239" s="131"/>
      <c r="R239" s="91"/>
      <c r="S239" s="9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5"/>
      <c r="AG239" s="131"/>
      <c r="AH239" s="131"/>
      <c r="AI239" s="200"/>
      <c r="AJ239" s="200"/>
      <c r="AK239" s="200"/>
      <c r="AL239" s="200"/>
      <c r="AM239" s="200"/>
      <c r="AN239" s="200"/>
      <c r="AO239" s="200"/>
      <c r="AP239" s="191">
        <v>2021</v>
      </c>
      <c r="AQ239" s="191"/>
      <c r="AR239" s="19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K239" s="90"/>
      <c r="BL239" s="90"/>
      <c r="BM239" s="90"/>
    </row>
    <row r="240" spans="1:65" s="3" customFormat="1" ht="42.6" customHeight="1" x14ac:dyDescent="0.55000000000000004">
      <c r="A240" s="94"/>
      <c r="B240" s="95"/>
      <c r="C240" s="95"/>
      <c r="D240" s="95"/>
      <c r="E240" s="95"/>
      <c r="F240" s="95"/>
      <c r="G240" s="131"/>
      <c r="H240" s="84"/>
      <c r="I240" s="131"/>
      <c r="J240" s="131"/>
      <c r="K240" s="131"/>
      <c r="L240" s="131"/>
      <c r="M240" s="131"/>
      <c r="N240" s="131"/>
      <c r="O240" s="131"/>
      <c r="P240" s="131"/>
      <c r="Q240" s="131"/>
      <c r="R240" s="91"/>
      <c r="S240" s="9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5"/>
      <c r="AG240" s="131"/>
      <c r="AH240" s="131"/>
      <c r="AI240" s="131"/>
      <c r="AJ240" s="95"/>
      <c r="AK240" s="95"/>
      <c r="AL240" s="95"/>
      <c r="AM240" s="95"/>
      <c r="AN240" s="95"/>
      <c r="AO240" s="95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K240" s="90"/>
      <c r="BL240" s="90"/>
      <c r="BM240" s="90"/>
    </row>
    <row r="241" spans="1:65" s="3" customFormat="1" ht="42.6" customHeight="1" x14ac:dyDescent="0.55000000000000004">
      <c r="A241" s="201" t="s">
        <v>166</v>
      </c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G241" s="131"/>
      <c r="AH241" s="131"/>
      <c r="AI241" s="202" t="s">
        <v>496</v>
      </c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2"/>
      <c r="BJ241" s="156"/>
      <c r="BK241" s="90"/>
      <c r="BL241" s="90"/>
      <c r="BM241" s="90"/>
    </row>
    <row r="242" spans="1:65" s="3" customFormat="1" ht="42.6" customHeight="1" x14ac:dyDescent="0.55000000000000004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G242" s="131"/>
      <c r="AH242" s="131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2"/>
      <c r="BJ242" s="156"/>
      <c r="BK242" s="96"/>
      <c r="BL242" s="90"/>
      <c r="BM242" s="90"/>
    </row>
    <row r="243" spans="1:65" s="3" customFormat="1" ht="42.6" customHeight="1" x14ac:dyDescent="0.6">
      <c r="A243" s="196"/>
      <c r="B243" s="196"/>
      <c r="C243" s="196"/>
      <c r="D243" s="196"/>
      <c r="E243" s="196"/>
      <c r="F243" s="196"/>
      <c r="G243" s="196"/>
      <c r="H243" s="196"/>
      <c r="I243" s="196"/>
      <c r="J243" s="197" t="s">
        <v>167</v>
      </c>
      <c r="K243" s="197"/>
      <c r="L243" s="197"/>
      <c r="M243" s="197"/>
      <c r="N243" s="197"/>
      <c r="O243" s="197"/>
      <c r="P243" s="197"/>
      <c r="Q243" s="197"/>
      <c r="R243" s="1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131"/>
      <c r="AE243" s="135"/>
      <c r="AG243" s="131"/>
      <c r="AH243" s="131"/>
      <c r="AI243" s="196"/>
      <c r="AJ243" s="196"/>
      <c r="AK243" s="196"/>
      <c r="AL243" s="196"/>
      <c r="AM243" s="196"/>
      <c r="AN243" s="196"/>
      <c r="AO243" s="196"/>
      <c r="AP243" s="197" t="s">
        <v>169</v>
      </c>
      <c r="AQ243" s="197"/>
      <c r="AR243" s="197"/>
      <c r="AS243" s="197"/>
      <c r="AT243" s="197"/>
      <c r="AU243" s="197"/>
      <c r="AV243" s="134"/>
      <c r="AW243" s="134"/>
      <c r="AX243" s="156"/>
      <c r="AY243" s="156"/>
      <c r="AZ243" s="156"/>
      <c r="BA243" s="156"/>
      <c r="BB243" s="156"/>
      <c r="BC243" s="156"/>
      <c r="BD243" s="156"/>
      <c r="BE243" s="156"/>
      <c r="BF243" s="156"/>
      <c r="BG243" s="156"/>
      <c r="BH243" s="156"/>
      <c r="BI243" s="7"/>
      <c r="BJ243" s="7"/>
      <c r="BK243" s="96"/>
      <c r="BL243" s="90"/>
      <c r="BM243" s="90"/>
    </row>
    <row r="244" spans="1:65" s="3" customFormat="1" ht="42.6" customHeight="1" x14ac:dyDescent="0.6">
      <c r="A244" s="198" t="s">
        <v>164</v>
      </c>
      <c r="B244" s="198"/>
      <c r="C244" s="198"/>
      <c r="D244" s="198"/>
      <c r="E244" s="198"/>
      <c r="F244" s="198"/>
      <c r="G244" s="198"/>
      <c r="H244" s="198"/>
      <c r="I244" s="198"/>
      <c r="J244" s="191">
        <v>2021</v>
      </c>
      <c r="K244" s="191"/>
      <c r="L244" s="191"/>
      <c r="AD244" s="131"/>
      <c r="AE244" s="135"/>
      <c r="AG244" s="131"/>
      <c r="AH244" s="131"/>
      <c r="AI244" s="199" t="s">
        <v>164</v>
      </c>
      <c r="AJ244" s="199"/>
      <c r="AK244" s="199"/>
      <c r="AL244" s="199"/>
      <c r="AM244" s="199"/>
      <c r="AN244" s="199"/>
      <c r="AO244" s="199"/>
      <c r="AP244" s="191">
        <v>2021</v>
      </c>
      <c r="AQ244" s="191"/>
      <c r="AR244" s="191"/>
      <c r="AS244" s="135"/>
      <c r="AT244" s="135"/>
      <c r="AU244" s="135"/>
      <c r="AV244" s="135"/>
      <c r="AW244" s="135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131"/>
      <c r="BK244" s="96"/>
      <c r="BL244" s="90"/>
      <c r="BM244" s="90"/>
    </row>
    <row r="245" spans="1:65" s="3" customFormat="1" ht="42.6" customHeight="1" x14ac:dyDescent="0.6">
      <c r="A245" s="90"/>
      <c r="AD245" s="131"/>
      <c r="AE245" s="135"/>
      <c r="AG245" s="131"/>
      <c r="AH245" s="131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131"/>
      <c r="BI245" s="98"/>
      <c r="BJ245" s="98"/>
      <c r="BK245" s="90"/>
      <c r="BL245" s="90"/>
      <c r="BM245" s="90"/>
    </row>
    <row r="246" spans="1:65" s="3" customFormat="1" ht="42.6" customHeight="1" x14ac:dyDescent="0.55000000000000004">
      <c r="A246" s="194" t="s">
        <v>416</v>
      </c>
      <c r="B246" s="194"/>
      <c r="C246" s="194"/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G246" s="131"/>
      <c r="AH246" s="131"/>
      <c r="AI246" s="195" t="s">
        <v>125</v>
      </c>
      <c r="AJ246" s="195"/>
      <c r="AK246" s="195"/>
      <c r="AL246" s="195"/>
      <c r="AM246" s="195"/>
      <c r="AN246" s="195"/>
      <c r="AO246" s="195"/>
      <c r="AP246" s="195"/>
      <c r="AQ246" s="195"/>
      <c r="AR246" s="195"/>
      <c r="AS246" s="195"/>
      <c r="AT246" s="195"/>
      <c r="AU246" s="195"/>
      <c r="AV246" s="195"/>
      <c r="AW246" s="195"/>
      <c r="AX246" s="195"/>
      <c r="AY246" s="195"/>
      <c r="AZ246" s="195"/>
      <c r="BA246" s="195"/>
      <c r="BB246" s="195"/>
      <c r="BC246" s="195"/>
      <c r="BD246" s="195"/>
      <c r="BE246" s="195"/>
      <c r="BF246" s="195"/>
      <c r="BG246" s="195"/>
      <c r="BH246" s="195"/>
      <c r="BI246" s="195"/>
      <c r="BJ246" s="132"/>
      <c r="BK246" s="90"/>
      <c r="BL246" s="90"/>
      <c r="BM246" s="90"/>
    </row>
    <row r="247" spans="1:65" s="3" customFormat="1" ht="42.6" customHeight="1" x14ac:dyDescent="0.55000000000000004">
      <c r="A247" s="194"/>
      <c r="B247" s="194"/>
      <c r="C247" s="194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G247" s="131"/>
      <c r="AH247" s="131"/>
      <c r="AI247" s="195"/>
      <c r="AJ247" s="195"/>
      <c r="AK247" s="195"/>
      <c r="AL247" s="195"/>
      <c r="AM247" s="195"/>
      <c r="AN247" s="195"/>
      <c r="AO247" s="195"/>
      <c r="AP247" s="195"/>
      <c r="AQ247" s="195"/>
      <c r="AR247" s="195"/>
      <c r="AS247" s="195"/>
      <c r="AT247" s="195"/>
      <c r="AU247" s="195"/>
      <c r="AV247" s="195"/>
      <c r="AW247" s="195"/>
      <c r="AX247" s="195"/>
      <c r="AY247" s="195"/>
      <c r="AZ247" s="195"/>
      <c r="BA247" s="195"/>
      <c r="BB247" s="195"/>
      <c r="BC247" s="195"/>
      <c r="BD247" s="195"/>
      <c r="BE247" s="195"/>
      <c r="BF247" s="195"/>
      <c r="BG247" s="195"/>
      <c r="BH247" s="195"/>
      <c r="BI247" s="195"/>
      <c r="BJ247" s="132"/>
      <c r="BK247" s="90"/>
      <c r="BL247" s="90"/>
      <c r="BM247" s="90"/>
    </row>
    <row r="248" spans="1:65" s="3" customFormat="1" ht="42.6" customHeight="1" x14ac:dyDescent="0.6">
      <c r="A248" s="196"/>
      <c r="B248" s="196"/>
      <c r="C248" s="196"/>
      <c r="D248" s="196"/>
      <c r="E248" s="196"/>
      <c r="F248" s="196"/>
      <c r="G248" s="196"/>
      <c r="H248" s="196"/>
      <c r="I248" s="196"/>
      <c r="J248" s="197" t="s">
        <v>356</v>
      </c>
      <c r="K248" s="197"/>
      <c r="L248" s="197"/>
      <c r="M248" s="197"/>
      <c r="N248" s="197"/>
      <c r="O248" s="197"/>
      <c r="P248" s="197"/>
      <c r="Q248" s="197"/>
      <c r="R248" s="197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1"/>
      <c r="AE248" s="135"/>
      <c r="AG248" s="131"/>
      <c r="AH248" s="131"/>
      <c r="AI248" s="196"/>
      <c r="AJ248" s="196"/>
      <c r="AK248" s="196"/>
      <c r="AL248" s="196"/>
      <c r="AM248" s="196"/>
      <c r="AN248" s="196"/>
      <c r="AO248" s="196"/>
      <c r="AP248" s="197" t="s">
        <v>500</v>
      </c>
      <c r="AQ248" s="197"/>
      <c r="AR248" s="197"/>
      <c r="AS248" s="197"/>
      <c r="AT248" s="197"/>
      <c r="AU248" s="197"/>
      <c r="AV248" s="135"/>
      <c r="AW248" s="135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131"/>
      <c r="BI248" s="17"/>
      <c r="BJ248" s="17"/>
      <c r="BK248" s="90"/>
      <c r="BL248" s="90"/>
      <c r="BM248" s="90"/>
    </row>
    <row r="249" spans="1:65" s="3" customFormat="1" ht="42.6" customHeight="1" x14ac:dyDescent="0.6">
      <c r="A249" s="190"/>
      <c r="B249" s="190"/>
      <c r="C249" s="190"/>
      <c r="D249" s="190"/>
      <c r="E249" s="190"/>
      <c r="F249" s="190"/>
      <c r="G249" s="190"/>
      <c r="H249" s="190"/>
      <c r="I249" s="190"/>
      <c r="J249" s="191">
        <v>2021</v>
      </c>
      <c r="K249" s="191"/>
      <c r="L249" s="191"/>
      <c r="AD249" s="131"/>
      <c r="AE249" s="135"/>
      <c r="AG249" s="131"/>
      <c r="AH249" s="131"/>
      <c r="AI249" s="192"/>
      <c r="AJ249" s="192"/>
      <c r="AK249" s="192"/>
      <c r="AL249" s="192"/>
      <c r="AM249" s="192"/>
      <c r="AN249" s="192"/>
      <c r="AO249" s="192"/>
      <c r="AP249" s="191">
        <v>2021</v>
      </c>
      <c r="AQ249" s="191"/>
      <c r="AR249" s="191"/>
      <c r="AW249" s="135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131"/>
      <c r="BI249" s="17"/>
      <c r="BJ249" s="17"/>
      <c r="BK249" s="90"/>
      <c r="BL249" s="90"/>
      <c r="BM249" s="90"/>
    </row>
    <row r="250" spans="1:65" s="3" customFormat="1" ht="42.6" customHeight="1" x14ac:dyDescent="0.6">
      <c r="P250" s="135"/>
      <c r="Q250" s="131"/>
      <c r="R250" s="91"/>
      <c r="S250" s="9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5"/>
      <c r="AG250" s="131"/>
      <c r="AH250" s="131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131"/>
      <c r="BI250" s="17"/>
      <c r="BJ250" s="17"/>
      <c r="BK250" s="90"/>
      <c r="BL250" s="90"/>
      <c r="BM250" s="90"/>
    </row>
    <row r="251" spans="1:65" s="3" customFormat="1" ht="42.6" customHeight="1" x14ac:dyDescent="0.6">
      <c r="A251" s="193" t="s">
        <v>170</v>
      </c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31"/>
      <c r="AE251" s="135"/>
      <c r="AG251" s="131"/>
      <c r="AH251" s="131"/>
      <c r="AI251" s="135"/>
      <c r="AJ251" s="7"/>
      <c r="AK251" s="7"/>
      <c r="AL251" s="7"/>
      <c r="AM251" s="7"/>
      <c r="AN251" s="7"/>
      <c r="AO251" s="7"/>
      <c r="AP251" s="7"/>
      <c r="AX251" s="93"/>
      <c r="AY251" s="93"/>
      <c r="AZ251" s="93"/>
      <c r="BA251" s="93"/>
      <c r="BB251" s="93"/>
      <c r="BC251" s="93"/>
      <c r="BD251" s="93"/>
      <c r="BE251" s="93"/>
      <c r="BF251" s="93"/>
      <c r="BG251" s="131"/>
      <c r="BH251" s="131"/>
      <c r="BI251" s="17"/>
      <c r="BJ251" s="17"/>
      <c r="BK251" s="90"/>
      <c r="BL251" s="90"/>
      <c r="BM251" s="90"/>
    </row>
    <row r="252" spans="1:65" s="3" customFormat="1" ht="42.6" customHeight="1" x14ac:dyDescent="0.6">
      <c r="A252" s="193"/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131"/>
      <c r="AE252" s="135"/>
      <c r="AG252" s="131"/>
      <c r="AH252" s="131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4"/>
      <c r="AT252" s="94"/>
      <c r="AU252" s="94"/>
      <c r="AV252" s="94"/>
      <c r="AW252" s="132"/>
      <c r="AX252" s="132"/>
      <c r="AY252" s="132"/>
      <c r="AZ252" s="132"/>
      <c r="BA252" s="132"/>
      <c r="BB252" s="132"/>
      <c r="BC252" s="132"/>
      <c r="BD252" s="131"/>
      <c r="BE252" s="131"/>
      <c r="BF252" s="131"/>
      <c r="BG252" s="131"/>
      <c r="BH252" s="131"/>
      <c r="BI252" s="17"/>
      <c r="BJ252" s="17"/>
      <c r="BK252" s="90"/>
      <c r="BL252" s="90"/>
      <c r="BM252" s="90"/>
    </row>
    <row r="253" spans="1:65" s="3" customFormat="1" ht="42.6" customHeight="1" x14ac:dyDescent="0.6">
      <c r="A253" s="90"/>
      <c r="AD253" s="131"/>
      <c r="AE253" s="135"/>
      <c r="AG253" s="131"/>
      <c r="AH253" s="131"/>
      <c r="AI253" s="135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135"/>
      <c r="BD253" s="131"/>
      <c r="BE253" s="131"/>
      <c r="BF253" s="131"/>
      <c r="BG253" s="131"/>
      <c r="BH253" s="131"/>
      <c r="BI253" s="17"/>
      <c r="BJ253" s="17"/>
      <c r="BK253" s="90"/>
      <c r="BL253" s="90"/>
      <c r="BM253" s="90"/>
    </row>
    <row r="254" spans="1:65" s="3" customFormat="1" ht="42.6" customHeight="1" x14ac:dyDescent="0.6">
      <c r="A254" s="191" t="s">
        <v>189</v>
      </c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D254" s="131"/>
      <c r="AE254" s="135"/>
      <c r="AG254" s="131"/>
      <c r="AH254" s="131"/>
      <c r="AI254" s="135"/>
      <c r="AJ254" s="8"/>
      <c r="AK254" s="8"/>
      <c r="AL254" s="8"/>
      <c r="AM254" s="8"/>
      <c r="AN254" s="8"/>
      <c r="AO254" s="8"/>
      <c r="AP254" s="9"/>
      <c r="AQ254" s="9"/>
      <c r="AR254" s="9"/>
      <c r="AS254" s="7"/>
      <c r="AT254" s="7"/>
      <c r="AU254" s="7"/>
      <c r="AV254" s="7"/>
      <c r="BD254" s="131"/>
      <c r="BE254" s="131"/>
      <c r="BF254" s="131"/>
      <c r="BG254" s="131"/>
      <c r="BH254" s="131"/>
      <c r="BI254" s="17"/>
      <c r="BJ254" s="17"/>
      <c r="BK254" s="90"/>
      <c r="BL254" s="90"/>
      <c r="BM254" s="90"/>
    </row>
    <row r="255" spans="1:65" s="3" customFormat="1" ht="42.6" customHeight="1" x14ac:dyDescent="0.6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D255" s="131"/>
      <c r="AE255" s="135"/>
      <c r="AG255" s="131"/>
      <c r="AH255" s="131"/>
      <c r="AI255" s="135"/>
      <c r="AJ255" s="8"/>
      <c r="AK255" s="8"/>
      <c r="AL255" s="8"/>
      <c r="AM255" s="8"/>
      <c r="AN255" s="8"/>
      <c r="AO255" s="8"/>
      <c r="AP255" s="9"/>
      <c r="AQ255" s="9"/>
      <c r="AR255" s="9"/>
      <c r="AS255" s="7"/>
      <c r="AT255" s="7"/>
      <c r="AU255" s="7"/>
      <c r="AV255" s="7"/>
      <c r="BD255" s="131"/>
      <c r="BE255" s="131"/>
      <c r="BF255" s="131"/>
      <c r="BG255" s="131"/>
      <c r="BH255" s="131"/>
      <c r="BI255" s="17"/>
      <c r="BJ255" s="17"/>
      <c r="BK255" s="90"/>
      <c r="BL255" s="90"/>
      <c r="BM255" s="90"/>
    </row>
    <row r="256" spans="1:65" s="82" customFormat="1" ht="42.6" customHeight="1" x14ac:dyDescent="0.6">
      <c r="R256" s="100"/>
      <c r="S256" s="100"/>
      <c r="BF256" s="101"/>
      <c r="BG256" s="101"/>
      <c r="BH256" s="101"/>
      <c r="BI256" s="101"/>
      <c r="BJ256" s="89"/>
      <c r="BK256" s="101"/>
      <c r="BL256" s="101"/>
      <c r="BM256" s="101"/>
    </row>
    <row r="257" spans="18:65" s="82" customFormat="1" ht="42.6" customHeight="1" x14ac:dyDescent="0.6">
      <c r="R257" s="100"/>
      <c r="S257" s="100"/>
      <c r="BF257" s="101"/>
      <c r="BG257" s="101"/>
      <c r="BH257" s="101"/>
      <c r="BI257" s="101"/>
      <c r="BJ257" s="89"/>
      <c r="BK257" s="101"/>
      <c r="BL257" s="101"/>
      <c r="BM257" s="101"/>
    </row>
    <row r="258" spans="18:65" s="82" customFormat="1" ht="42.6" customHeight="1" x14ac:dyDescent="0.6">
      <c r="R258" s="100"/>
      <c r="S258" s="100"/>
      <c r="BF258" s="101"/>
      <c r="BG258" s="101"/>
      <c r="BH258" s="101"/>
      <c r="BI258" s="101"/>
      <c r="BJ258" s="89"/>
      <c r="BK258" s="101"/>
      <c r="BL258" s="101"/>
      <c r="BM258" s="101"/>
    </row>
    <row r="259" spans="18:65" s="82" customFormat="1" ht="42.6" customHeight="1" x14ac:dyDescent="0.6">
      <c r="R259" s="100"/>
      <c r="S259" s="100"/>
      <c r="BF259" s="101"/>
      <c r="BG259" s="101"/>
      <c r="BH259" s="101"/>
      <c r="BI259" s="101"/>
      <c r="BJ259" s="89"/>
      <c r="BK259" s="101"/>
      <c r="BL259" s="101"/>
      <c r="BM259" s="101"/>
    </row>
    <row r="260" spans="18:65" s="82" customFormat="1" ht="42.6" customHeight="1" x14ac:dyDescent="0.6">
      <c r="R260" s="100"/>
      <c r="S260" s="100"/>
      <c r="BF260" s="101"/>
      <c r="BG260" s="101"/>
      <c r="BH260" s="101"/>
      <c r="BI260" s="101"/>
      <c r="BJ260" s="89"/>
      <c r="BK260" s="101"/>
      <c r="BL260" s="101"/>
      <c r="BM260" s="101"/>
    </row>
    <row r="261" spans="18:65" s="82" customFormat="1" ht="42.6" customHeight="1" x14ac:dyDescent="0.6">
      <c r="R261" s="100"/>
      <c r="S261" s="100"/>
      <c r="BF261" s="101"/>
      <c r="BG261" s="101"/>
      <c r="BH261" s="101"/>
      <c r="BI261" s="101"/>
      <c r="BJ261" s="89"/>
      <c r="BK261" s="101"/>
      <c r="BL261" s="101"/>
      <c r="BM261" s="101"/>
    </row>
    <row r="262" spans="18:65" s="82" customFormat="1" ht="42.6" customHeight="1" x14ac:dyDescent="0.6">
      <c r="R262" s="100"/>
      <c r="S262" s="100"/>
      <c r="BF262" s="101"/>
      <c r="BG262" s="101"/>
      <c r="BH262" s="101"/>
      <c r="BI262" s="101"/>
      <c r="BJ262" s="89"/>
      <c r="BK262" s="101"/>
      <c r="BL262" s="101"/>
      <c r="BM262" s="101"/>
    </row>
    <row r="263" spans="18:65" s="82" customFormat="1" ht="42.6" customHeight="1" x14ac:dyDescent="0.6">
      <c r="R263" s="100"/>
      <c r="S263" s="100"/>
      <c r="BF263" s="101"/>
      <c r="BG263" s="101"/>
      <c r="BH263" s="101"/>
      <c r="BI263" s="101"/>
      <c r="BJ263" s="89"/>
      <c r="BK263" s="101"/>
      <c r="BL263" s="101"/>
      <c r="BM263" s="101"/>
    </row>
  </sheetData>
  <mergeCells count="1420">
    <mergeCell ref="B8:H8"/>
    <mergeCell ref="W15:W16"/>
    <mergeCell ref="X15:Z15"/>
    <mergeCell ref="AA15:AA16"/>
    <mergeCell ref="AB15:AE15"/>
    <mergeCell ref="AF15:AF16"/>
    <mergeCell ref="AG15:AI15"/>
    <mergeCell ref="BC2:BI2"/>
    <mergeCell ref="A15:A16"/>
    <mergeCell ref="B15:E15"/>
    <mergeCell ref="F15:F16"/>
    <mergeCell ref="G15:I15"/>
    <mergeCell ref="J15:J16"/>
    <mergeCell ref="K15:N15"/>
    <mergeCell ref="O15:R15"/>
    <mergeCell ref="S15:S16"/>
    <mergeCell ref="T15:V15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1:Y32"/>
    <mergeCell ref="Z31:AA32"/>
    <mergeCell ref="BG15:BG16"/>
    <mergeCell ref="BH15:BH16"/>
    <mergeCell ref="BI15:BI16"/>
    <mergeCell ref="A29:A32"/>
    <mergeCell ref="B29:O32"/>
    <mergeCell ref="P29:Q32"/>
    <mergeCell ref="BD29:BE32"/>
    <mergeCell ref="AX15:BA15"/>
    <mergeCell ref="BB15:BB16"/>
    <mergeCell ref="BC15:BC16"/>
    <mergeCell ref="BD15:BD16"/>
    <mergeCell ref="BE15:BE16"/>
    <mergeCell ref="BF15:BF16"/>
    <mergeCell ref="AJ15:AJ16"/>
    <mergeCell ref="AK15:AN15"/>
    <mergeCell ref="AO15:AR15"/>
    <mergeCell ref="AS15:AS16"/>
    <mergeCell ref="AT15:AV15"/>
    <mergeCell ref="AW15:AW16"/>
    <mergeCell ref="X34:Y34"/>
    <mergeCell ref="Z34:AA34"/>
    <mergeCell ref="AB34:AC34"/>
    <mergeCell ref="AD34:AE34"/>
    <mergeCell ref="BD34:BE34"/>
    <mergeCell ref="BF34:BI34"/>
    <mergeCell ref="Z33:AA33"/>
    <mergeCell ref="AB33:AC33"/>
    <mergeCell ref="AD33:AE33"/>
    <mergeCell ref="BD33:BE33"/>
    <mergeCell ref="BF33:BI33"/>
    <mergeCell ref="B34:O34"/>
    <mergeCell ref="P34:Q34"/>
    <mergeCell ref="R34:S34"/>
    <mergeCell ref="T34:U34"/>
    <mergeCell ref="V34:W34"/>
    <mergeCell ref="AR31:AT31"/>
    <mergeCell ref="AU31:AW31"/>
    <mergeCell ref="AX31:AZ31"/>
    <mergeCell ref="BA31:BC31"/>
    <mergeCell ref="B33:O33"/>
    <mergeCell ref="P33:Q33"/>
    <mergeCell ref="R33:S33"/>
    <mergeCell ref="T33:U33"/>
    <mergeCell ref="V33:W33"/>
    <mergeCell ref="X33:Y33"/>
    <mergeCell ref="AB31:AC32"/>
    <mergeCell ref="AD31:AE32"/>
    <mergeCell ref="AF31:AH31"/>
    <mergeCell ref="AI31:AK31"/>
    <mergeCell ref="AL31:AN31"/>
    <mergeCell ref="AO31:AQ31"/>
    <mergeCell ref="R29:S32"/>
    <mergeCell ref="T29:AE29"/>
    <mergeCell ref="AF29:BC29"/>
    <mergeCell ref="X36:Y36"/>
    <mergeCell ref="Z36:AA36"/>
    <mergeCell ref="AB36:AC36"/>
    <mergeCell ref="AD36:AE36"/>
    <mergeCell ref="BD36:BE36"/>
    <mergeCell ref="BF36:BI36"/>
    <mergeCell ref="Z35:AA35"/>
    <mergeCell ref="AB35:AC35"/>
    <mergeCell ref="AD35:AE35"/>
    <mergeCell ref="BD35:BE35"/>
    <mergeCell ref="BF35:BI35"/>
    <mergeCell ref="B36:O36"/>
    <mergeCell ref="P36:Q36"/>
    <mergeCell ref="R36:S36"/>
    <mergeCell ref="T36:U36"/>
    <mergeCell ref="V36:W36"/>
    <mergeCell ref="B35:O35"/>
    <mergeCell ref="P35:Q35"/>
    <mergeCell ref="R35:S35"/>
    <mergeCell ref="T35:U35"/>
    <mergeCell ref="V35:W35"/>
    <mergeCell ref="X35:Y35"/>
    <mergeCell ref="X38:Y38"/>
    <mergeCell ref="Z38:AA38"/>
    <mergeCell ref="AB38:AC38"/>
    <mergeCell ref="AD38:AE38"/>
    <mergeCell ref="BD38:BE38"/>
    <mergeCell ref="BF38:BI38"/>
    <mergeCell ref="Z37:AA37"/>
    <mergeCell ref="AB37:AC37"/>
    <mergeCell ref="AD37:AE37"/>
    <mergeCell ref="BD37:BE37"/>
    <mergeCell ref="BF37:BI37"/>
    <mergeCell ref="B38:O38"/>
    <mergeCell ref="P38:Q38"/>
    <mergeCell ref="R38:S38"/>
    <mergeCell ref="T38:U38"/>
    <mergeCell ref="V38:W38"/>
    <mergeCell ref="B37:O37"/>
    <mergeCell ref="P37:Q37"/>
    <mergeCell ref="R37:S37"/>
    <mergeCell ref="T37:U37"/>
    <mergeCell ref="V37:W37"/>
    <mergeCell ref="X37:Y37"/>
    <mergeCell ref="X40:Y40"/>
    <mergeCell ref="Z40:AA40"/>
    <mergeCell ref="AB40:AC40"/>
    <mergeCell ref="AD40:AE40"/>
    <mergeCell ref="BD40:BE40"/>
    <mergeCell ref="BF40:BI40"/>
    <mergeCell ref="Z39:AA39"/>
    <mergeCell ref="AB39:AC39"/>
    <mergeCell ref="AD39:AE39"/>
    <mergeCell ref="BD39:BE39"/>
    <mergeCell ref="BF39:BI39"/>
    <mergeCell ref="B40:O40"/>
    <mergeCell ref="P40:Q40"/>
    <mergeCell ref="R40:S40"/>
    <mergeCell ref="T40:U40"/>
    <mergeCell ref="V40:W40"/>
    <mergeCell ref="B39:O39"/>
    <mergeCell ref="P39:Q39"/>
    <mergeCell ref="R39:S39"/>
    <mergeCell ref="T39:U39"/>
    <mergeCell ref="V39:W39"/>
    <mergeCell ref="X39:Y39"/>
    <mergeCell ref="X42:Y42"/>
    <mergeCell ref="Z42:AA42"/>
    <mergeCell ref="AB42:AC42"/>
    <mergeCell ref="AD42:AE42"/>
    <mergeCell ref="BD42:BE42"/>
    <mergeCell ref="BF42:BI42"/>
    <mergeCell ref="Z41:AA41"/>
    <mergeCell ref="AB41:AC41"/>
    <mergeCell ref="AD41:AE41"/>
    <mergeCell ref="BD41:BE41"/>
    <mergeCell ref="BF41:BI41"/>
    <mergeCell ref="B42:O42"/>
    <mergeCell ref="P42:Q42"/>
    <mergeCell ref="R42:S42"/>
    <mergeCell ref="T42:U42"/>
    <mergeCell ref="V42:W42"/>
    <mergeCell ref="B41:O41"/>
    <mergeCell ref="P41:Q41"/>
    <mergeCell ref="R41:S41"/>
    <mergeCell ref="T41:U41"/>
    <mergeCell ref="V41:W41"/>
    <mergeCell ref="X41:Y41"/>
    <mergeCell ref="X44:Y44"/>
    <mergeCell ref="Z44:AA44"/>
    <mergeCell ref="AB44:AC44"/>
    <mergeCell ref="AD44:AE44"/>
    <mergeCell ref="BD44:BE44"/>
    <mergeCell ref="BF44:BI44"/>
    <mergeCell ref="Z43:AA43"/>
    <mergeCell ref="AB43:AC43"/>
    <mergeCell ref="AD43:AE43"/>
    <mergeCell ref="BD43:BE43"/>
    <mergeCell ref="BF43:BI43"/>
    <mergeCell ref="B44:O44"/>
    <mergeCell ref="P44:Q44"/>
    <mergeCell ref="R44:S44"/>
    <mergeCell ref="T44:U44"/>
    <mergeCell ref="V44:W44"/>
    <mergeCell ref="B43:O43"/>
    <mergeCell ref="P43:Q43"/>
    <mergeCell ref="R43:S43"/>
    <mergeCell ref="T43:U43"/>
    <mergeCell ref="V43:W43"/>
    <mergeCell ref="X43:Y43"/>
    <mergeCell ref="X46:Y46"/>
    <mergeCell ref="Z46:AA46"/>
    <mergeCell ref="AB46:AC46"/>
    <mergeCell ref="AD46:AE46"/>
    <mergeCell ref="BD46:BE46"/>
    <mergeCell ref="BF46:BI46"/>
    <mergeCell ref="Z45:AA45"/>
    <mergeCell ref="AB45:AC45"/>
    <mergeCell ref="AD45:AE45"/>
    <mergeCell ref="BD45:BE45"/>
    <mergeCell ref="BF45:BI45"/>
    <mergeCell ref="B46:O46"/>
    <mergeCell ref="P46:Q46"/>
    <mergeCell ref="R46:S46"/>
    <mergeCell ref="T46:U46"/>
    <mergeCell ref="V46:W46"/>
    <mergeCell ref="B45:O45"/>
    <mergeCell ref="P45:Q45"/>
    <mergeCell ref="R45:S45"/>
    <mergeCell ref="T45:U45"/>
    <mergeCell ref="V45:W45"/>
    <mergeCell ref="X45:Y45"/>
    <mergeCell ref="BD48:BE48"/>
    <mergeCell ref="BF48:BI48"/>
    <mergeCell ref="Z47:AA47"/>
    <mergeCell ref="AB47:AC47"/>
    <mergeCell ref="AD47:AE47"/>
    <mergeCell ref="BD47:BE47"/>
    <mergeCell ref="BF47:BI47"/>
    <mergeCell ref="B48:O48"/>
    <mergeCell ref="P48:Q48"/>
    <mergeCell ref="R48:S48"/>
    <mergeCell ref="T48:U48"/>
    <mergeCell ref="V48:W48"/>
    <mergeCell ref="B47:O47"/>
    <mergeCell ref="P47:Q47"/>
    <mergeCell ref="R47:S47"/>
    <mergeCell ref="T47:U47"/>
    <mergeCell ref="V47:W47"/>
    <mergeCell ref="X47:Y47"/>
    <mergeCell ref="AL52:AQ52"/>
    <mergeCell ref="AR52:AW52"/>
    <mergeCell ref="AX52:BC52"/>
    <mergeCell ref="X53:Y54"/>
    <mergeCell ref="A51:A54"/>
    <mergeCell ref="B51:O54"/>
    <mergeCell ref="P51:Q54"/>
    <mergeCell ref="R51:S54"/>
    <mergeCell ref="T51:AE51"/>
    <mergeCell ref="AF51:BC51"/>
    <mergeCell ref="Z53:AA54"/>
    <mergeCell ref="AB53:AC54"/>
    <mergeCell ref="AD53:AE54"/>
    <mergeCell ref="AF53:AH53"/>
    <mergeCell ref="X48:Y48"/>
    <mergeCell ref="Z48:AA48"/>
    <mergeCell ref="AB48:AC48"/>
    <mergeCell ref="AD48:AE48"/>
    <mergeCell ref="BD55:BE55"/>
    <mergeCell ref="BF55:BI55"/>
    <mergeCell ref="B56:O56"/>
    <mergeCell ref="P56:Q56"/>
    <mergeCell ref="R56:S56"/>
    <mergeCell ref="T56:U56"/>
    <mergeCell ref="V56:W56"/>
    <mergeCell ref="X56:Y56"/>
    <mergeCell ref="Z56:AA56"/>
    <mergeCell ref="AB56:AC56"/>
    <mergeCell ref="BA53:BC53"/>
    <mergeCell ref="B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I53:AK53"/>
    <mergeCell ref="AL53:AN53"/>
    <mergeCell ref="AO53:AQ53"/>
    <mergeCell ref="AR53:AT53"/>
    <mergeCell ref="AU53:AW53"/>
    <mergeCell ref="AX53:AZ53"/>
    <mergeCell ref="BD51:BE54"/>
    <mergeCell ref="BF51:BI54"/>
    <mergeCell ref="T52:U54"/>
    <mergeCell ref="V52:W54"/>
    <mergeCell ref="X52:AE52"/>
    <mergeCell ref="AF52:AK52"/>
    <mergeCell ref="Z57:AA57"/>
    <mergeCell ref="AB57:AC57"/>
    <mergeCell ref="AD57:AE57"/>
    <mergeCell ref="BD57:BE57"/>
    <mergeCell ref="BF57:BI57"/>
    <mergeCell ref="B58:O58"/>
    <mergeCell ref="P58:Q58"/>
    <mergeCell ref="R58:S58"/>
    <mergeCell ref="T58:U58"/>
    <mergeCell ref="V58:W58"/>
    <mergeCell ref="AD56:AE56"/>
    <mergeCell ref="BD56:BE56"/>
    <mergeCell ref="BF56:BI56"/>
    <mergeCell ref="A57:A58"/>
    <mergeCell ref="B57:O57"/>
    <mergeCell ref="P57:Q57"/>
    <mergeCell ref="R57:S57"/>
    <mergeCell ref="T57:U57"/>
    <mergeCell ref="V57:W57"/>
    <mergeCell ref="X57:Y57"/>
    <mergeCell ref="Z59:AA59"/>
    <mergeCell ref="AB59:AC59"/>
    <mergeCell ref="AD59:AE59"/>
    <mergeCell ref="BD59:BE59"/>
    <mergeCell ref="BF59:BI59"/>
    <mergeCell ref="B60:O60"/>
    <mergeCell ref="P60:Q60"/>
    <mergeCell ref="R60:S60"/>
    <mergeCell ref="T60:U60"/>
    <mergeCell ref="V60:W60"/>
    <mergeCell ref="B59:O59"/>
    <mergeCell ref="P59:Q59"/>
    <mergeCell ref="R59:S59"/>
    <mergeCell ref="T59:U59"/>
    <mergeCell ref="V59:W59"/>
    <mergeCell ref="X59:Y59"/>
    <mergeCell ref="X58:Y58"/>
    <mergeCell ref="Z58:AA58"/>
    <mergeCell ref="AB58:AC58"/>
    <mergeCell ref="AD58:AE58"/>
    <mergeCell ref="BD58:BE58"/>
    <mergeCell ref="BF58:BI58"/>
    <mergeCell ref="A62:A63"/>
    <mergeCell ref="B62:O62"/>
    <mergeCell ref="P62:Q62"/>
    <mergeCell ref="R62:S62"/>
    <mergeCell ref="T62:U62"/>
    <mergeCell ref="B61:O61"/>
    <mergeCell ref="P61:Q61"/>
    <mergeCell ref="R61:S61"/>
    <mergeCell ref="T61:U61"/>
    <mergeCell ref="V61:W61"/>
    <mergeCell ref="X61:Y61"/>
    <mergeCell ref="X60:Y60"/>
    <mergeCell ref="Z60:AA60"/>
    <mergeCell ref="AB60:AC60"/>
    <mergeCell ref="AD60:AE60"/>
    <mergeCell ref="BD60:BE60"/>
    <mergeCell ref="BF60:BI60"/>
    <mergeCell ref="BD63:BE63"/>
    <mergeCell ref="BF63:BI63"/>
    <mergeCell ref="BF62:BI62"/>
    <mergeCell ref="B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V62:W62"/>
    <mergeCell ref="X62:Y62"/>
    <mergeCell ref="Z62:AA62"/>
    <mergeCell ref="AB62:AC62"/>
    <mergeCell ref="AD62:AE62"/>
    <mergeCell ref="BD62:BE62"/>
    <mergeCell ref="Z61:AA61"/>
    <mergeCell ref="AB61:AC61"/>
    <mergeCell ref="AD61:AE61"/>
    <mergeCell ref="BD61:BE61"/>
    <mergeCell ref="BF61:BI61"/>
    <mergeCell ref="Z65:AA65"/>
    <mergeCell ref="AB65:AC65"/>
    <mergeCell ref="AD65:AE65"/>
    <mergeCell ref="BD65:BE65"/>
    <mergeCell ref="BF65:BI65"/>
    <mergeCell ref="B66:O66"/>
    <mergeCell ref="P66:Q66"/>
    <mergeCell ref="R66:S66"/>
    <mergeCell ref="T66:U66"/>
    <mergeCell ref="V66:W66"/>
    <mergeCell ref="AD64:AE64"/>
    <mergeCell ref="BD64:BE64"/>
    <mergeCell ref="BF64:BI64"/>
    <mergeCell ref="A65:A66"/>
    <mergeCell ref="B65:O65"/>
    <mergeCell ref="P65:Q65"/>
    <mergeCell ref="R65:S65"/>
    <mergeCell ref="T65:U65"/>
    <mergeCell ref="V65:W65"/>
    <mergeCell ref="X65:Y65"/>
    <mergeCell ref="B64:O64"/>
    <mergeCell ref="P64:Q64"/>
    <mergeCell ref="R64:S64"/>
    <mergeCell ref="T64:U64"/>
    <mergeCell ref="V64:W64"/>
    <mergeCell ref="X64:Y64"/>
    <mergeCell ref="Z64:AA64"/>
    <mergeCell ref="AB64:AC64"/>
    <mergeCell ref="Z67:AA67"/>
    <mergeCell ref="AB67:AC67"/>
    <mergeCell ref="AD67:AE67"/>
    <mergeCell ref="BD67:BE67"/>
    <mergeCell ref="BF67:BI67"/>
    <mergeCell ref="B68:O68"/>
    <mergeCell ref="P68:Q68"/>
    <mergeCell ref="R68:S68"/>
    <mergeCell ref="T68:U68"/>
    <mergeCell ref="V68:W68"/>
    <mergeCell ref="B67:O67"/>
    <mergeCell ref="P67:Q67"/>
    <mergeCell ref="R67:S67"/>
    <mergeCell ref="T67:U67"/>
    <mergeCell ref="V67:W67"/>
    <mergeCell ref="X67:Y67"/>
    <mergeCell ref="X66:Y66"/>
    <mergeCell ref="Z66:AA66"/>
    <mergeCell ref="AB66:AC66"/>
    <mergeCell ref="AD66:AE66"/>
    <mergeCell ref="BD66:BE66"/>
    <mergeCell ref="BF66:BI66"/>
    <mergeCell ref="Z69:AA69"/>
    <mergeCell ref="AB69:AC69"/>
    <mergeCell ref="AD69:AE69"/>
    <mergeCell ref="BD69:BE69"/>
    <mergeCell ref="BF69:BI69"/>
    <mergeCell ref="B70:O70"/>
    <mergeCell ref="P70:Q70"/>
    <mergeCell ref="R70:S70"/>
    <mergeCell ref="T70:U70"/>
    <mergeCell ref="V70:W70"/>
    <mergeCell ref="B69:O69"/>
    <mergeCell ref="P69:Q69"/>
    <mergeCell ref="R69:S69"/>
    <mergeCell ref="T69:U69"/>
    <mergeCell ref="V69:W69"/>
    <mergeCell ref="X69:Y69"/>
    <mergeCell ref="X68:Y68"/>
    <mergeCell ref="Z68:AA68"/>
    <mergeCell ref="AB68:AC68"/>
    <mergeCell ref="AD68:AE68"/>
    <mergeCell ref="BD68:BE68"/>
    <mergeCell ref="BF68:BI68"/>
    <mergeCell ref="Z71:AA71"/>
    <mergeCell ref="AB71:AC71"/>
    <mergeCell ref="AD71:AE71"/>
    <mergeCell ref="BD71:BE71"/>
    <mergeCell ref="BF71:BI71"/>
    <mergeCell ref="B72:O72"/>
    <mergeCell ref="P72:Q72"/>
    <mergeCell ref="R72:S72"/>
    <mergeCell ref="T72:U72"/>
    <mergeCell ref="V72:W72"/>
    <mergeCell ref="B71:O71"/>
    <mergeCell ref="P71:Q71"/>
    <mergeCell ref="R71:S71"/>
    <mergeCell ref="T71:U71"/>
    <mergeCell ref="V71:W71"/>
    <mergeCell ref="X71:Y71"/>
    <mergeCell ref="X70:Y70"/>
    <mergeCell ref="Z70:AA70"/>
    <mergeCell ref="AB70:AC70"/>
    <mergeCell ref="AD70:AE70"/>
    <mergeCell ref="BD70:BE70"/>
    <mergeCell ref="BF70:BI70"/>
    <mergeCell ref="Z73:AA73"/>
    <mergeCell ref="AB73:AC73"/>
    <mergeCell ref="AD73:AE73"/>
    <mergeCell ref="BD73:BE73"/>
    <mergeCell ref="BF73:BI73"/>
    <mergeCell ref="B74:O74"/>
    <mergeCell ref="P74:Q74"/>
    <mergeCell ref="R74:S74"/>
    <mergeCell ref="T74:U74"/>
    <mergeCell ref="V74:W74"/>
    <mergeCell ref="B73:O73"/>
    <mergeCell ref="P73:Q73"/>
    <mergeCell ref="R73:S73"/>
    <mergeCell ref="T73:U73"/>
    <mergeCell ref="V73:W73"/>
    <mergeCell ref="X73:Y73"/>
    <mergeCell ref="X72:Y72"/>
    <mergeCell ref="Z72:AA72"/>
    <mergeCell ref="AB72:AC72"/>
    <mergeCell ref="AD72:AE72"/>
    <mergeCell ref="BD72:BE72"/>
    <mergeCell ref="BF72:BI72"/>
    <mergeCell ref="A76:A77"/>
    <mergeCell ref="B76:O76"/>
    <mergeCell ref="P76:Q76"/>
    <mergeCell ref="R76:S76"/>
    <mergeCell ref="T76:U76"/>
    <mergeCell ref="B75:O75"/>
    <mergeCell ref="P75:Q75"/>
    <mergeCell ref="R75:S75"/>
    <mergeCell ref="T75:U75"/>
    <mergeCell ref="V75:W75"/>
    <mergeCell ref="X75:Y75"/>
    <mergeCell ref="X74:Y74"/>
    <mergeCell ref="Z74:AA74"/>
    <mergeCell ref="AB74:AC74"/>
    <mergeCell ref="AD74:AE74"/>
    <mergeCell ref="BD74:BE74"/>
    <mergeCell ref="BF74:BI74"/>
    <mergeCell ref="BF76:BI76"/>
    <mergeCell ref="B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V76:W76"/>
    <mergeCell ref="X76:Y76"/>
    <mergeCell ref="Z76:AA76"/>
    <mergeCell ref="AB76:AC76"/>
    <mergeCell ref="AD76:AE76"/>
    <mergeCell ref="BD76:BE76"/>
    <mergeCell ref="Z75:AA75"/>
    <mergeCell ref="AB75:AC75"/>
    <mergeCell ref="AD75:AE75"/>
    <mergeCell ref="BD75:BE75"/>
    <mergeCell ref="BF75:BI75"/>
    <mergeCell ref="AD78:AE78"/>
    <mergeCell ref="BD78:BE78"/>
    <mergeCell ref="BF78:BI78"/>
    <mergeCell ref="B79:O79"/>
    <mergeCell ref="P79:Q79"/>
    <mergeCell ref="R79:S79"/>
    <mergeCell ref="T79:U79"/>
    <mergeCell ref="V79:W79"/>
    <mergeCell ref="X79:Y79"/>
    <mergeCell ref="Z79:AA79"/>
    <mergeCell ref="BD77:BE77"/>
    <mergeCell ref="BF77:BI77"/>
    <mergeCell ref="B78:O78"/>
    <mergeCell ref="P78:Q78"/>
    <mergeCell ref="R78:S78"/>
    <mergeCell ref="T78:U78"/>
    <mergeCell ref="V78:W78"/>
    <mergeCell ref="X78:Y78"/>
    <mergeCell ref="Z78:AA78"/>
    <mergeCell ref="AB78:AC78"/>
    <mergeCell ref="Z80:AA80"/>
    <mergeCell ref="AB80:AC80"/>
    <mergeCell ref="AD80:AE80"/>
    <mergeCell ref="BD80:BE80"/>
    <mergeCell ref="BF80:BI80"/>
    <mergeCell ref="B81:O81"/>
    <mergeCell ref="P81:Q81"/>
    <mergeCell ref="R81:S81"/>
    <mergeCell ref="T81:U81"/>
    <mergeCell ref="V81:W81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X80:Y80"/>
    <mergeCell ref="Z82:AA82"/>
    <mergeCell ref="AB82:AC82"/>
    <mergeCell ref="AD82:AE82"/>
    <mergeCell ref="BD82:BE82"/>
    <mergeCell ref="BF82:BI82"/>
    <mergeCell ref="B83:O83"/>
    <mergeCell ref="P83:Q83"/>
    <mergeCell ref="R83:S83"/>
    <mergeCell ref="T83:U83"/>
    <mergeCell ref="V83:W83"/>
    <mergeCell ref="B82:O82"/>
    <mergeCell ref="P82:Q82"/>
    <mergeCell ref="R82:S82"/>
    <mergeCell ref="T82:U82"/>
    <mergeCell ref="V82:W82"/>
    <mergeCell ref="X82:Y82"/>
    <mergeCell ref="X81:Y81"/>
    <mergeCell ref="Z81:AA81"/>
    <mergeCell ref="AB81:AC81"/>
    <mergeCell ref="AD81:AE81"/>
    <mergeCell ref="BD81:BE81"/>
    <mergeCell ref="BF81:BI81"/>
    <mergeCell ref="Z84:AA84"/>
    <mergeCell ref="AB84:AC84"/>
    <mergeCell ref="AD84:AE84"/>
    <mergeCell ref="BD84:BE84"/>
    <mergeCell ref="BF84:BI84"/>
    <mergeCell ref="B85:O85"/>
    <mergeCell ref="P85:Q85"/>
    <mergeCell ref="R85:S85"/>
    <mergeCell ref="T85:U85"/>
    <mergeCell ref="V85:W85"/>
    <mergeCell ref="B84:O84"/>
    <mergeCell ref="P84:Q84"/>
    <mergeCell ref="R84:S84"/>
    <mergeCell ref="T84:U84"/>
    <mergeCell ref="V84:W84"/>
    <mergeCell ref="X84:Y84"/>
    <mergeCell ref="X83:Y83"/>
    <mergeCell ref="Z83:AA83"/>
    <mergeCell ref="AB83:AC83"/>
    <mergeCell ref="AD83:AE83"/>
    <mergeCell ref="BD83:BE83"/>
    <mergeCell ref="BF83:BI83"/>
    <mergeCell ref="Z86:AA86"/>
    <mergeCell ref="AB86:AC86"/>
    <mergeCell ref="AD86:AE86"/>
    <mergeCell ref="BD86:BE86"/>
    <mergeCell ref="BF86:BI86"/>
    <mergeCell ref="B87:O87"/>
    <mergeCell ref="P87:Q87"/>
    <mergeCell ref="R87:S87"/>
    <mergeCell ref="T87:U87"/>
    <mergeCell ref="V87:W87"/>
    <mergeCell ref="B86:O86"/>
    <mergeCell ref="P86:Q86"/>
    <mergeCell ref="R86:S86"/>
    <mergeCell ref="T86:U86"/>
    <mergeCell ref="V86:W86"/>
    <mergeCell ref="X86:Y86"/>
    <mergeCell ref="X85:Y85"/>
    <mergeCell ref="Z85:AA85"/>
    <mergeCell ref="AB85:AC85"/>
    <mergeCell ref="AD85:AE85"/>
    <mergeCell ref="BD85:BE85"/>
    <mergeCell ref="BF85:BI85"/>
    <mergeCell ref="Z88:AA88"/>
    <mergeCell ref="AB88:AC88"/>
    <mergeCell ref="AD88:AE88"/>
    <mergeCell ref="BD88:BE88"/>
    <mergeCell ref="BF88:BI88"/>
    <mergeCell ref="AI89:AQ89"/>
    <mergeCell ref="B88:O88"/>
    <mergeCell ref="P88:Q88"/>
    <mergeCell ref="R88:S88"/>
    <mergeCell ref="T88:U88"/>
    <mergeCell ref="V88:W88"/>
    <mergeCell ref="X88:Y88"/>
    <mergeCell ref="X87:Y87"/>
    <mergeCell ref="Z87:AA87"/>
    <mergeCell ref="AB87:AC87"/>
    <mergeCell ref="AD87:AE87"/>
    <mergeCell ref="BD87:BE87"/>
    <mergeCell ref="BF87:BI87"/>
    <mergeCell ref="A99:A102"/>
    <mergeCell ref="B99:O102"/>
    <mergeCell ref="P99:Q102"/>
    <mergeCell ref="R99:S102"/>
    <mergeCell ref="T99:AE99"/>
    <mergeCell ref="AF99:BC99"/>
    <mergeCell ref="Z101:AA102"/>
    <mergeCell ref="AB101:AC102"/>
    <mergeCell ref="AD101:AE102"/>
    <mergeCell ref="AF101:AH101"/>
    <mergeCell ref="BA101:BC101"/>
    <mergeCell ref="A90:X91"/>
    <mergeCell ref="AI90:BH91"/>
    <mergeCell ref="A92:G92"/>
    <mergeCell ref="H92:Q92"/>
    <mergeCell ref="AP92:AW92"/>
    <mergeCell ref="A93:G93"/>
    <mergeCell ref="H93:J93"/>
    <mergeCell ref="AI93:AO93"/>
    <mergeCell ref="AI101:AK101"/>
    <mergeCell ref="AL101:AN101"/>
    <mergeCell ref="AO101:AQ101"/>
    <mergeCell ref="AR101:AT101"/>
    <mergeCell ref="AU101:AW101"/>
    <mergeCell ref="AX101:AZ101"/>
    <mergeCell ref="BD99:BE102"/>
    <mergeCell ref="AD104:AE104"/>
    <mergeCell ref="BD104:BE104"/>
    <mergeCell ref="BF99:BI102"/>
    <mergeCell ref="T100:U102"/>
    <mergeCell ref="V100:W102"/>
    <mergeCell ref="X100:AE100"/>
    <mergeCell ref="AF100:AK100"/>
    <mergeCell ref="AL100:AQ100"/>
    <mergeCell ref="AR100:AW100"/>
    <mergeCell ref="AX100:BC100"/>
    <mergeCell ref="X101:Y102"/>
    <mergeCell ref="BF104:BI104"/>
    <mergeCell ref="B105:O105"/>
    <mergeCell ref="P105:Q105"/>
    <mergeCell ref="R105:S105"/>
    <mergeCell ref="T105:U105"/>
    <mergeCell ref="V105:W105"/>
    <mergeCell ref="X105:Y105"/>
    <mergeCell ref="Z105:AA105"/>
    <mergeCell ref="BD103:BE103"/>
    <mergeCell ref="BF103:BI103"/>
    <mergeCell ref="B104:O104"/>
    <mergeCell ref="P104:Q104"/>
    <mergeCell ref="R104:S104"/>
    <mergeCell ref="T104:U104"/>
    <mergeCell ref="V104:W104"/>
    <mergeCell ref="X104:Y104"/>
    <mergeCell ref="Z104:AA104"/>
    <mergeCell ref="AB104:AC104"/>
    <mergeCell ref="B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Z106:AA106"/>
    <mergeCell ref="AB106:AC106"/>
    <mergeCell ref="AD106:AE106"/>
    <mergeCell ref="BD106:BE106"/>
    <mergeCell ref="BF106:BI106"/>
    <mergeCell ref="B107:O107"/>
    <mergeCell ref="P107:Q107"/>
    <mergeCell ref="R107:S107"/>
    <mergeCell ref="T107:U107"/>
    <mergeCell ref="V107:W107"/>
    <mergeCell ref="AB105:AC105"/>
    <mergeCell ref="AD105:AE105"/>
    <mergeCell ref="BD105:BE105"/>
    <mergeCell ref="BF105:BI105"/>
    <mergeCell ref="B106:O106"/>
    <mergeCell ref="P106:Q106"/>
    <mergeCell ref="R106:S106"/>
    <mergeCell ref="T106:U106"/>
    <mergeCell ref="V106:W106"/>
    <mergeCell ref="X106:Y106"/>
    <mergeCell ref="Z108:AA108"/>
    <mergeCell ref="AB108:AC108"/>
    <mergeCell ref="AD108:AE108"/>
    <mergeCell ref="BD108:BE108"/>
    <mergeCell ref="BF108:BI108"/>
    <mergeCell ref="B109:O109"/>
    <mergeCell ref="P109:Q109"/>
    <mergeCell ref="R109:S109"/>
    <mergeCell ref="T109:U109"/>
    <mergeCell ref="V109:W109"/>
    <mergeCell ref="B108:O108"/>
    <mergeCell ref="P108:Q108"/>
    <mergeCell ref="R108:S108"/>
    <mergeCell ref="T108:U108"/>
    <mergeCell ref="V108:W108"/>
    <mergeCell ref="X108:Y108"/>
    <mergeCell ref="X107:Y107"/>
    <mergeCell ref="Z107:AA107"/>
    <mergeCell ref="AB107:AC107"/>
    <mergeCell ref="AD107:AE107"/>
    <mergeCell ref="BD107:BE107"/>
    <mergeCell ref="BF107:BI107"/>
    <mergeCell ref="Z110:AA110"/>
    <mergeCell ref="AB110:AC110"/>
    <mergeCell ref="AD110:AE110"/>
    <mergeCell ref="BD110:BE110"/>
    <mergeCell ref="BF110:BI110"/>
    <mergeCell ref="B111:O111"/>
    <mergeCell ref="P111:Q111"/>
    <mergeCell ref="R111:S111"/>
    <mergeCell ref="T111:U111"/>
    <mergeCell ref="V111:W111"/>
    <mergeCell ref="B110:O110"/>
    <mergeCell ref="P110:Q110"/>
    <mergeCell ref="R110:S110"/>
    <mergeCell ref="T110:U110"/>
    <mergeCell ref="V110:W110"/>
    <mergeCell ref="X110:Y110"/>
    <mergeCell ref="X109:Y109"/>
    <mergeCell ref="Z109:AA109"/>
    <mergeCell ref="AB109:AC109"/>
    <mergeCell ref="AD109:AE109"/>
    <mergeCell ref="BD109:BE109"/>
    <mergeCell ref="BF109:BI109"/>
    <mergeCell ref="X112:Y112"/>
    <mergeCell ref="Z112:AA112"/>
    <mergeCell ref="AB112:AC112"/>
    <mergeCell ref="AD112:AE112"/>
    <mergeCell ref="BD112:BE112"/>
    <mergeCell ref="BF112:BI112"/>
    <mergeCell ref="A112:A113"/>
    <mergeCell ref="B112:O112"/>
    <mergeCell ref="P112:Q112"/>
    <mergeCell ref="R112:S112"/>
    <mergeCell ref="T112:U112"/>
    <mergeCell ref="V112:W112"/>
    <mergeCell ref="B113:O113"/>
    <mergeCell ref="P113:Q113"/>
    <mergeCell ref="R113:S113"/>
    <mergeCell ref="T113:U113"/>
    <mergeCell ref="X111:Y111"/>
    <mergeCell ref="Z111:AA111"/>
    <mergeCell ref="AB111:AC111"/>
    <mergeCell ref="AD111:AE111"/>
    <mergeCell ref="BD111:BE111"/>
    <mergeCell ref="BF111:BI111"/>
    <mergeCell ref="A115:A116"/>
    <mergeCell ref="B115:O115"/>
    <mergeCell ref="P115:Q115"/>
    <mergeCell ref="R115:S115"/>
    <mergeCell ref="T115:U115"/>
    <mergeCell ref="V115:W115"/>
    <mergeCell ref="X115:Y115"/>
    <mergeCell ref="Z115:AA115"/>
    <mergeCell ref="BF113:BI113"/>
    <mergeCell ref="B114:O114"/>
    <mergeCell ref="P114:Q114"/>
    <mergeCell ref="R114:S114"/>
    <mergeCell ref="T114:U114"/>
    <mergeCell ref="V114:W114"/>
    <mergeCell ref="X114:Y114"/>
    <mergeCell ref="Z114:AA114"/>
    <mergeCell ref="AB114:AC114"/>
    <mergeCell ref="AD114:AE114"/>
    <mergeCell ref="V113:W113"/>
    <mergeCell ref="X113:Y113"/>
    <mergeCell ref="Z113:AA113"/>
    <mergeCell ref="AB113:AC113"/>
    <mergeCell ref="AD113:AE113"/>
    <mergeCell ref="BD113:BE113"/>
    <mergeCell ref="Z116:AA116"/>
    <mergeCell ref="AB116:AC116"/>
    <mergeCell ref="AD116:AE116"/>
    <mergeCell ref="BD116:BE116"/>
    <mergeCell ref="BF116:BI116"/>
    <mergeCell ref="AB115:AC115"/>
    <mergeCell ref="AD115:AE115"/>
    <mergeCell ref="BD115:BE115"/>
    <mergeCell ref="BF115:BI115"/>
    <mergeCell ref="B116:O116"/>
    <mergeCell ref="P116:Q116"/>
    <mergeCell ref="R116:S116"/>
    <mergeCell ref="T116:U116"/>
    <mergeCell ref="V116:W116"/>
    <mergeCell ref="X116:Y116"/>
    <mergeCell ref="Z118:AA118"/>
    <mergeCell ref="AB118:AC118"/>
    <mergeCell ref="AD118:AE118"/>
    <mergeCell ref="BD118:BE118"/>
    <mergeCell ref="BF118:BI118"/>
    <mergeCell ref="BD114:BE114"/>
    <mergeCell ref="BF114:BI114"/>
    <mergeCell ref="B118:O118"/>
    <mergeCell ref="P118:Q118"/>
    <mergeCell ref="R118:S118"/>
    <mergeCell ref="T118:U118"/>
    <mergeCell ref="V118:W118"/>
    <mergeCell ref="X118:Y118"/>
    <mergeCell ref="X117:Y117"/>
    <mergeCell ref="Z117:AA117"/>
    <mergeCell ref="AB117:AC117"/>
    <mergeCell ref="AD117:AE117"/>
    <mergeCell ref="BD117:BE117"/>
    <mergeCell ref="BF117:BI117"/>
    <mergeCell ref="B117:O117"/>
    <mergeCell ref="P117:Q117"/>
    <mergeCell ref="R117:S117"/>
    <mergeCell ref="T117:U117"/>
    <mergeCell ref="V117:W117"/>
    <mergeCell ref="Z120:AA120"/>
    <mergeCell ref="AB120:AC120"/>
    <mergeCell ref="AD120:AE120"/>
    <mergeCell ref="BD120:BE120"/>
    <mergeCell ref="BF120:BI120"/>
    <mergeCell ref="B121:O121"/>
    <mergeCell ref="P121:Q121"/>
    <mergeCell ref="R121:S121"/>
    <mergeCell ref="T121:U121"/>
    <mergeCell ref="V121:W121"/>
    <mergeCell ref="B120:O120"/>
    <mergeCell ref="P120:Q120"/>
    <mergeCell ref="R120:S120"/>
    <mergeCell ref="T120:U120"/>
    <mergeCell ref="V120:W120"/>
    <mergeCell ref="X120:Y120"/>
    <mergeCell ref="X119:Y119"/>
    <mergeCell ref="Z119:AA119"/>
    <mergeCell ref="AB119:AC119"/>
    <mergeCell ref="AD119:AE119"/>
    <mergeCell ref="BD119:BE119"/>
    <mergeCell ref="BF119:BI119"/>
    <mergeCell ref="B119:O119"/>
    <mergeCell ref="P119:Q119"/>
    <mergeCell ref="R119:S119"/>
    <mergeCell ref="T119:U119"/>
    <mergeCell ref="V119:W119"/>
    <mergeCell ref="Z122:AA122"/>
    <mergeCell ref="AB122:AC122"/>
    <mergeCell ref="AD122:AE122"/>
    <mergeCell ref="BD122:BE122"/>
    <mergeCell ref="BF122:BI122"/>
    <mergeCell ref="B123:O123"/>
    <mergeCell ref="P123:Q123"/>
    <mergeCell ref="R123:S123"/>
    <mergeCell ref="T123:U123"/>
    <mergeCell ref="V123:W123"/>
    <mergeCell ref="B122:O122"/>
    <mergeCell ref="P122:Q122"/>
    <mergeCell ref="R122:S122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Z124:AA124"/>
    <mergeCell ref="AB124:AC124"/>
    <mergeCell ref="AD124:AE124"/>
    <mergeCell ref="BD124:BE124"/>
    <mergeCell ref="BF124:BI124"/>
    <mergeCell ref="B125:O125"/>
    <mergeCell ref="P125:Q125"/>
    <mergeCell ref="R125:S125"/>
    <mergeCell ref="T125:U125"/>
    <mergeCell ref="V125:W125"/>
    <mergeCell ref="B124:O124"/>
    <mergeCell ref="P124:Q124"/>
    <mergeCell ref="R124:S124"/>
    <mergeCell ref="T124:U124"/>
    <mergeCell ref="V124:W124"/>
    <mergeCell ref="X124:Y124"/>
    <mergeCell ref="X123:Y123"/>
    <mergeCell ref="Z123:AA123"/>
    <mergeCell ref="AB123:AC123"/>
    <mergeCell ref="AD123:AE123"/>
    <mergeCell ref="BD123:BE123"/>
    <mergeCell ref="BF123:BI123"/>
    <mergeCell ref="Z126:AA126"/>
    <mergeCell ref="AB126:AC126"/>
    <mergeCell ref="AD126:AE126"/>
    <mergeCell ref="BD126:BE126"/>
    <mergeCell ref="BF126:BI126"/>
    <mergeCell ref="B127:O127"/>
    <mergeCell ref="P127:Q127"/>
    <mergeCell ref="R127:S127"/>
    <mergeCell ref="T127:U127"/>
    <mergeCell ref="V127:W127"/>
    <mergeCell ref="B126:O126"/>
    <mergeCell ref="P126:Q126"/>
    <mergeCell ref="R126:S126"/>
    <mergeCell ref="T126:U126"/>
    <mergeCell ref="V126:W126"/>
    <mergeCell ref="X126:Y126"/>
    <mergeCell ref="X125:Y125"/>
    <mergeCell ref="Z125:AA125"/>
    <mergeCell ref="AB125:AC125"/>
    <mergeCell ref="AD125:AE125"/>
    <mergeCell ref="BD125:BE125"/>
    <mergeCell ref="BF125:BI125"/>
    <mergeCell ref="Z128:AA128"/>
    <mergeCell ref="AB128:AC128"/>
    <mergeCell ref="AD128:AE128"/>
    <mergeCell ref="BD128:BE128"/>
    <mergeCell ref="BF128:BI128"/>
    <mergeCell ref="B129:O129"/>
    <mergeCell ref="P129:Q129"/>
    <mergeCell ref="R129:S129"/>
    <mergeCell ref="T129:U129"/>
    <mergeCell ref="V129:W129"/>
    <mergeCell ref="B128:O128"/>
    <mergeCell ref="P128:Q128"/>
    <mergeCell ref="R128:S128"/>
    <mergeCell ref="T128:U128"/>
    <mergeCell ref="V128:W128"/>
    <mergeCell ref="X128:Y128"/>
    <mergeCell ref="X127:Y127"/>
    <mergeCell ref="Z127:AA127"/>
    <mergeCell ref="AB127:AC127"/>
    <mergeCell ref="AD127:AE127"/>
    <mergeCell ref="BD127:BE127"/>
    <mergeCell ref="BF127:BI127"/>
    <mergeCell ref="Z130:AA130"/>
    <mergeCell ref="AB130:AC130"/>
    <mergeCell ref="AD130:AE130"/>
    <mergeCell ref="BD130:BE130"/>
    <mergeCell ref="BF130:BI130"/>
    <mergeCell ref="B131:O131"/>
    <mergeCell ref="P131:Q131"/>
    <mergeCell ref="R131:S131"/>
    <mergeCell ref="T131:U131"/>
    <mergeCell ref="V131:W131"/>
    <mergeCell ref="B130:O130"/>
    <mergeCell ref="P130:Q130"/>
    <mergeCell ref="R130:S130"/>
    <mergeCell ref="T130:U130"/>
    <mergeCell ref="V130:W130"/>
    <mergeCell ref="X130:Y130"/>
    <mergeCell ref="X129:Y129"/>
    <mergeCell ref="Z129:AA129"/>
    <mergeCell ref="AB129:AC129"/>
    <mergeCell ref="AD129:AE129"/>
    <mergeCell ref="BD129:BE129"/>
    <mergeCell ref="BF129:BI129"/>
    <mergeCell ref="Z132:AA132"/>
    <mergeCell ref="AB132:AC132"/>
    <mergeCell ref="AD132:AE132"/>
    <mergeCell ref="BD132:BE132"/>
    <mergeCell ref="BF132:BI132"/>
    <mergeCell ref="B133:O133"/>
    <mergeCell ref="P133:Q133"/>
    <mergeCell ref="R133:S133"/>
    <mergeCell ref="T133:U133"/>
    <mergeCell ref="V133:W133"/>
    <mergeCell ref="B132:O132"/>
    <mergeCell ref="P132:Q132"/>
    <mergeCell ref="R132:S132"/>
    <mergeCell ref="T132:U132"/>
    <mergeCell ref="V132:W132"/>
    <mergeCell ref="X132:Y132"/>
    <mergeCell ref="X131:Y131"/>
    <mergeCell ref="Z131:AA131"/>
    <mergeCell ref="AB131:AC131"/>
    <mergeCell ref="AD131:AE131"/>
    <mergeCell ref="BD131:BE131"/>
    <mergeCell ref="BF131:BI131"/>
    <mergeCell ref="Z134:AA134"/>
    <mergeCell ref="AB134:AC134"/>
    <mergeCell ref="AD134:AE134"/>
    <mergeCell ref="BD134:BE134"/>
    <mergeCell ref="BF134:BI134"/>
    <mergeCell ref="B135:O135"/>
    <mergeCell ref="P135:Q135"/>
    <mergeCell ref="R135:S135"/>
    <mergeCell ref="T135:U135"/>
    <mergeCell ref="V135:W135"/>
    <mergeCell ref="B134:O134"/>
    <mergeCell ref="P134:Q134"/>
    <mergeCell ref="R134:S134"/>
    <mergeCell ref="T134:U134"/>
    <mergeCell ref="V134:W134"/>
    <mergeCell ref="X134:Y134"/>
    <mergeCell ref="X133:Y133"/>
    <mergeCell ref="Z133:AA133"/>
    <mergeCell ref="AB133:AC133"/>
    <mergeCell ref="AD133:AE133"/>
    <mergeCell ref="BD133:BE133"/>
    <mergeCell ref="BF133:BI133"/>
    <mergeCell ref="AD136:AE136"/>
    <mergeCell ref="BD136:BE136"/>
    <mergeCell ref="BF136:BI136"/>
    <mergeCell ref="A137:S137"/>
    <mergeCell ref="T137:U137"/>
    <mergeCell ref="V137:W137"/>
    <mergeCell ref="X137:Y137"/>
    <mergeCell ref="Z137:AA137"/>
    <mergeCell ref="AB137:AC137"/>
    <mergeCell ref="AD137:AE137"/>
    <mergeCell ref="A136:S136"/>
    <mergeCell ref="T136:U136"/>
    <mergeCell ref="V136:W136"/>
    <mergeCell ref="X136:Y136"/>
    <mergeCell ref="Z136:AA136"/>
    <mergeCell ref="AB136:AC136"/>
    <mergeCell ref="X135:Y135"/>
    <mergeCell ref="Z135:AA135"/>
    <mergeCell ref="AB135:AC135"/>
    <mergeCell ref="AD135:AE135"/>
    <mergeCell ref="BD135:BE135"/>
    <mergeCell ref="BF135:BI135"/>
    <mergeCell ref="A139:S139"/>
    <mergeCell ref="T139:U139"/>
    <mergeCell ref="V139:W139"/>
    <mergeCell ref="X139:Y139"/>
    <mergeCell ref="Z139:AA139"/>
    <mergeCell ref="AD138:AE138"/>
    <mergeCell ref="AF138:AH138"/>
    <mergeCell ref="AI138:AK138"/>
    <mergeCell ref="AL138:AN138"/>
    <mergeCell ref="AO138:AQ138"/>
    <mergeCell ref="AR138:AT138"/>
    <mergeCell ref="AX137:AZ137"/>
    <mergeCell ref="BA137:BC137"/>
    <mergeCell ref="BD137:BE137"/>
    <mergeCell ref="BF137:BI137"/>
    <mergeCell ref="A138:S138"/>
    <mergeCell ref="T138:U138"/>
    <mergeCell ref="V138:W138"/>
    <mergeCell ref="X138:Y138"/>
    <mergeCell ref="Z138:AA138"/>
    <mergeCell ref="AB138:AC138"/>
    <mergeCell ref="AF137:AH137"/>
    <mergeCell ref="AI137:AK137"/>
    <mergeCell ref="AL137:AN137"/>
    <mergeCell ref="AO137:AQ137"/>
    <mergeCell ref="AR137:AT137"/>
    <mergeCell ref="AU137:AW137"/>
    <mergeCell ref="AR139:AT139"/>
    <mergeCell ref="AU139:AW139"/>
    <mergeCell ref="AX139:AZ139"/>
    <mergeCell ref="BA139:BC139"/>
    <mergeCell ref="BD139:BE139"/>
    <mergeCell ref="BF139:BI139"/>
    <mergeCell ref="AB139:AC139"/>
    <mergeCell ref="AD139:AE139"/>
    <mergeCell ref="AF139:AH139"/>
    <mergeCell ref="AI139:AK139"/>
    <mergeCell ref="AL139:AN139"/>
    <mergeCell ref="AO139:AQ139"/>
    <mergeCell ref="AU138:AW138"/>
    <mergeCell ref="AX138:AZ138"/>
    <mergeCell ref="BA138:BC138"/>
    <mergeCell ref="BD138:BE138"/>
    <mergeCell ref="BF138:BI138"/>
    <mergeCell ref="A141:S141"/>
    <mergeCell ref="T141:U141"/>
    <mergeCell ref="V141:W141"/>
    <mergeCell ref="X141:Y141"/>
    <mergeCell ref="Z141:AA141"/>
    <mergeCell ref="AD140:AE140"/>
    <mergeCell ref="AF140:AH140"/>
    <mergeCell ref="AI140:AK140"/>
    <mergeCell ref="AL140:AN140"/>
    <mergeCell ref="AO140:AQ140"/>
    <mergeCell ref="AR140:AT140"/>
    <mergeCell ref="A140:S140"/>
    <mergeCell ref="T140:U140"/>
    <mergeCell ref="V140:W140"/>
    <mergeCell ref="X140:Y140"/>
    <mergeCell ref="Z140:AA140"/>
    <mergeCell ref="AB140:AC140"/>
    <mergeCell ref="AR141:AT141"/>
    <mergeCell ref="AU141:AW141"/>
    <mergeCell ref="AX141:AZ141"/>
    <mergeCell ref="BA141:BC141"/>
    <mergeCell ref="BD141:BE141"/>
    <mergeCell ref="BF141:BI141"/>
    <mergeCell ref="AB141:AC141"/>
    <mergeCell ref="AD141:AE141"/>
    <mergeCell ref="AF141:AH141"/>
    <mergeCell ref="AI141:AK141"/>
    <mergeCell ref="AL141:AN141"/>
    <mergeCell ref="AO141:AQ141"/>
    <mergeCell ref="AU140:AW140"/>
    <mergeCell ref="AX140:AZ140"/>
    <mergeCell ref="BA140:BC140"/>
    <mergeCell ref="BD140:BE140"/>
    <mergeCell ref="BF140:BI140"/>
    <mergeCell ref="Z145:AB145"/>
    <mergeCell ref="AC145:AE145"/>
    <mergeCell ref="AF145:AJ145"/>
    <mergeCell ref="AK145:AO145"/>
    <mergeCell ref="AP145:AT145"/>
    <mergeCell ref="AU145:BI147"/>
    <mergeCell ref="Z146:AB146"/>
    <mergeCell ref="AC146:AE146"/>
    <mergeCell ref="AF146:AJ147"/>
    <mergeCell ref="AK146:AO147"/>
    <mergeCell ref="A144:P144"/>
    <mergeCell ref="Q144:AE144"/>
    <mergeCell ref="AF144:AT144"/>
    <mergeCell ref="AU144:BI144"/>
    <mergeCell ref="A145:G145"/>
    <mergeCell ref="H145:J145"/>
    <mergeCell ref="K145:M145"/>
    <mergeCell ref="N145:P145"/>
    <mergeCell ref="Q145:V145"/>
    <mergeCell ref="W145:Y145"/>
    <mergeCell ref="A154:D154"/>
    <mergeCell ref="E154:BE154"/>
    <mergeCell ref="BF154:BI154"/>
    <mergeCell ref="A155:D155"/>
    <mergeCell ref="E155:BE155"/>
    <mergeCell ref="BF155:BI155"/>
    <mergeCell ref="BF151:BI151"/>
    <mergeCell ref="A152:D152"/>
    <mergeCell ref="E152:BE152"/>
    <mergeCell ref="BF152:BI152"/>
    <mergeCell ref="A153:D153"/>
    <mergeCell ref="E153:BE153"/>
    <mergeCell ref="BF153:BI153"/>
    <mergeCell ref="AP146:AT147"/>
    <mergeCell ref="Q147:V147"/>
    <mergeCell ref="W147:Y147"/>
    <mergeCell ref="Z147:AB147"/>
    <mergeCell ref="AC147:AE147"/>
    <mergeCell ref="A151:D151"/>
    <mergeCell ref="E151:BE151"/>
    <mergeCell ref="A146:G147"/>
    <mergeCell ref="H146:J147"/>
    <mergeCell ref="K146:M147"/>
    <mergeCell ref="N146:P147"/>
    <mergeCell ref="Q146:V146"/>
    <mergeCell ref="W146:Y146"/>
    <mergeCell ref="A160:D160"/>
    <mergeCell ref="E160:BE160"/>
    <mergeCell ref="BF160:BI160"/>
    <mergeCell ref="A161:D161"/>
    <mergeCell ref="E161:BE161"/>
    <mergeCell ref="BF161:BI161"/>
    <mergeCell ref="A158:D158"/>
    <mergeCell ref="E158:BE158"/>
    <mergeCell ref="BF158:BI158"/>
    <mergeCell ref="A159:D159"/>
    <mergeCell ref="E159:BE159"/>
    <mergeCell ref="BF159:BI159"/>
    <mergeCell ref="A156:D156"/>
    <mergeCell ref="E156:BE156"/>
    <mergeCell ref="BF156:BI156"/>
    <mergeCell ref="A157:D157"/>
    <mergeCell ref="E157:BE157"/>
    <mergeCell ref="BF157:BI157"/>
    <mergeCell ref="A166:D166"/>
    <mergeCell ref="E166:BE166"/>
    <mergeCell ref="BF166:BI166"/>
    <mergeCell ref="A167:D167"/>
    <mergeCell ref="E167:BE167"/>
    <mergeCell ref="BF167:BI167"/>
    <mergeCell ref="A164:D164"/>
    <mergeCell ref="E164:BE164"/>
    <mergeCell ref="BF164:BI164"/>
    <mergeCell ref="A165:D165"/>
    <mergeCell ref="E165:BE165"/>
    <mergeCell ref="BF165:BI165"/>
    <mergeCell ref="A162:D162"/>
    <mergeCell ref="E162:BE162"/>
    <mergeCell ref="BF162:BI162"/>
    <mergeCell ref="A163:D163"/>
    <mergeCell ref="E163:BE163"/>
    <mergeCell ref="BF163:BI163"/>
    <mergeCell ref="A172:D172"/>
    <mergeCell ref="E172:BE172"/>
    <mergeCell ref="BF172:BI172"/>
    <mergeCell ref="A173:D173"/>
    <mergeCell ref="E173:BE173"/>
    <mergeCell ref="BF173:BI173"/>
    <mergeCell ref="A170:D170"/>
    <mergeCell ref="E170:BE170"/>
    <mergeCell ref="BF170:BI170"/>
    <mergeCell ref="A171:D171"/>
    <mergeCell ref="E171:BE171"/>
    <mergeCell ref="BF171:BI171"/>
    <mergeCell ref="A168:D168"/>
    <mergeCell ref="E168:BE168"/>
    <mergeCell ref="BF168:BI168"/>
    <mergeCell ref="A169:D169"/>
    <mergeCell ref="E169:BE169"/>
    <mergeCell ref="BF169:BI169"/>
    <mergeCell ref="A180:G180"/>
    <mergeCell ref="H180:J180"/>
    <mergeCell ref="AI180:AO180"/>
    <mergeCell ref="A186:D186"/>
    <mergeCell ref="E186:BE186"/>
    <mergeCell ref="BF186:BI186"/>
    <mergeCell ref="AI176:AQ176"/>
    <mergeCell ref="A177:X178"/>
    <mergeCell ref="AI177:BH178"/>
    <mergeCell ref="A179:G179"/>
    <mergeCell ref="H179:Q179"/>
    <mergeCell ref="AP179:AW179"/>
    <mergeCell ref="A174:D174"/>
    <mergeCell ref="E174:BE174"/>
    <mergeCell ref="BF174:BI174"/>
    <mergeCell ref="A175:D175"/>
    <mergeCell ref="E175:BE175"/>
    <mergeCell ref="BF175:BI175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A187:D187"/>
    <mergeCell ref="E187:BE187"/>
    <mergeCell ref="BF187:BI187"/>
    <mergeCell ref="A188:D188"/>
    <mergeCell ref="E188:BE188"/>
    <mergeCell ref="BF188:BI188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193:D193"/>
    <mergeCell ref="E193:BE193"/>
    <mergeCell ref="BF193:BI193"/>
    <mergeCell ref="A194:D194"/>
    <mergeCell ref="E194:BE194"/>
    <mergeCell ref="BF194:BI194"/>
    <mergeCell ref="A203:D203"/>
    <mergeCell ref="E203:BE203"/>
    <mergeCell ref="BF203:BI203"/>
    <mergeCell ref="A204:D204"/>
    <mergeCell ref="E204:BE204"/>
    <mergeCell ref="BF204:BI204"/>
    <mergeCell ref="A201:D201"/>
    <mergeCell ref="E201:BE201"/>
    <mergeCell ref="BF201:BI201"/>
    <mergeCell ref="A202:D202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209:D209"/>
    <mergeCell ref="E209:BE209"/>
    <mergeCell ref="BF209:BI209"/>
    <mergeCell ref="A210:D210"/>
    <mergeCell ref="E210:BE210"/>
    <mergeCell ref="BF210:BI210"/>
    <mergeCell ref="A207:D207"/>
    <mergeCell ref="E207:BE207"/>
    <mergeCell ref="BF207:BI207"/>
    <mergeCell ref="A208:D208"/>
    <mergeCell ref="E208:BE208"/>
    <mergeCell ref="BF208:BI208"/>
    <mergeCell ref="A205:D205"/>
    <mergeCell ref="E205:BE205"/>
    <mergeCell ref="BF205:BI205"/>
    <mergeCell ref="A206:D206"/>
    <mergeCell ref="E206:BE206"/>
    <mergeCell ref="BF206:BI206"/>
    <mergeCell ref="A215:D215"/>
    <mergeCell ref="E215:BE215"/>
    <mergeCell ref="BF215:BI215"/>
    <mergeCell ref="A216:D216"/>
    <mergeCell ref="E216:BE216"/>
    <mergeCell ref="BF216:BI216"/>
    <mergeCell ref="A213:D213"/>
    <mergeCell ref="E213:BE213"/>
    <mergeCell ref="BF213:BI213"/>
    <mergeCell ref="A214:D214"/>
    <mergeCell ref="E214:BE214"/>
    <mergeCell ref="BF214:BI214"/>
    <mergeCell ref="A211:D211"/>
    <mergeCell ref="E211:BE211"/>
    <mergeCell ref="BF211:BI211"/>
    <mergeCell ref="A212:D212"/>
    <mergeCell ref="E212:BE212"/>
    <mergeCell ref="BF212:BI212"/>
    <mergeCell ref="A221:D221"/>
    <mergeCell ref="E221:BE221"/>
    <mergeCell ref="BF221:BI221"/>
    <mergeCell ref="A224:D224"/>
    <mergeCell ref="E224:BE224"/>
    <mergeCell ref="BF224:BI224"/>
    <mergeCell ref="A219:D219"/>
    <mergeCell ref="E219:BE219"/>
    <mergeCell ref="BF219:BI219"/>
    <mergeCell ref="A220:D220"/>
    <mergeCell ref="E220:BE220"/>
    <mergeCell ref="BF220:BI220"/>
    <mergeCell ref="A217:D217"/>
    <mergeCell ref="E217:BE217"/>
    <mergeCell ref="BF217:BI217"/>
    <mergeCell ref="A218:D218"/>
    <mergeCell ref="E218:BE218"/>
    <mergeCell ref="BF218:BI218"/>
    <mergeCell ref="A229:D229"/>
    <mergeCell ref="E229:BE229"/>
    <mergeCell ref="BF229:BI229"/>
    <mergeCell ref="A230:D230"/>
    <mergeCell ref="E230:BE230"/>
    <mergeCell ref="BF230:BI230"/>
    <mergeCell ref="A227:D227"/>
    <mergeCell ref="E227:BE227"/>
    <mergeCell ref="BF227:BI227"/>
    <mergeCell ref="A228:D228"/>
    <mergeCell ref="E228:BE228"/>
    <mergeCell ref="BF228:BI228"/>
    <mergeCell ref="A225:D225"/>
    <mergeCell ref="E225:BE225"/>
    <mergeCell ref="BF225:BI225"/>
    <mergeCell ref="A226:D226"/>
    <mergeCell ref="E226:BE226"/>
    <mergeCell ref="BF226:BI226"/>
    <mergeCell ref="A239:I239"/>
    <mergeCell ref="J239:L239"/>
    <mergeCell ref="AI239:AO239"/>
    <mergeCell ref="AP239:AR239"/>
    <mergeCell ref="A241:AE242"/>
    <mergeCell ref="AI241:BI242"/>
    <mergeCell ref="A233:BI233"/>
    <mergeCell ref="A234:BI234"/>
    <mergeCell ref="AI235:AQ235"/>
    <mergeCell ref="A236:AE237"/>
    <mergeCell ref="AI236:BI237"/>
    <mergeCell ref="A238:I238"/>
    <mergeCell ref="J238:R238"/>
    <mergeCell ref="AI238:AO238"/>
    <mergeCell ref="AP238:AY238"/>
    <mergeCell ref="A231:D231"/>
    <mergeCell ref="E231:BE231"/>
    <mergeCell ref="BF231:BI231"/>
    <mergeCell ref="A232:D232"/>
    <mergeCell ref="E232:BE232"/>
    <mergeCell ref="BF232:BI232"/>
    <mergeCell ref="A249:I249"/>
    <mergeCell ref="J249:L249"/>
    <mergeCell ref="AI249:AO249"/>
    <mergeCell ref="AP249:AR249"/>
    <mergeCell ref="A251:AC252"/>
    <mergeCell ref="A254:AB254"/>
    <mergeCell ref="A246:AE247"/>
    <mergeCell ref="AI246:BI247"/>
    <mergeCell ref="A248:I248"/>
    <mergeCell ref="J248:R248"/>
    <mergeCell ref="AI248:AO248"/>
    <mergeCell ref="AP248:AU248"/>
    <mergeCell ref="A243:I243"/>
    <mergeCell ref="J243:R243"/>
    <mergeCell ref="AI243:AO243"/>
    <mergeCell ref="AP243:AU243"/>
    <mergeCell ref="A244:I244"/>
    <mergeCell ref="J244:L244"/>
    <mergeCell ref="AI244:AO244"/>
    <mergeCell ref="AP244:AR244"/>
  </mergeCells>
  <printOptions horizontalCentered="1"/>
  <pageMargins left="0" right="0" top="0" bottom="0" header="0" footer="0"/>
  <pageSetup paperSize="8" scale="42" orientation="landscape" r:id="rId1"/>
  <rowBreaks count="4" manualBreakCount="4">
    <brk id="50" max="16383" man="1"/>
    <brk id="95" max="16383" man="1"/>
    <brk id="142" max="16383" man="1"/>
    <brk id="1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ТУП (без заливок)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2021-04-02T06:22:13Z</cp:lastPrinted>
  <dcterms:created xsi:type="dcterms:W3CDTF">1999-02-26T09:40:51Z</dcterms:created>
  <dcterms:modified xsi:type="dcterms:W3CDTF">2021-04-26T08:57:36Z</dcterms:modified>
</cp:coreProperties>
</file>