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ые РИВШ\На сайт РИВШ БГПУ\"/>
    </mc:Choice>
  </mc:AlternateContent>
  <bookViews>
    <workbookView xWindow="0" yWindow="0" windowWidth="28800" windowHeight="10140"/>
  </bookViews>
  <sheets>
    <sheet name="1-02 05 01 ФиИ" sheetId="1" r:id="rId1"/>
  </sheets>
  <calcPr calcId="162913"/>
</workbook>
</file>

<file path=xl/calcChain.xml><?xml version="1.0" encoding="utf-8"?>
<calcChain xmlns="http://schemas.openxmlformats.org/spreadsheetml/2006/main">
  <c r="DI155" i="1" l="1"/>
  <c r="DA155" i="1"/>
  <c r="CS155" i="1"/>
  <c r="CK155" i="1"/>
  <c r="CC155" i="1"/>
  <c r="BU155" i="1"/>
  <c r="BM155" i="1"/>
  <c r="BE155" i="1"/>
  <c r="AM155" i="1"/>
  <c r="DI154" i="1"/>
  <c r="DA154" i="1"/>
  <c r="CS154" i="1"/>
  <c r="CK154" i="1"/>
  <c r="CC154" i="1"/>
  <c r="BU154" i="1"/>
  <c r="BM154" i="1"/>
  <c r="BE154" i="1"/>
  <c r="AM154" i="1" s="1"/>
  <c r="FC141" i="1"/>
  <c r="FA141" i="1"/>
  <c r="EZ141" i="1"/>
  <c r="FD141" i="1" s="1"/>
  <c r="EX141" i="1"/>
  <c r="EW141" i="1"/>
  <c r="EY141" i="1" s="1"/>
  <c r="DQ141" i="1"/>
  <c r="FC140" i="1"/>
  <c r="FA140" i="1"/>
  <c r="EZ140" i="1"/>
  <c r="FD140" i="1" s="1"/>
  <c r="EX140" i="1"/>
  <c r="EW140" i="1"/>
  <c r="EY140" i="1" s="1"/>
  <c r="DQ140" i="1"/>
  <c r="FC139" i="1"/>
  <c r="FA139" i="1"/>
  <c r="EZ139" i="1"/>
  <c r="FD139" i="1" s="1"/>
  <c r="EX139" i="1"/>
  <c r="EW139" i="1"/>
  <c r="EY139" i="1" s="1"/>
  <c r="DQ139" i="1"/>
  <c r="DO138" i="1"/>
  <c r="DL138" i="1"/>
  <c r="DI138" i="1"/>
  <c r="DG138" i="1"/>
  <c r="DQ138" i="1" s="1"/>
  <c r="DD138" i="1"/>
  <c r="FA138" i="1" s="1"/>
  <c r="DA138" i="1"/>
  <c r="EX138" i="1" s="1"/>
  <c r="AY138" i="1"/>
  <c r="AV138" i="1"/>
  <c r="AS138" i="1"/>
  <c r="FC138" i="1" s="1"/>
  <c r="AP138" i="1"/>
  <c r="EZ138" i="1" s="1"/>
  <c r="AM138" i="1"/>
  <c r="EW138" i="1" s="1"/>
  <c r="EY138" i="1" s="1"/>
  <c r="FC137" i="1"/>
  <c r="FA137" i="1"/>
  <c r="EZ137" i="1"/>
  <c r="FD137" i="1" s="1"/>
  <c r="EX137" i="1"/>
  <c r="EW137" i="1"/>
  <c r="EY137" i="1" s="1"/>
  <c r="DQ137" i="1"/>
  <c r="FC136" i="1"/>
  <c r="FA136" i="1"/>
  <c r="EZ136" i="1"/>
  <c r="FD136" i="1" s="1"/>
  <c r="EX136" i="1"/>
  <c r="EW136" i="1"/>
  <c r="EY136" i="1" s="1"/>
  <c r="DQ136" i="1"/>
  <c r="FC135" i="1"/>
  <c r="FA135" i="1"/>
  <c r="EZ135" i="1"/>
  <c r="FD135" i="1" s="1"/>
  <c r="EX135" i="1"/>
  <c r="EW135" i="1"/>
  <c r="EY135" i="1" s="1"/>
  <c r="DQ135" i="1"/>
  <c r="DO134" i="1"/>
  <c r="DL134" i="1"/>
  <c r="DI134" i="1"/>
  <c r="DG134" i="1"/>
  <c r="DQ134" i="1" s="1"/>
  <c r="DD134" i="1"/>
  <c r="FA134" i="1" s="1"/>
  <c r="DA134" i="1"/>
  <c r="EX134" i="1" s="1"/>
  <c r="AY134" i="1"/>
  <c r="AV134" i="1"/>
  <c r="AS134" i="1"/>
  <c r="FC134" i="1" s="1"/>
  <c r="AP134" i="1"/>
  <c r="EZ134" i="1" s="1"/>
  <c r="AM134" i="1"/>
  <c r="EW134" i="1" s="1"/>
  <c r="EY134" i="1" s="1"/>
  <c r="FC133" i="1"/>
  <c r="FA133" i="1"/>
  <c r="EZ133" i="1"/>
  <c r="FD133" i="1" s="1"/>
  <c r="EX133" i="1"/>
  <c r="EW133" i="1"/>
  <c r="EY133" i="1" s="1"/>
  <c r="DQ133" i="1"/>
  <c r="FC132" i="1"/>
  <c r="FA132" i="1"/>
  <c r="EZ132" i="1"/>
  <c r="FD132" i="1" s="1"/>
  <c r="EX132" i="1"/>
  <c r="EW132" i="1"/>
  <c r="EY132" i="1" s="1"/>
  <c r="DQ132" i="1"/>
  <c r="FC131" i="1"/>
  <c r="FA131" i="1"/>
  <c r="EZ131" i="1"/>
  <c r="FD131" i="1" s="1"/>
  <c r="EX131" i="1"/>
  <c r="EW131" i="1"/>
  <c r="EY131" i="1" s="1"/>
  <c r="DQ131" i="1"/>
  <c r="FC130" i="1"/>
  <c r="FA130" i="1"/>
  <c r="EZ130" i="1"/>
  <c r="FD130" i="1" s="1"/>
  <c r="EX130" i="1"/>
  <c r="EW130" i="1"/>
  <c r="EY130" i="1" s="1"/>
  <c r="DQ130" i="1"/>
  <c r="DO129" i="1"/>
  <c r="DL129" i="1"/>
  <c r="DI129" i="1"/>
  <c r="DG129" i="1"/>
  <c r="DQ129" i="1" s="1"/>
  <c r="DD129" i="1"/>
  <c r="FA129" i="1" s="1"/>
  <c r="DA129" i="1"/>
  <c r="EX129" i="1" s="1"/>
  <c r="AY129" i="1"/>
  <c r="AV129" i="1"/>
  <c r="AS129" i="1"/>
  <c r="FC129" i="1" s="1"/>
  <c r="AP129" i="1"/>
  <c r="EZ129" i="1" s="1"/>
  <c r="AM129" i="1"/>
  <c r="EW129" i="1" s="1"/>
  <c r="EY129" i="1" s="1"/>
  <c r="FC122" i="1"/>
  <c r="FA122" i="1"/>
  <c r="EZ122" i="1"/>
  <c r="FD122" i="1" s="1"/>
  <c r="EX122" i="1"/>
  <c r="EW122" i="1"/>
  <c r="EY122" i="1" s="1"/>
  <c r="DQ122" i="1"/>
  <c r="FC121" i="1"/>
  <c r="FA121" i="1"/>
  <c r="EZ121" i="1"/>
  <c r="FD121" i="1" s="1"/>
  <c r="EX121" i="1"/>
  <c r="EW121" i="1"/>
  <c r="EY121" i="1" s="1"/>
  <c r="DQ121" i="1"/>
  <c r="FC120" i="1"/>
  <c r="FA120" i="1"/>
  <c r="EZ120" i="1"/>
  <c r="FD120" i="1" s="1"/>
  <c r="EX120" i="1"/>
  <c r="EW120" i="1"/>
  <c r="EY120" i="1" s="1"/>
  <c r="DQ120" i="1"/>
  <c r="FA119" i="1"/>
  <c r="EW119" i="1"/>
  <c r="DG119" i="1"/>
  <c r="DQ119" i="1" s="1"/>
  <c r="DD119" i="1"/>
  <c r="DA119" i="1"/>
  <c r="EX119" i="1" s="1"/>
  <c r="AY119" i="1"/>
  <c r="AV119" i="1"/>
  <c r="FC119" i="1" s="1"/>
  <c r="AS119" i="1"/>
  <c r="AP119" i="1"/>
  <c r="EZ119" i="1" s="1"/>
  <c r="AM119" i="1"/>
  <c r="FC118" i="1"/>
  <c r="FA118" i="1"/>
  <c r="EZ118" i="1"/>
  <c r="FD118" i="1" s="1"/>
  <c r="EX118" i="1"/>
  <c r="EW118" i="1"/>
  <c r="EY118" i="1" s="1"/>
  <c r="DQ118" i="1"/>
  <c r="FC117" i="1"/>
  <c r="FA117" i="1"/>
  <c r="EZ117" i="1"/>
  <c r="FD117" i="1" s="1"/>
  <c r="EX117" i="1"/>
  <c r="EW117" i="1"/>
  <c r="EY117" i="1" s="1"/>
  <c r="DQ117" i="1"/>
  <c r="EZ116" i="1"/>
  <c r="CY116" i="1"/>
  <c r="CV116" i="1"/>
  <c r="CS116" i="1"/>
  <c r="CQ116" i="1"/>
  <c r="DQ116" i="1" s="1"/>
  <c r="CN116" i="1"/>
  <c r="FA116" i="1" s="1"/>
  <c r="CK116" i="1"/>
  <c r="EX116" i="1" s="1"/>
  <c r="AY116" i="1"/>
  <c r="AS116" i="1"/>
  <c r="FC116" i="1" s="1"/>
  <c r="AP116" i="1"/>
  <c r="AM116" i="1"/>
  <c r="EW116" i="1" s="1"/>
  <c r="EY116" i="1" s="1"/>
  <c r="DQ115" i="1"/>
  <c r="DQ114" i="1"/>
  <c r="DO113" i="1"/>
  <c r="DL113" i="1"/>
  <c r="DI113" i="1"/>
  <c r="DG113" i="1"/>
  <c r="DQ113" i="1" s="1"/>
  <c r="DD113" i="1"/>
  <c r="DA113" i="1"/>
  <c r="AY113" i="1"/>
  <c r="AV113" i="1"/>
  <c r="AS113" i="1"/>
  <c r="AP113" i="1"/>
  <c r="AM113" i="1"/>
  <c r="FC112" i="1"/>
  <c r="FA112" i="1"/>
  <c r="EZ112" i="1"/>
  <c r="FD112" i="1" s="1"/>
  <c r="EX112" i="1"/>
  <c r="EW112" i="1"/>
  <c r="EY112" i="1" s="1"/>
  <c r="DQ112" i="1"/>
  <c r="FC111" i="1"/>
  <c r="FA111" i="1"/>
  <c r="EZ111" i="1"/>
  <c r="FD111" i="1" s="1"/>
  <c r="EX111" i="1"/>
  <c r="EW111" i="1"/>
  <c r="EY111" i="1" s="1"/>
  <c r="DQ111" i="1"/>
  <c r="FA110" i="1"/>
  <c r="EW110" i="1"/>
  <c r="CQ110" i="1"/>
  <c r="DQ110" i="1" s="1"/>
  <c r="CN110" i="1"/>
  <c r="CK110" i="1"/>
  <c r="EX110" i="1" s="1"/>
  <c r="AY110" i="1"/>
  <c r="AV110" i="1"/>
  <c r="FC110" i="1" s="1"/>
  <c r="AS110" i="1"/>
  <c r="AP110" i="1"/>
  <c r="EZ110" i="1" s="1"/>
  <c r="AM110" i="1"/>
  <c r="FC109" i="1"/>
  <c r="FA109" i="1"/>
  <c r="EZ109" i="1"/>
  <c r="FD109" i="1" s="1"/>
  <c r="EX109" i="1"/>
  <c r="EW109" i="1"/>
  <c r="EY109" i="1" s="1"/>
  <c r="DQ109" i="1"/>
  <c r="EW108" i="1"/>
  <c r="CY108" i="1"/>
  <c r="CV108" i="1"/>
  <c r="CS108" i="1"/>
  <c r="CQ108" i="1"/>
  <c r="DQ108" i="1" s="1"/>
  <c r="CN108" i="1"/>
  <c r="FA108" i="1" s="1"/>
  <c r="CK108" i="1"/>
  <c r="EX108" i="1" s="1"/>
  <c r="AV108" i="1"/>
  <c r="FC108" i="1" s="1"/>
  <c r="AS108" i="1"/>
  <c r="AP108" i="1"/>
  <c r="EZ108" i="1" s="1"/>
  <c r="AM108" i="1"/>
  <c r="FC107" i="1"/>
  <c r="FA107" i="1"/>
  <c r="EZ107" i="1"/>
  <c r="FD107" i="1" s="1"/>
  <c r="EX107" i="1"/>
  <c r="EW107" i="1"/>
  <c r="EY107" i="1" s="1"/>
  <c r="DQ107" i="1"/>
  <c r="FC106" i="1"/>
  <c r="FA106" i="1"/>
  <c r="EZ106" i="1"/>
  <c r="FD106" i="1" s="1"/>
  <c r="EX106" i="1"/>
  <c r="EW106" i="1"/>
  <c r="EY106" i="1" s="1"/>
  <c r="DQ106" i="1"/>
  <c r="FC105" i="1"/>
  <c r="FA105" i="1"/>
  <c r="EZ105" i="1"/>
  <c r="FD105" i="1" s="1"/>
  <c r="EX105" i="1"/>
  <c r="EW105" i="1"/>
  <c r="EY105" i="1" s="1"/>
  <c r="DQ105" i="1"/>
  <c r="FC104" i="1"/>
  <c r="FA104" i="1"/>
  <c r="EZ104" i="1"/>
  <c r="FD104" i="1" s="1"/>
  <c r="EX104" i="1"/>
  <c r="EW104" i="1"/>
  <c r="EY104" i="1" s="1"/>
  <c r="DQ104" i="1"/>
  <c r="CI103" i="1"/>
  <c r="CF103" i="1"/>
  <c r="CC103" i="1"/>
  <c r="CA103" i="1"/>
  <c r="DQ103" i="1" s="1"/>
  <c r="BX103" i="1"/>
  <c r="FA103" i="1" s="1"/>
  <c r="BU103" i="1"/>
  <c r="EX103" i="1" s="1"/>
  <c r="AY103" i="1"/>
  <c r="AV103" i="1"/>
  <c r="AS103" i="1"/>
  <c r="FC103" i="1" s="1"/>
  <c r="AP103" i="1"/>
  <c r="EZ103" i="1" s="1"/>
  <c r="AM103" i="1"/>
  <c r="EW103" i="1" s="1"/>
  <c r="EY103" i="1" s="1"/>
  <c r="FC102" i="1"/>
  <c r="FA102" i="1"/>
  <c r="EZ102" i="1"/>
  <c r="FD102" i="1" s="1"/>
  <c r="EX102" i="1"/>
  <c r="EW102" i="1"/>
  <c r="DQ102" i="1"/>
  <c r="FC101" i="1"/>
  <c r="FA101" i="1"/>
  <c r="EZ101" i="1"/>
  <c r="FD101" i="1" s="1"/>
  <c r="EX101" i="1"/>
  <c r="EW101" i="1"/>
  <c r="EY101" i="1" s="1"/>
  <c r="DQ101" i="1"/>
  <c r="FC100" i="1"/>
  <c r="FA100" i="1"/>
  <c r="EZ100" i="1"/>
  <c r="FD100" i="1" s="1"/>
  <c r="EX100" i="1"/>
  <c r="EW100" i="1"/>
  <c r="EY100" i="1" s="1"/>
  <c r="DQ100" i="1"/>
  <c r="FC99" i="1"/>
  <c r="FA99" i="1"/>
  <c r="EZ99" i="1"/>
  <c r="FD99" i="1" s="1"/>
  <c r="EX99" i="1"/>
  <c r="EW99" i="1"/>
  <c r="EY99" i="1" s="1"/>
  <c r="DQ99" i="1"/>
  <c r="EX98" i="1"/>
  <c r="BS98" i="1"/>
  <c r="BP98" i="1"/>
  <c r="BM98" i="1"/>
  <c r="BK98" i="1"/>
  <c r="DQ98" i="1" s="1"/>
  <c r="BH98" i="1"/>
  <c r="FA98" i="1" s="1"/>
  <c r="BE98" i="1"/>
  <c r="AY98" i="1"/>
  <c r="AV98" i="1"/>
  <c r="AS98" i="1"/>
  <c r="FC98" i="1" s="1"/>
  <c r="AP98" i="1"/>
  <c r="EZ98" i="1" s="1"/>
  <c r="AM98" i="1"/>
  <c r="EW98" i="1" s="1"/>
  <c r="EY98" i="1" s="1"/>
  <c r="FC96" i="1"/>
  <c r="FA96" i="1"/>
  <c r="EZ96" i="1"/>
  <c r="FD96" i="1" s="1"/>
  <c r="EX96" i="1"/>
  <c r="EW96" i="1"/>
  <c r="DQ96" i="1"/>
  <c r="FC95" i="1"/>
  <c r="FA95" i="1"/>
  <c r="EZ95" i="1"/>
  <c r="FD95" i="1" s="1"/>
  <c r="EX95" i="1"/>
  <c r="EW95" i="1"/>
  <c r="EY95" i="1" s="1"/>
  <c r="DQ95" i="1"/>
  <c r="EZ94" i="1"/>
  <c r="CY94" i="1"/>
  <c r="CV94" i="1"/>
  <c r="CS94" i="1"/>
  <c r="CQ94" i="1"/>
  <c r="DQ94" i="1" s="1"/>
  <c r="DQ93" i="1" s="1"/>
  <c r="CN94" i="1"/>
  <c r="FA94" i="1" s="1"/>
  <c r="CK94" i="1"/>
  <c r="EX94" i="1" s="1"/>
  <c r="AY94" i="1"/>
  <c r="AS94" i="1"/>
  <c r="FC94" i="1" s="1"/>
  <c r="AP94" i="1"/>
  <c r="AM94" i="1"/>
  <c r="EW94" i="1" s="1"/>
  <c r="EY94" i="1" s="1"/>
  <c r="DO93" i="1"/>
  <c r="DO151" i="1" s="1"/>
  <c r="DL93" i="1"/>
  <c r="DL151" i="1" s="1"/>
  <c r="DI152" i="1" s="1"/>
  <c r="DI93" i="1"/>
  <c r="DI151" i="1" s="1"/>
  <c r="DG93" i="1"/>
  <c r="DG151" i="1" s="1"/>
  <c r="DD93" i="1"/>
  <c r="DD151" i="1" s="1"/>
  <c r="DA152" i="1" s="1"/>
  <c r="DA93" i="1"/>
  <c r="DA151" i="1" s="1"/>
  <c r="CY93" i="1"/>
  <c r="CV93" i="1"/>
  <c r="CS93" i="1"/>
  <c r="CQ93" i="1"/>
  <c r="CN93" i="1"/>
  <c r="CK93" i="1"/>
  <c r="CI93" i="1"/>
  <c r="CF93" i="1"/>
  <c r="CC93" i="1"/>
  <c r="CA93" i="1"/>
  <c r="BX93" i="1"/>
  <c r="BU93" i="1"/>
  <c r="BS93" i="1"/>
  <c r="BP93" i="1"/>
  <c r="BM93" i="1"/>
  <c r="BK93" i="1"/>
  <c r="BH93" i="1"/>
  <c r="FA93" i="1" s="1"/>
  <c r="BE93" i="1"/>
  <c r="EX93" i="1" s="1"/>
  <c r="AY93" i="1"/>
  <c r="AV93" i="1"/>
  <c r="AS93" i="1"/>
  <c r="FC93" i="1" s="1"/>
  <c r="AP93" i="1"/>
  <c r="EZ93" i="1" s="1"/>
  <c r="AM93" i="1"/>
  <c r="FC92" i="1"/>
  <c r="FA92" i="1"/>
  <c r="EZ92" i="1"/>
  <c r="FD92" i="1" s="1"/>
  <c r="EX92" i="1"/>
  <c r="EW92" i="1"/>
  <c r="EY92" i="1" s="1"/>
  <c r="DQ92" i="1"/>
  <c r="FC91" i="1"/>
  <c r="FA91" i="1"/>
  <c r="EZ91" i="1"/>
  <c r="FD91" i="1" s="1"/>
  <c r="EX91" i="1"/>
  <c r="EW91" i="1"/>
  <c r="EY91" i="1" s="1"/>
  <c r="DQ91" i="1"/>
  <c r="EW90" i="1"/>
  <c r="DO90" i="1"/>
  <c r="DL90" i="1"/>
  <c r="DI90" i="1"/>
  <c r="DG90" i="1"/>
  <c r="DD90" i="1"/>
  <c r="DA90" i="1"/>
  <c r="CY90" i="1"/>
  <c r="CV90" i="1"/>
  <c r="CS90" i="1"/>
  <c r="CQ90" i="1"/>
  <c r="CN90" i="1"/>
  <c r="CK90" i="1"/>
  <c r="CI90" i="1"/>
  <c r="CF90" i="1"/>
  <c r="CC90" i="1"/>
  <c r="CA90" i="1"/>
  <c r="BX90" i="1"/>
  <c r="BU90" i="1"/>
  <c r="BS90" i="1"/>
  <c r="BP90" i="1"/>
  <c r="BM90" i="1"/>
  <c r="BK90" i="1"/>
  <c r="DQ90" i="1" s="1"/>
  <c r="BH90" i="1"/>
  <c r="FA90" i="1" s="1"/>
  <c r="BE90" i="1"/>
  <c r="EX90" i="1" s="1"/>
  <c r="BB90" i="1"/>
  <c r="AY90" i="1"/>
  <c r="AV90" i="1"/>
  <c r="FC90" i="1" s="1"/>
  <c r="AS90" i="1"/>
  <c r="AP90" i="1"/>
  <c r="EZ90" i="1" s="1"/>
  <c r="AM90" i="1"/>
  <c r="FC82" i="1"/>
  <c r="FA82" i="1"/>
  <c r="EZ82" i="1"/>
  <c r="FD82" i="1" s="1"/>
  <c r="EX82" i="1"/>
  <c r="EW82" i="1"/>
  <c r="EY82" i="1" s="1"/>
  <c r="DQ82" i="1"/>
  <c r="FC81" i="1"/>
  <c r="FA81" i="1"/>
  <c r="EZ81" i="1"/>
  <c r="FD81" i="1" s="1"/>
  <c r="EX81" i="1"/>
  <c r="EW81" i="1"/>
  <c r="EY81" i="1" s="1"/>
  <c r="DQ81" i="1"/>
  <c r="CY80" i="1"/>
  <c r="CV80" i="1"/>
  <c r="CS80" i="1"/>
  <c r="CQ80" i="1"/>
  <c r="DQ80" i="1" s="1"/>
  <c r="CN80" i="1"/>
  <c r="FA80" i="1" s="1"/>
  <c r="CK80" i="1"/>
  <c r="EX80" i="1" s="1"/>
  <c r="AY80" i="1"/>
  <c r="AV80" i="1"/>
  <c r="AS80" i="1"/>
  <c r="FC80" i="1" s="1"/>
  <c r="AP80" i="1"/>
  <c r="EZ80" i="1" s="1"/>
  <c r="AM80" i="1"/>
  <c r="EW80" i="1" s="1"/>
  <c r="EY80" i="1" s="1"/>
  <c r="FC79" i="1"/>
  <c r="FA79" i="1"/>
  <c r="EZ79" i="1"/>
  <c r="FD79" i="1" s="1"/>
  <c r="EX79" i="1"/>
  <c r="EW79" i="1"/>
  <c r="EY79" i="1" s="1"/>
  <c r="DQ79" i="1"/>
  <c r="FC78" i="1"/>
  <c r="FA78" i="1"/>
  <c r="EZ78" i="1"/>
  <c r="FD78" i="1" s="1"/>
  <c r="EX78" i="1"/>
  <c r="EW78" i="1"/>
  <c r="EY78" i="1" s="1"/>
  <c r="DQ78" i="1"/>
  <c r="FC77" i="1"/>
  <c r="FA77" i="1"/>
  <c r="EZ77" i="1"/>
  <c r="FD77" i="1" s="1"/>
  <c r="EX77" i="1"/>
  <c r="EW77" i="1"/>
  <c r="EY77" i="1" s="1"/>
  <c r="DQ77" i="1"/>
  <c r="CY76" i="1"/>
  <c r="CV76" i="1"/>
  <c r="CS76" i="1"/>
  <c r="CQ76" i="1"/>
  <c r="DQ76" i="1" s="1"/>
  <c r="CN76" i="1"/>
  <c r="FA76" i="1" s="1"/>
  <c r="CK76" i="1"/>
  <c r="EX76" i="1" s="1"/>
  <c r="AY76" i="1"/>
  <c r="AV76" i="1"/>
  <c r="AS76" i="1"/>
  <c r="FC76" i="1" s="1"/>
  <c r="AP76" i="1"/>
  <c r="EZ76" i="1" s="1"/>
  <c r="AM76" i="1"/>
  <c r="EW76" i="1" s="1"/>
  <c r="FC75" i="1"/>
  <c r="FA75" i="1"/>
  <c r="EZ75" i="1"/>
  <c r="FD75" i="1" s="1"/>
  <c r="EX75" i="1"/>
  <c r="EW75" i="1"/>
  <c r="EY75" i="1" s="1"/>
  <c r="DQ75" i="1"/>
  <c r="FC74" i="1"/>
  <c r="FA74" i="1"/>
  <c r="EZ74" i="1"/>
  <c r="FD74" i="1" s="1"/>
  <c r="EX74" i="1"/>
  <c r="EW74" i="1"/>
  <c r="EY74" i="1" s="1"/>
  <c r="DQ74" i="1"/>
  <c r="CI73" i="1"/>
  <c r="CF73" i="1"/>
  <c r="CC73" i="1"/>
  <c r="CA73" i="1"/>
  <c r="DQ73" i="1" s="1"/>
  <c r="BX73" i="1"/>
  <c r="FA73" i="1" s="1"/>
  <c r="BU73" i="1"/>
  <c r="EX73" i="1" s="1"/>
  <c r="AY73" i="1"/>
  <c r="AV73" i="1"/>
  <c r="AS73" i="1"/>
  <c r="FC73" i="1" s="1"/>
  <c r="AP73" i="1"/>
  <c r="EZ73" i="1" s="1"/>
  <c r="AM73" i="1"/>
  <c r="EW73" i="1" s="1"/>
  <c r="EY73" i="1" s="1"/>
  <c r="FC72" i="1"/>
  <c r="FA72" i="1"/>
  <c r="EZ72" i="1"/>
  <c r="FD72" i="1" s="1"/>
  <c r="EX72" i="1"/>
  <c r="EW72" i="1"/>
  <c r="EY72" i="1" s="1"/>
  <c r="DQ72" i="1"/>
  <c r="FC71" i="1"/>
  <c r="FA71" i="1"/>
  <c r="EZ71" i="1"/>
  <c r="FD71" i="1" s="1"/>
  <c r="EX71" i="1"/>
  <c r="EW71" i="1"/>
  <c r="EY71" i="1" s="1"/>
  <c r="DQ71" i="1"/>
  <c r="CI70" i="1"/>
  <c r="CF70" i="1"/>
  <c r="CC70" i="1"/>
  <c r="CA70" i="1"/>
  <c r="DQ70" i="1" s="1"/>
  <c r="BX70" i="1"/>
  <c r="FA70" i="1" s="1"/>
  <c r="BU70" i="1"/>
  <c r="EX70" i="1" s="1"/>
  <c r="AY70" i="1"/>
  <c r="AV70" i="1"/>
  <c r="AS70" i="1"/>
  <c r="FC70" i="1" s="1"/>
  <c r="AP70" i="1"/>
  <c r="EZ70" i="1" s="1"/>
  <c r="AM70" i="1"/>
  <c r="EW70" i="1" s="1"/>
  <c r="FC69" i="1"/>
  <c r="FA69" i="1"/>
  <c r="EZ69" i="1"/>
  <c r="FD69" i="1" s="1"/>
  <c r="EX69" i="1"/>
  <c r="EW69" i="1"/>
  <c r="EY69" i="1" s="1"/>
  <c r="DQ69" i="1"/>
  <c r="FC68" i="1"/>
  <c r="FA68" i="1"/>
  <c r="EZ68" i="1"/>
  <c r="FD68" i="1" s="1"/>
  <c r="EX68" i="1"/>
  <c r="EW68" i="1"/>
  <c r="EY68" i="1" s="1"/>
  <c r="DQ68" i="1"/>
  <c r="CI67" i="1"/>
  <c r="CF67" i="1"/>
  <c r="CC67" i="1"/>
  <c r="CA67" i="1"/>
  <c r="DQ67" i="1" s="1"/>
  <c r="BX67" i="1"/>
  <c r="FA67" i="1" s="1"/>
  <c r="BU67" i="1"/>
  <c r="EX67" i="1" s="1"/>
  <c r="AY67" i="1"/>
  <c r="AV67" i="1"/>
  <c r="AS67" i="1"/>
  <c r="FC67" i="1" s="1"/>
  <c r="AP67" i="1"/>
  <c r="EZ67" i="1" s="1"/>
  <c r="AM67" i="1"/>
  <c r="EW67" i="1" s="1"/>
  <c r="EY67" i="1" s="1"/>
  <c r="FC66" i="1"/>
  <c r="FA66" i="1"/>
  <c r="EZ66" i="1"/>
  <c r="FD66" i="1" s="1"/>
  <c r="EX66" i="1"/>
  <c r="EW66" i="1"/>
  <c r="EY66" i="1" s="1"/>
  <c r="DQ66" i="1"/>
  <c r="EZ65" i="1"/>
  <c r="EX65" i="1"/>
  <c r="DQ65" i="1"/>
  <c r="BS65" i="1"/>
  <c r="BP65" i="1"/>
  <c r="FA65" i="1" s="1"/>
  <c r="BM65" i="1"/>
  <c r="AY65" i="1"/>
  <c r="AV65" i="1"/>
  <c r="AS65" i="1"/>
  <c r="FC65" i="1" s="1"/>
  <c r="AP65" i="1"/>
  <c r="AM65" i="1"/>
  <c r="EW65" i="1" s="1"/>
  <c r="EY65" i="1" s="1"/>
  <c r="DQ64" i="1"/>
  <c r="DQ63" i="1"/>
  <c r="BS62" i="1"/>
  <c r="BP62" i="1"/>
  <c r="BM62" i="1"/>
  <c r="BK62" i="1"/>
  <c r="DQ62" i="1" s="1"/>
  <c r="BH62" i="1"/>
  <c r="BE62" i="1"/>
  <c r="AY62" i="1"/>
  <c r="AS62" i="1"/>
  <c r="AP62" i="1"/>
  <c r="AM62" i="1"/>
  <c r="DQ61" i="1"/>
  <c r="DQ60" i="1"/>
  <c r="DQ59" i="1"/>
  <c r="BS58" i="1"/>
  <c r="BP58" i="1"/>
  <c r="BM58" i="1"/>
  <c r="BK58" i="1"/>
  <c r="DQ58" i="1" s="1"/>
  <c r="BH58" i="1"/>
  <c r="BE58" i="1"/>
  <c r="AY58" i="1"/>
  <c r="AV58" i="1"/>
  <c r="AS58" i="1"/>
  <c r="AP58" i="1"/>
  <c r="AM58" i="1"/>
  <c r="FC57" i="1"/>
  <c r="FA57" i="1"/>
  <c r="EZ57" i="1"/>
  <c r="FD57" i="1" s="1"/>
  <c r="EX57" i="1"/>
  <c r="EW57" i="1"/>
  <c r="EY57" i="1" s="1"/>
  <c r="DQ57" i="1"/>
  <c r="FC56" i="1"/>
  <c r="FA56" i="1"/>
  <c r="EZ56" i="1"/>
  <c r="FD56" i="1" s="1"/>
  <c r="EX56" i="1"/>
  <c r="EW56" i="1"/>
  <c r="EY56" i="1" s="1"/>
  <c r="DQ56" i="1"/>
  <c r="CY55" i="1"/>
  <c r="CV55" i="1"/>
  <c r="CS55" i="1"/>
  <c r="CQ55" i="1"/>
  <c r="DQ55" i="1" s="1"/>
  <c r="CN55" i="1"/>
  <c r="FA55" i="1" s="1"/>
  <c r="CK55" i="1"/>
  <c r="EX55" i="1" s="1"/>
  <c r="AY55" i="1"/>
  <c r="AV55" i="1"/>
  <c r="AS55" i="1"/>
  <c r="FC55" i="1" s="1"/>
  <c r="AP55" i="1"/>
  <c r="EZ55" i="1" s="1"/>
  <c r="AM55" i="1"/>
  <c r="EW55" i="1" s="1"/>
  <c r="EY55" i="1" s="1"/>
  <c r="FC54" i="1"/>
  <c r="FA54" i="1"/>
  <c r="EZ54" i="1"/>
  <c r="FD54" i="1" s="1"/>
  <c r="EX54" i="1"/>
  <c r="EW54" i="1"/>
  <c r="EY54" i="1" s="1"/>
  <c r="DQ54" i="1"/>
  <c r="FC53" i="1"/>
  <c r="FA53" i="1"/>
  <c r="EZ53" i="1"/>
  <c r="FD53" i="1" s="1"/>
  <c r="EX53" i="1"/>
  <c r="EW53" i="1"/>
  <c r="EY53" i="1" s="1"/>
  <c r="DQ53" i="1"/>
  <c r="FC52" i="1"/>
  <c r="FA52" i="1"/>
  <c r="EZ52" i="1"/>
  <c r="FD52" i="1" s="1"/>
  <c r="EX52" i="1"/>
  <c r="EW52" i="1"/>
  <c r="EY52" i="1" s="1"/>
  <c r="DQ52" i="1"/>
  <c r="FC51" i="1"/>
  <c r="FA51" i="1"/>
  <c r="EZ51" i="1"/>
  <c r="FD51" i="1" s="1"/>
  <c r="EX51" i="1"/>
  <c r="EW51" i="1"/>
  <c r="EY51" i="1" s="1"/>
  <c r="DQ51" i="1"/>
  <c r="CI50" i="1"/>
  <c r="CF50" i="1"/>
  <c r="CC50" i="1"/>
  <c r="CA50" i="1"/>
  <c r="DQ50" i="1" s="1"/>
  <c r="BX50" i="1"/>
  <c r="FA50" i="1" s="1"/>
  <c r="BU50" i="1"/>
  <c r="EX50" i="1" s="1"/>
  <c r="AY50" i="1"/>
  <c r="AS50" i="1"/>
  <c r="FC50" i="1" s="1"/>
  <c r="AP50" i="1"/>
  <c r="EZ50" i="1" s="1"/>
  <c r="AM50" i="1"/>
  <c r="EW50" i="1" s="1"/>
  <c r="EY50" i="1" s="1"/>
  <c r="FC43" i="1"/>
  <c r="FA43" i="1"/>
  <c r="EZ43" i="1"/>
  <c r="FD43" i="1" s="1"/>
  <c r="EX43" i="1"/>
  <c r="EW43" i="1"/>
  <c r="EY43" i="1" s="1"/>
  <c r="DQ43" i="1"/>
  <c r="FC42" i="1"/>
  <c r="FA42" i="1"/>
  <c r="EZ42" i="1"/>
  <c r="FD42" i="1" s="1"/>
  <c r="EX42" i="1"/>
  <c r="EW42" i="1"/>
  <c r="EY42" i="1" s="1"/>
  <c r="DQ42" i="1"/>
  <c r="BS41" i="1"/>
  <c r="BP41" i="1"/>
  <c r="BM41" i="1"/>
  <c r="BK41" i="1"/>
  <c r="DQ41" i="1" s="1"/>
  <c r="BH41" i="1"/>
  <c r="FA41" i="1" s="1"/>
  <c r="BE41" i="1"/>
  <c r="EX41" i="1" s="1"/>
  <c r="AY41" i="1"/>
  <c r="AV41" i="1"/>
  <c r="AS41" i="1"/>
  <c r="FC41" i="1" s="1"/>
  <c r="AP41" i="1"/>
  <c r="EZ41" i="1" s="1"/>
  <c r="AM41" i="1"/>
  <c r="EW41" i="1" s="1"/>
  <c r="FC40" i="1"/>
  <c r="FA40" i="1"/>
  <c r="EZ40" i="1"/>
  <c r="FD40" i="1" s="1"/>
  <c r="EX40" i="1"/>
  <c r="EW40" i="1"/>
  <c r="EY40" i="1" s="1"/>
  <c r="DQ40" i="1"/>
  <c r="FC39" i="1"/>
  <c r="FA39" i="1"/>
  <c r="EZ39" i="1"/>
  <c r="FD39" i="1" s="1"/>
  <c r="EX39" i="1"/>
  <c r="EW39" i="1"/>
  <c r="EY39" i="1" s="1"/>
  <c r="DQ39" i="1"/>
  <c r="FC38" i="1"/>
  <c r="FA38" i="1"/>
  <c r="EZ38" i="1"/>
  <c r="FD38" i="1" s="1"/>
  <c r="EX38" i="1"/>
  <c r="EW38" i="1"/>
  <c r="EY38" i="1" s="1"/>
  <c r="DQ38" i="1"/>
  <c r="BS37" i="1"/>
  <c r="BP37" i="1"/>
  <c r="BM37" i="1"/>
  <c r="BK37" i="1"/>
  <c r="DQ37" i="1" s="1"/>
  <c r="BH37" i="1"/>
  <c r="FA37" i="1" s="1"/>
  <c r="BE37" i="1"/>
  <c r="EX37" i="1" s="1"/>
  <c r="AY37" i="1"/>
  <c r="AV37" i="1"/>
  <c r="AS37" i="1"/>
  <c r="FC37" i="1" s="1"/>
  <c r="AP37" i="1"/>
  <c r="EZ37" i="1" s="1"/>
  <c r="AM37" i="1"/>
  <c r="EW37" i="1" s="1"/>
  <c r="EY37" i="1" s="1"/>
  <c r="FC36" i="1"/>
  <c r="FA36" i="1"/>
  <c r="EZ36" i="1"/>
  <c r="FD36" i="1" s="1"/>
  <c r="EX36" i="1"/>
  <c r="EW36" i="1"/>
  <c r="EY36" i="1" s="1"/>
  <c r="DQ36" i="1"/>
  <c r="FC35" i="1"/>
  <c r="FA35" i="1"/>
  <c r="EZ35" i="1"/>
  <c r="FD35" i="1" s="1"/>
  <c r="EX35" i="1"/>
  <c r="EW35" i="1"/>
  <c r="EY35" i="1" s="1"/>
  <c r="DQ35" i="1"/>
  <c r="FC34" i="1"/>
  <c r="FA34" i="1"/>
  <c r="EZ34" i="1"/>
  <c r="FD34" i="1" s="1"/>
  <c r="EX34" i="1"/>
  <c r="EW34" i="1"/>
  <c r="EY34" i="1" s="1"/>
  <c r="DQ34" i="1"/>
  <c r="FC33" i="1"/>
  <c r="FA33" i="1"/>
  <c r="EZ33" i="1"/>
  <c r="FD33" i="1" s="1"/>
  <c r="EX33" i="1"/>
  <c r="EW33" i="1"/>
  <c r="EY33" i="1" s="1"/>
  <c r="DQ33" i="1"/>
  <c r="CI32" i="1"/>
  <c r="CF32" i="1"/>
  <c r="CC32" i="1"/>
  <c r="CA32" i="1"/>
  <c r="BX32" i="1"/>
  <c r="BU32" i="1"/>
  <c r="BS32" i="1"/>
  <c r="BP32" i="1"/>
  <c r="BM32" i="1"/>
  <c r="BK32" i="1"/>
  <c r="DQ32" i="1" s="1"/>
  <c r="DQ31" i="1" s="1"/>
  <c r="BH32" i="1"/>
  <c r="FA32" i="1" s="1"/>
  <c r="BE32" i="1"/>
  <c r="EX32" i="1" s="1"/>
  <c r="BB32" i="1"/>
  <c r="AS32" i="1"/>
  <c r="FC32" i="1" s="1"/>
  <c r="AP32" i="1"/>
  <c r="EZ32" i="1" s="1"/>
  <c r="AM32" i="1"/>
  <c r="EW32" i="1" s="1"/>
  <c r="EY32" i="1" s="1"/>
  <c r="CY31" i="1"/>
  <c r="CY151" i="1" s="1"/>
  <c r="CV31" i="1"/>
  <c r="CV151" i="1" s="1"/>
  <c r="CS152" i="1" s="1"/>
  <c r="CS31" i="1"/>
  <c r="CS151" i="1" s="1"/>
  <c r="CQ31" i="1"/>
  <c r="CQ151" i="1" s="1"/>
  <c r="CN31" i="1"/>
  <c r="CN151" i="1" s="1"/>
  <c r="CK152" i="1" s="1"/>
  <c r="CK31" i="1"/>
  <c r="CK151" i="1" s="1"/>
  <c r="CI31" i="1"/>
  <c r="CI151" i="1" s="1"/>
  <c r="CF31" i="1"/>
  <c r="CF151" i="1" s="1"/>
  <c r="CC152" i="1" s="1"/>
  <c r="CC31" i="1"/>
  <c r="CC151" i="1" s="1"/>
  <c r="CA31" i="1"/>
  <c r="CA151" i="1" s="1"/>
  <c r="BX31" i="1"/>
  <c r="BX151" i="1" s="1"/>
  <c r="BU152" i="1" s="1"/>
  <c r="BU31" i="1"/>
  <c r="BU151" i="1" s="1"/>
  <c r="BS31" i="1"/>
  <c r="BS151" i="1" s="1"/>
  <c r="BP31" i="1"/>
  <c r="BP151" i="1" s="1"/>
  <c r="BM152" i="1" s="1"/>
  <c r="BM31" i="1"/>
  <c r="BM151" i="1" s="1"/>
  <c r="BK31" i="1"/>
  <c r="BK151" i="1" s="1"/>
  <c r="DQ151" i="1" s="1"/>
  <c r="DT151" i="1" s="1"/>
  <c r="BH31" i="1"/>
  <c r="BH151" i="1" s="1"/>
  <c r="BE31" i="1"/>
  <c r="BE151" i="1" s="1"/>
  <c r="EX151" i="1" s="1"/>
  <c r="BB31" i="1"/>
  <c r="BB151" i="1" s="1"/>
  <c r="AY31" i="1"/>
  <c r="AY151" i="1" s="1"/>
  <c r="AY152" i="1" s="1"/>
  <c r="AV31" i="1"/>
  <c r="AV151" i="1" s="1"/>
  <c r="AS31" i="1"/>
  <c r="AS151" i="1" s="1"/>
  <c r="AP31" i="1"/>
  <c r="AP151" i="1" s="1"/>
  <c r="EZ151" i="1" s="1"/>
  <c r="AM31" i="1"/>
  <c r="DU19" i="1"/>
  <c r="DR19" i="1"/>
  <c r="DR20" i="1" s="1"/>
  <c r="DO19" i="1"/>
  <c r="DO20" i="1" s="1"/>
  <c r="DL19" i="1"/>
  <c r="DF19" i="1"/>
  <c r="DC19" i="1"/>
  <c r="EP19" i="1" s="1"/>
  <c r="DU18" i="1"/>
  <c r="DL18" i="1"/>
  <c r="DL20" i="1" s="1"/>
  <c r="DF18" i="1"/>
  <c r="DC18" i="1"/>
  <c r="EP18" i="1" s="1"/>
  <c r="DU17" i="1"/>
  <c r="DI17" i="1"/>
  <c r="DF17" i="1"/>
  <c r="DC17" i="1"/>
  <c r="EP17" i="1" s="1"/>
  <c r="DU16" i="1"/>
  <c r="DU20" i="1" s="1"/>
  <c r="DI16" i="1"/>
  <c r="DI20" i="1" s="1"/>
  <c r="DF16" i="1"/>
  <c r="DF20" i="1" s="1"/>
  <c r="DC16" i="1"/>
  <c r="DC20" i="1" s="1"/>
  <c r="FD41" i="1" l="1"/>
  <c r="FB41" i="1"/>
  <c r="FD70" i="1"/>
  <c r="FB70" i="1"/>
  <c r="FD76" i="1"/>
  <c r="FB76" i="1"/>
  <c r="FD90" i="1"/>
  <c r="FB90" i="1"/>
  <c r="FD32" i="1"/>
  <c r="FB32" i="1"/>
  <c r="FD37" i="1"/>
  <c r="FB37" i="1"/>
  <c r="EY41" i="1"/>
  <c r="FD50" i="1"/>
  <c r="FB50" i="1"/>
  <c r="FD55" i="1"/>
  <c r="FB55" i="1"/>
  <c r="FD65" i="1"/>
  <c r="FD67" i="1"/>
  <c r="FB67" i="1"/>
  <c r="EY70" i="1"/>
  <c r="FD73" i="1"/>
  <c r="FB73" i="1"/>
  <c r="EY76" i="1"/>
  <c r="FD80" i="1"/>
  <c r="FB80" i="1"/>
  <c r="EY90" i="1"/>
  <c r="FD93" i="1"/>
  <c r="FB93" i="1"/>
  <c r="FD94" i="1"/>
  <c r="FD98" i="1"/>
  <c r="FB98" i="1"/>
  <c r="EP16" i="1"/>
  <c r="EP20" i="1" s="1"/>
  <c r="EW152" i="1"/>
  <c r="AM151" i="1"/>
  <c r="AS152" i="1"/>
  <c r="FC151" i="1"/>
  <c r="EX31" i="1"/>
  <c r="EZ31" i="1"/>
  <c r="FB33" i="1"/>
  <c r="FB35" i="1"/>
  <c r="FB38" i="1"/>
  <c r="FB40" i="1"/>
  <c r="FB43" i="1"/>
  <c r="FB51" i="1"/>
  <c r="FB53" i="1"/>
  <c r="FB56" i="1"/>
  <c r="FB65" i="1"/>
  <c r="FB68" i="1"/>
  <c r="FB71" i="1"/>
  <c r="FB74" i="1"/>
  <c r="FB77" i="1"/>
  <c r="FB79" i="1"/>
  <c r="FB82" i="1"/>
  <c r="FB91" i="1"/>
  <c r="EX152" i="1"/>
  <c r="EW93" i="1"/>
  <c r="EY93" i="1" s="1"/>
  <c r="FB94" i="1"/>
  <c r="FB100" i="1"/>
  <c r="EY108" i="1"/>
  <c r="FD110" i="1"/>
  <c r="FB110" i="1"/>
  <c r="FD116" i="1"/>
  <c r="FD119" i="1"/>
  <c r="FB119" i="1"/>
  <c r="FD129" i="1"/>
  <c r="FB129" i="1"/>
  <c r="FD138" i="1"/>
  <c r="FB138" i="1"/>
  <c r="FD151" i="1"/>
  <c r="AV152" i="1"/>
  <c r="BB152" i="1"/>
  <c r="BE152" i="1"/>
  <c r="FA151" i="1"/>
  <c r="FB151" i="1" s="1"/>
  <c r="EW31" i="1"/>
  <c r="EY31" i="1" s="1"/>
  <c r="FA31" i="1"/>
  <c r="FC31" i="1"/>
  <c r="FB34" i="1"/>
  <c r="FB36" i="1"/>
  <c r="FB39" i="1"/>
  <c r="FB42" i="1"/>
  <c r="FB52" i="1"/>
  <c r="FB54" i="1"/>
  <c r="FB57" i="1"/>
  <c r="FB66" i="1"/>
  <c r="FB69" i="1"/>
  <c r="FB72" i="1"/>
  <c r="FB75" i="1"/>
  <c r="FB78" i="1"/>
  <c r="FB81" i="1"/>
  <c r="FB92" i="1"/>
  <c r="FB95" i="1"/>
  <c r="EY96" i="1"/>
  <c r="FB96" i="1"/>
  <c r="EY102" i="1"/>
  <c r="FB102" i="1"/>
  <c r="FD103" i="1"/>
  <c r="FB103" i="1"/>
  <c r="FD108" i="1"/>
  <c r="FB108" i="1"/>
  <c r="EY110" i="1"/>
  <c r="EY119" i="1"/>
  <c r="FD134" i="1"/>
  <c r="FB134" i="1"/>
  <c r="FB105" i="1"/>
  <c r="FB107" i="1"/>
  <c r="FB109" i="1"/>
  <c r="FB111" i="1"/>
  <c r="FB116" i="1"/>
  <c r="FB118" i="1"/>
  <c r="FB120" i="1"/>
  <c r="FB122" i="1"/>
  <c r="FB131" i="1"/>
  <c r="FB133" i="1"/>
  <c r="FB136" i="1"/>
  <c r="FB139" i="1"/>
  <c r="FB141" i="1"/>
  <c r="FB99" i="1"/>
  <c r="FB101" i="1"/>
  <c r="FB104" i="1"/>
  <c r="FB106" i="1"/>
  <c r="FB112" i="1"/>
  <c r="FB117" i="1"/>
  <c r="FB121" i="1"/>
  <c r="FB130" i="1"/>
  <c r="FB132" i="1"/>
  <c r="FB135" i="1"/>
  <c r="FB137" i="1"/>
  <c r="FB140" i="1"/>
  <c r="FD31" i="1" l="1"/>
  <c r="FB31" i="1"/>
  <c r="AM152" i="1"/>
  <c r="EW151" i="1"/>
  <c r="EY151" i="1" s="1"/>
</calcChain>
</file>

<file path=xl/sharedStrings.xml><?xml version="1.0" encoding="utf-8"?>
<sst xmlns="http://schemas.openxmlformats.org/spreadsheetml/2006/main" count="1030" uniqueCount="500">
  <si>
    <t>МИНИСТЕРСТВО ОБРАЗОВАНИЯ РЕСПУБЛИКИ БЕЛАРУСЬ</t>
  </si>
  <si>
    <t>ТИПОВОЙ УЧЕБНЫЙ  ПЛАН</t>
  </si>
  <si>
    <t>УТВЕРЖДАЮ</t>
  </si>
  <si>
    <t xml:space="preserve">Первый заместитель </t>
  </si>
  <si>
    <t>Специальность: 1-02 05 02 Физика и информатика</t>
  </si>
  <si>
    <t>Квалификация:</t>
  </si>
  <si>
    <t>Министра образования</t>
  </si>
  <si>
    <t xml:space="preserve"> (код и наименование специальности в соответствии с ОКРБ 011-2009)</t>
  </si>
  <si>
    <t>Преподаватель</t>
  </si>
  <si>
    <t>Республики Беларусь</t>
  </si>
  <si>
    <t>Направление специальности</t>
  </si>
  <si>
    <t>(наименование квалификации в 
соответствии с ОКРБ 011-2009)</t>
  </si>
  <si>
    <t>И.А.Старовойтова</t>
  </si>
  <si>
    <t>(код и наименование направления специальности в соответствии с ОКРБ 011-2009)</t>
  </si>
  <si>
    <t>Срок обучения:</t>
  </si>
  <si>
    <t>4 года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</si>
  <si>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</si>
  <si>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</si>
  <si>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</si>
  <si>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</si>
  <si>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</si>
  <si>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r>
      <rPr>
        <u/>
        <sz val="40"/>
        <color rgb="FF000000"/>
        <rFont val="Times New Roman"/>
      </rPr>
      <t xml:space="preserve">29 </t>
    </r>
    <r>
      <rPr>
        <sz val="40"/>
        <color rgb="FF000000"/>
        <rFont val="Times New Roman"/>
      </rPr>
      <t xml:space="preserve">
09
</t>
    </r>
    <r>
      <rPr>
        <u/>
        <sz val="40"/>
        <color rgb="FF000000"/>
        <rFont val="Times New Roman"/>
      </rPr>
      <t>05</t>
    </r>
    <r>
      <rPr>
        <sz val="40"/>
        <color rgb="FF000000"/>
        <rFont val="Times New Roman"/>
      </rPr>
      <t xml:space="preserve">
10</t>
    </r>
  </si>
  <si>
    <t>октябрь</t>
  </si>
  <si>
    <r>
      <rPr>
        <u/>
        <sz val="40"/>
        <color rgb="FF000000"/>
        <rFont val="Times New Roman"/>
      </rPr>
      <t xml:space="preserve">27 </t>
    </r>
    <r>
      <rPr>
        <sz val="40"/>
        <color rgb="FF000000"/>
        <rFont val="Times New Roman"/>
      </rPr>
      <t xml:space="preserve">
10
</t>
    </r>
    <r>
      <rPr>
        <u/>
        <sz val="40"/>
        <color rgb="FF000000"/>
        <rFont val="Times New Roman"/>
      </rPr>
      <t>02</t>
    </r>
    <r>
      <rPr>
        <sz val="40"/>
        <color rgb="FF000000"/>
        <rFont val="Times New Roman"/>
      </rPr>
      <t xml:space="preserve">
11</t>
    </r>
  </si>
  <si>
    <t>ноябрь</t>
  </si>
  <si>
    <t>декабрь</t>
  </si>
  <si>
    <r>
      <rPr>
        <u/>
        <sz val="40"/>
        <color rgb="FF000000"/>
        <rFont val="Times New Roman"/>
      </rPr>
      <t xml:space="preserve">29 </t>
    </r>
    <r>
      <rPr>
        <sz val="40"/>
        <color rgb="FF000000"/>
        <rFont val="Times New Roman"/>
      </rPr>
      <t xml:space="preserve">
12
</t>
    </r>
    <r>
      <rPr>
        <u/>
        <sz val="40"/>
        <color rgb="FF000000"/>
        <rFont val="Times New Roman"/>
      </rPr>
      <t>04</t>
    </r>
    <r>
      <rPr>
        <sz val="40"/>
        <color rgb="FF000000"/>
        <rFont val="Times New Roman"/>
      </rPr>
      <t xml:space="preserve">
01</t>
    </r>
  </si>
  <si>
    <t>январь</t>
  </si>
  <si>
    <r>
      <rPr>
        <u/>
        <sz val="40"/>
        <color rgb="FF000000"/>
        <rFont val="Times New Roman"/>
      </rPr>
      <t xml:space="preserve">26 </t>
    </r>
    <r>
      <rPr>
        <sz val="40"/>
        <color rgb="FF000000"/>
        <rFont val="Times New Roman"/>
      </rPr>
      <t xml:space="preserve">
01
</t>
    </r>
    <r>
      <rPr>
        <u/>
        <sz val="40"/>
        <color rgb="FF000000"/>
        <rFont val="Times New Roman"/>
      </rPr>
      <t>01</t>
    </r>
    <r>
      <rPr>
        <sz val="40"/>
        <color rgb="FF000000"/>
        <rFont val="Times New Roman"/>
      </rPr>
      <t xml:space="preserve">
02</t>
    </r>
  </si>
  <si>
    <t>февраль</t>
  </si>
  <si>
    <r>
      <rPr>
        <u/>
        <sz val="40"/>
        <color rgb="FF000000"/>
        <rFont val="Times New Roman"/>
      </rPr>
      <t xml:space="preserve">23 </t>
    </r>
    <r>
      <rPr>
        <sz val="40"/>
        <color rgb="FF000000"/>
        <rFont val="Times New Roman"/>
      </rPr>
      <t xml:space="preserve">
02
</t>
    </r>
    <r>
      <rPr>
        <u/>
        <sz val="40"/>
        <color rgb="FF000000"/>
        <rFont val="Times New Roman"/>
      </rPr>
      <t>01</t>
    </r>
    <r>
      <rPr>
        <sz val="40"/>
        <color rgb="FF000000"/>
        <rFont val="Times New Roman"/>
      </rPr>
      <t xml:space="preserve">
03</t>
    </r>
  </si>
  <si>
    <t>март</t>
  </si>
  <si>
    <r>
      <rPr>
        <u/>
        <sz val="40"/>
        <color rgb="FF000000"/>
        <rFont val="Times New Roman"/>
      </rPr>
      <t xml:space="preserve">30 </t>
    </r>
    <r>
      <rPr>
        <sz val="40"/>
        <color rgb="FF000000"/>
        <rFont val="Times New Roman"/>
      </rPr>
      <t xml:space="preserve">
03
</t>
    </r>
    <r>
      <rPr>
        <u/>
        <sz val="40"/>
        <color rgb="FF000000"/>
        <rFont val="Times New Roman"/>
      </rPr>
      <t>05</t>
    </r>
    <r>
      <rPr>
        <sz val="40"/>
        <color rgb="FF000000"/>
        <rFont val="Times New Roman"/>
      </rPr>
      <t xml:space="preserve">
04</t>
    </r>
  </si>
  <si>
    <t>апрель</t>
  </si>
  <si>
    <r>
      <rPr>
        <u/>
        <sz val="40"/>
        <color rgb="FF000000"/>
        <rFont val="Times New Roman"/>
      </rPr>
      <t xml:space="preserve">27 </t>
    </r>
    <r>
      <rPr>
        <sz val="40"/>
        <color rgb="FF000000"/>
        <rFont val="Times New Roman"/>
      </rPr>
      <t xml:space="preserve">
04
</t>
    </r>
    <r>
      <rPr>
        <u/>
        <sz val="40"/>
        <color rgb="FF000000"/>
        <rFont val="Times New Roman"/>
      </rPr>
      <t>03</t>
    </r>
    <r>
      <rPr>
        <sz val="40"/>
        <color rgb="FF000000"/>
        <rFont val="Times New Roman"/>
      </rPr>
      <t xml:space="preserve">
05</t>
    </r>
  </si>
  <si>
    <t>май</t>
  </si>
  <si>
    <t>июнь</t>
  </si>
  <si>
    <r>
      <rPr>
        <u/>
        <sz val="40"/>
        <color rgb="FF000000"/>
        <rFont val="Times New Roman"/>
      </rPr>
      <t xml:space="preserve">29 </t>
    </r>
    <r>
      <rPr>
        <sz val="40"/>
        <color rgb="FF000000"/>
        <rFont val="Times New Roman"/>
      </rPr>
      <t xml:space="preserve">
06
</t>
    </r>
    <r>
      <rPr>
        <u/>
        <sz val="40"/>
        <color rgb="FF000000"/>
        <rFont val="Times New Roman"/>
      </rPr>
      <t>05</t>
    </r>
    <r>
      <rPr>
        <sz val="40"/>
        <color rgb="FF000000"/>
        <rFont val="Times New Roman"/>
      </rPr>
      <t xml:space="preserve">
07</t>
    </r>
  </si>
  <si>
    <t>июль</t>
  </si>
  <si>
    <r>
      <rPr>
        <u/>
        <sz val="40"/>
        <color rgb="FF000000"/>
        <rFont val="Times New Roman"/>
      </rPr>
      <t xml:space="preserve">27 </t>
    </r>
    <r>
      <rPr>
        <sz val="40"/>
        <color rgb="FF000000"/>
        <rFont val="Times New Roman"/>
      </rPr>
      <t xml:space="preserve">
07
</t>
    </r>
    <r>
      <rPr>
        <u/>
        <sz val="40"/>
        <color rgb="FF000000"/>
        <rFont val="Times New Roman"/>
      </rPr>
      <t>02</t>
    </r>
    <r>
      <rPr>
        <sz val="40"/>
        <color rgb="FF000000"/>
        <rFont val="Times New Roman"/>
      </rPr>
      <t xml:space="preserve">
08</t>
    </r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</si>
  <si>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</si>
  <si>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</si>
  <si>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</si>
  <si>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</si>
  <si>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</si>
  <si>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</si>
  <si>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</si>
  <si>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</si>
  <si>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</si>
  <si>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</si>
  <si>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</si>
  <si>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</si>
  <si>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</si>
  <si>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</si>
  <si>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</si>
  <si>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</si>
  <si>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</si>
  <si>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</si>
  <si>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</si>
  <si>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</si>
  <si>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</si>
  <si>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</si>
  <si>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</si>
  <si>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</si>
  <si>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</si>
  <si>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</si>
  <si>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</si>
  <si>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</si>
  <si>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</si>
  <si>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</si>
  <si>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</si>
  <si>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</si>
  <si>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</si>
  <si>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</si>
  <si>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 xml:space="preserve"> </t>
  </si>
  <si>
    <t>:</t>
  </si>
  <si>
    <t xml:space="preserve"> =</t>
  </si>
  <si>
    <t>О</t>
  </si>
  <si>
    <t>II</t>
  </si>
  <si>
    <t>III</t>
  </si>
  <si>
    <t>Х</t>
  </si>
  <si>
    <t xml:space="preserve">IV 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</si>
  <si>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</si>
  <si>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</si>
  <si>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</si>
  <si>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</si>
  <si>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</si>
  <si>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</si>
  <si>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</si>
  <si>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=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</si>
  <si>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</si>
  <si>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</si>
  <si>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</si>
  <si>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</si>
  <si>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</si>
  <si>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№
п/п</t>
  </si>
  <si>
    <t>Название модуля, 
учебной дисциплины, 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</si>
  <si>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</si>
  <si>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</si>
  <si>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</si>
  <si>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</si>
  <si>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</si>
  <si>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</si>
  <si>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</si>
  <si>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</si>
  <si>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</si>
  <si>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ІІ курс</t>
  </si>
  <si>
    <t>ІІІ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</si>
  <si>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</si>
  <si>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</si>
  <si>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</si>
  <si>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</si>
  <si>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</si>
  <si>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</si>
  <si>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недель</t>
  </si>
  <si>
    <t>3 семестр,
17 недель</t>
  </si>
  <si>
    <t>4 семестр,
18 недель</t>
  </si>
  <si>
    <t>5 семестр,
18 недель</t>
  </si>
  <si>
    <t>6 семестр,
12 недель</t>
  </si>
  <si>
    <t>7 семестр,
16 недель</t>
  </si>
  <si>
    <t>8 семестр,
12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</si>
  <si>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</si>
  <si>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</si>
  <si>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</si>
  <si>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</si>
  <si>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</si>
  <si>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</si>
  <si>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Модуль "Социально-гуманитарные дисциплины - 1"</t>
  </si>
  <si>
    <t>1.1.1</t>
  </si>
  <si>
    <t>История</t>
  </si>
  <si>
    <t>УК-9</t>
  </si>
  <si>
    <t>1.1.2</t>
  </si>
  <si>
    <t>Философия</t>
  </si>
  <si>
    <t>УК-8</t>
  </si>
  <si>
    <t>1.1.3</t>
  </si>
  <si>
    <t>Политология</t>
  </si>
  <si>
    <t>УК-7</t>
  </si>
  <si>
    <t>1.1.4</t>
  </si>
  <si>
    <t>Экономика</t>
  </si>
  <si>
    <t>УК-10</t>
  </si>
  <si>
    <t>1.2</t>
  </si>
  <si>
    <t>Модуль "Общепрофессиональные дисциплины"</t>
  </si>
  <si>
    <t>1.2.1</t>
  </si>
  <si>
    <t>Иностранный язык (общее владение)</t>
  </si>
  <si>
    <t>УК-3</t>
  </si>
  <si>
    <t>1.2.2</t>
  </si>
  <si>
    <t>Иностранный язык (профессиональный)</t>
  </si>
  <si>
    <t>1.2.3</t>
  </si>
  <si>
    <t>Информационные технологии в образовании</t>
  </si>
  <si>
    <t>УК-2</t>
  </si>
  <si>
    <t>1.3</t>
  </si>
  <si>
    <t>Модуль "Образование и личность в современном социуме"</t>
  </si>
  <si>
    <t>БПК-7</t>
  </si>
  <si>
    <t>1.3.1</t>
  </si>
  <si>
    <t>Основы психологии и педагогики</t>
  </si>
  <si>
    <t>УК-5</t>
  </si>
  <si>
    <t>1.3.2</t>
  </si>
  <si>
    <t>Социальная психология</t>
  </si>
  <si>
    <t>УК-4</t>
  </si>
  <si>
    <t>1.4</t>
  </si>
  <si>
    <t>Модуль "Педагогика и психология"</t>
  </si>
  <si>
    <t>1.4.1</t>
  </si>
  <si>
    <t xml:space="preserve">Педагогика </t>
  </si>
  <si>
    <t>БПК-1, 2, 7</t>
  </si>
  <si>
    <t>1.4.2</t>
  </si>
  <si>
    <t>Педагогические технологии</t>
  </si>
  <si>
    <t>БПК-3</t>
  </si>
  <si>
    <t>1.4.3</t>
  </si>
  <si>
    <t>Возрастная и педагогическая психология</t>
  </si>
  <si>
    <t>БПК-5</t>
  </si>
  <si>
    <t>1.4.4</t>
  </si>
  <si>
    <t>Курсовая работа</t>
  </si>
  <si>
    <t>  УК-1</t>
  </si>
  <si>
    <t>1.5</t>
  </si>
  <si>
    <t>Модуль "Инновации в обучении и воспитании"</t>
  </si>
  <si>
    <t>1.5.1</t>
  </si>
  <si>
    <t>Инновационные практики в образовании        </t>
  </si>
  <si>
    <t>УК-1, БПК-4</t>
  </si>
  <si>
    <t>1.5.2</t>
  </si>
  <si>
    <t>Инклюзивная образовательная практика</t>
  </si>
  <si>
    <t>УК-4, БПК-6</t>
  </si>
  <si>
    <t>1.6</t>
  </si>
  <si>
    <t>Модуль "Технологии программирования"</t>
  </si>
  <si>
    <t>1.6.1</t>
  </si>
  <si>
    <t>Программирование в визуализированных средах</t>
  </si>
  <si>
    <t>БПК-10</t>
  </si>
  <si>
    <t>1.6.2</t>
  </si>
  <si>
    <t>Основы информационных технологий</t>
  </si>
  <si>
    <t>1.6.3</t>
  </si>
  <si>
    <t xml:space="preserve">Методы алгоритмизации </t>
  </si>
  <si>
    <t>1.7</t>
  </si>
  <si>
    <t>Модуль "Высшая математика"</t>
  </si>
  <si>
    <t>БПК-9</t>
  </si>
  <si>
    <t>1.7.1</t>
  </si>
  <si>
    <t>Алгебра и геометрия</t>
  </si>
  <si>
    <t>1.7.2</t>
  </si>
  <si>
    <t>Математический анализ</t>
  </si>
  <si>
    <t>1, 2</t>
  </si>
  <si>
    <t>1.8</t>
  </si>
  <si>
    <t>Модуль "Механика"</t>
  </si>
  <si>
    <t>БПК-12</t>
  </si>
  <si>
    <t>1.8.1</t>
  </si>
  <si>
    <t>Статика, кинематика, динамика</t>
  </si>
  <si>
    <t>1.9</t>
  </si>
  <si>
    <t>Модуль "Физическая кинетика"</t>
  </si>
  <si>
    <t>БПК-14</t>
  </si>
  <si>
    <t>1.9.1</t>
  </si>
  <si>
    <t>Молекулярная физика и термодинамика</t>
  </si>
  <si>
    <t>1.9.2</t>
  </si>
  <si>
    <t>Электричество и магнетизм</t>
  </si>
  <si>
    <t>1.10</t>
  </si>
  <si>
    <t>Модуль "Методическая подготовка по физике"</t>
  </si>
  <si>
    <t>УК-6, БПК-1, 5</t>
  </si>
  <si>
    <t>1.10.1</t>
  </si>
  <si>
    <t>Методика преподавания физики</t>
  </si>
  <si>
    <t>БПК-8</t>
  </si>
  <si>
    <t>1.10.2</t>
  </si>
  <si>
    <t>Методика и техника учебного физического эксперимента</t>
  </si>
  <si>
    <t>1.11</t>
  </si>
  <si>
    <t>Модуль "Информатика - 1"</t>
  </si>
  <si>
    <t>1.11.1</t>
  </si>
  <si>
    <t>Компьютерная графика и мультимедиа</t>
  </si>
  <si>
    <t>БПК-13</t>
  </si>
  <si>
    <t>1.11.2</t>
  </si>
  <si>
    <t>Системы и технологии программировании</t>
  </si>
  <si>
    <t>4</t>
  </si>
  <si>
    <t>3</t>
  </si>
  <si>
    <t>1.12</t>
  </si>
  <si>
    <t>Модуль "Интегрированная методическая подготовка"</t>
  </si>
  <si>
    <t>1.12.1</t>
  </si>
  <si>
    <t>Методика обучения решению физических задач</t>
  </si>
  <si>
    <t>УК-6, БПК-1, 11</t>
  </si>
  <si>
    <t>1.12.2</t>
  </si>
  <si>
    <t>Методика преподавания информатики</t>
  </si>
  <si>
    <t>1.12.3</t>
  </si>
  <si>
    <t>2</t>
  </si>
  <si>
    <t>УК-1</t>
  </si>
  <si>
    <t>1.13</t>
  </si>
  <si>
    <t>Модуль "Оптика, квантовая и математическая физика"</t>
  </si>
  <si>
    <t>БПК-15</t>
  </si>
  <si>
    <t>1.13.1</t>
  </si>
  <si>
    <t>Геометрическая, волновая и математическая физика</t>
  </si>
  <si>
    <t>1.13.2</t>
  </si>
  <si>
    <t>Квантовая физика</t>
  </si>
  <si>
    <r>
      <rPr>
        <b/>
        <sz val="40"/>
        <color theme="1"/>
        <rFont val="Times New Roman"/>
      </rPr>
      <t xml:space="preserve">СОГЛАСОВАНО  </t>
    </r>
    <r>
      <rPr>
        <sz val="40"/>
        <color theme="1"/>
        <rFont val="Times New Roman"/>
      </rPr>
      <t xml:space="preserve">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</si>
  <si>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r>
      <rPr>
        <b/>
        <sz val="40"/>
        <color theme="1"/>
        <rFont val="Times New Roman"/>
      </rPr>
      <t xml:space="preserve">СОГЛАСОВАНО </t>
    </r>
    <r>
      <rPr>
        <sz val="40"/>
        <color theme="1"/>
        <rFont val="Times New Roman"/>
      </rPr>
      <t xml:space="preserve">
Проректор по научно-методической работе 
Государственного учреждения образования "Республиканский институт высшей школы" 
_______________И.В.Титович
"____"__________2021 г.</t>
    </r>
  </si>
  <si>
    <t>Продолжение типового учебного плана по специальности  1-02 05 02 "Физика и информатика", регистрационный № _______________</t>
  </si>
  <si>
    <t>1.14</t>
  </si>
  <si>
    <t>Модуль "Квантовая и математическая физика"</t>
  </si>
  <si>
    <t>СК-3</t>
  </si>
  <si>
    <t>СК-7</t>
  </si>
  <si>
    <t>Компонент учреждения высшего образования</t>
  </si>
  <si>
    <t>2.1</t>
  </si>
  <si>
    <t>Модуль "Социально-гуманитарные 
дисциплины - 2"</t>
  </si>
  <si>
    <t>2.1.1</t>
  </si>
  <si>
    <t>Мировая культура / Культура речи</t>
  </si>
  <si>
    <t>УК-4 / УК-3</t>
  </si>
  <si>
    <t>2.1.2</t>
  </si>
  <si>
    <t xml:space="preserve">Правовые основы деятельности учреждения образования / Основы управления </t>
  </si>
  <si>
    <r>
      <rPr>
        <sz val="40"/>
        <color theme="1"/>
        <rFont val="Times New Roman"/>
      </rPr>
      <t xml:space="preserve"> БПК-8 /</t>
    </r>
    <r>
      <rPr>
        <sz val="40"/>
        <color rgb="FFFF0000"/>
        <rFont val="Times New Roman"/>
      </rPr>
      <t xml:space="preserve"> </t>
    </r>
    <r>
      <rPr>
        <sz val="40"/>
        <color theme="1"/>
        <rFont val="Times New Roman"/>
      </rPr>
      <t>СК-12</t>
    </r>
  </si>
  <si>
    <t>интеллектуальной собственностью</t>
  </si>
  <si>
    <t>2.2</t>
  </si>
  <si>
    <t>Модуль "Введение в специальность"</t>
  </si>
  <si>
    <t>2.2.1</t>
  </si>
  <si>
    <t>Интегрированный курс школьной математики</t>
  </si>
  <si>
    <t>2.2.2</t>
  </si>
  <si>
    <t>Методы обработки результатов измерений</t>
  </si>
  <si>
    <t>СК-10</t>
  </si>
  <si>
    <t>2.2.3</t>
  </si>
  <si>
    <t>Интегрированный курс школьной физики</t>
  </si>
  <si>
    <t>2.2.4</t>
  </si>
  <si>
    <t>Основы образовательной  робототехники</t>
  </si>
  <si>
    <t>СК-4</t>
  </si>
  <si>
    <t>2.3</t>
  </si>
  <si>
    <t>Модуль "Физика и высшая математика"</t>
  </si>
  <si>
    <t>2.3.1</t>
  </si>
  <si>
    <t>Теория вероятностей и элементы математической статистики</t>
  </si>
  <si>
    <t>СК-2</t>
  </si>
  <si>
    <t>2.3.2</t>
  </si>
  <si>
    <t>Дифференциальные уравнения и ряды</t>
  </si>
  <si>
    <t>СК-1</t>
  </si>
  <si>
    <t>2.3.3</t>
  </si>
  <si>
    <t>Вычислительные методы и компьютерное моделирование</t>
  </si>
  <si>
    <t>2.3.4</t>
  </si>
  <si>
    <t>Электротехника</t>
  </si>
  <si>
    <t>СК-6</t>
  </si>
  <si>
    <t>2.4</t>
  </si>
  <si>
    <t>Модуль "Информационные технологии и системы"</t>
  </si>
  <si>
    <t>СК-5</t>
  </si>
  <si>
    <t>2.4.1</t>
  </si>
  <si>
    <t>Компьютерные сети и веб-конструирование</t>
  </si>
  <si>
    <t>5, 6</t>
  </si>
  <si>
    <t>2.5</t>
  </si>
  <si>
    <t>Модуль "Физическая электроника"</t>
  </si>
  <si>
    <t>2.5.1</t>
  </si>
  <si>
    <t>Радиоэлектроника</t>
  </si>
  <si>
    <t>2.5.2</t>
  </si>
  <si>
    <t>Цифровая электроника</t>
  </si>
  <si>
    <t>2.6</t>
  </si>
  <si>
    <t>Модуль "Методическая подготовка по иинформатике"</t>
  </si>
  <si>
    <t>2.6.1</t>
  </si>
  <si>
    <t>Практикум по решению задач по информатике</t>
  </si>
  <si>
    <t>2.6.2</t>
  </si>
  <si>
    <t>Обучение информатике на повышенном уровне</t>
  </si>
  <si>
    <t>БПК- 5, СК-11</t>
  </si>
  <si>
    <t>2.7</t>
  </si>
  <si>
    <t>Модуль "Психолого-педагогические дисциплины"</t>
  </si>
  <si>
    <t>2.7.1</t>
  </si>
  <si>
    <t xml:space="preserve">Работа с одаренными обучающимися / Профилактика отклоняющегося поведения / Психологическая безопасность в школе </t>
  </si>
  <si>
    <t>2.7.2</t>
  </si>
  <si>
    <t xml:space="preserve">Основы проектной деятельности / Медиапедагогика и цифровая дидактика / Профессионально-личностное саморазвитие педагога </t>
  </si>
  <si>
    <t>УК-5, БПК-4, 7</t>
  </si>
  <si>
    <t>2.8</t>
  </si>
  <si>
    <t>Модуль "Специальная методическая подготовка"</t>
  </si>
  <si>
    <t>БПК-4</t>
  </si>
  <si>
    <t>2.8.1</t>
  </si>
  <si>
    <t>Современные средства обучения физике</t>
  </si>
  <si>
    <t>2.8.2</t>
  </si>
  <si>
    <t>Специальный физический практикум</t>
  </si>
  <si>
    <t>2.8.3</t>
  </si>
  <si>
    <t>Методика обучения решению олимпиадных задач по физике / Обучение физике в профильных классах</t>
  </si>
  <si>
    <t>2.9</t>
  </si>
  <si>
    <t>Модуль "Информатика - 2"</t>
  </si>
  <si>
    <t>2.9.1</t>
  </si>
  <si>
    <t>Архитектура вычислительных систем</t>
  </si>
  <si>
    <t>СК-8</t>
  </si>
  <si>
    <t>2.9.2</t>
  </si>
  <si>
    <t xml:space="preserve">Информационные системы </t>
  </si>
  <si>
    <t>2.9.3</t>
  </si>
  <si>
    <t>Программное обеспечение вычислительных 
систем</t>
  </si>
  <si>
    <t>2.9.4</t>
  </si>
  <si>
    <t>Микроэлектроника/Занимательная электроника</t>
  </si>
  <si>
    <t>2.10</t>
  </si>
  <si>
    <t>Модуль "Технологические дисциплины"</t>
  </si>
  <si>
    <t>2.10.1</t>
  </si>
  <si>
    <t>Веб-программирование/STEM-технология</t>
  </si>
  <si>
    <t>СК-5 / СК-4</t>
  </si>
  <si>
    <t>2.10.2</t>
  </si>
  <si>
    <t>Интернет вещей/Компьютерное прототипирование</t>
  </si>
  <si>
    <t>2.10.3</t>
  </si>
  <si>
    <t>Управление IT проектами/Технологии сетевого педагогического взаимодействия</t>
  </si>
  <si>
    <t>2.11</t>
  </si>
  <si>
    <t>Модуль "Физика и астрономия"</t>
  </si>
  <si>
    <t>СК-9</t>
  </si>
  <si>
    <t>2.11.1</t>
  </si>
  <si>
    <t>Астрономия</t>
  </si>
  <si>
    <t>2.11.2</t>
  </si>
  <si>
    <t>Радиоэкологические проблемы Беларуси/ Экспериментальная физика</t>
  </si>
  <si>
    <t>2.11.3</t>
  </si>
  <si>
    <t>Электродинамика/ Теоретическая физика</t>
  </si>
  <si>
    <t>Факультативные дисциплины</t>
  </si>
  <si>
    <t>/60</t>
  </si>
  <si>
    <t>/36</t>
  </si>
  <si>
    <t>/24</t>
  </si>
  <si>
    <t>3.1</t>
  </si>
  <si>
    <t>Физическая культура</t>
  </si>
  <si>
    <t>Дополнительные виды обучения</t>
  </si>
  <si>
    <t>/474</t>
  </si>
  <si>
    <t>/438</t>
  </si>
  <si>
    <t>/26</t>
  </si>
  <si>
    <t>/72</t>
  </si>
  <si>
    <t>/152</t>
  </si>
  <si>
    <t>/136</t>
  </si>
  <si>
    <t>/68</t>
  </si>
  <si>
    <t>/122</t>
  </si>
  <si>
    <t>/102</t>
  </si>
  <si>
    <t>4.1</t>
  </si>
  <si>
    <t>/1-6</t>
  </si>
  <si>
    <t>/340</t>
  </si>
  <si>
    <t>УК-11</t>
  </si>
  <si>
    <t>4.2</t>
  </si>
  <si>
    <t>Безопасность жизнедеятельности человека</t>
  </si>
  <si>
    <t>/1</t>
  </si>
  <si>
    <t>/80</t>
  </si>
  <si>
    <t>/64</t>
  </si>
  <si>
    <t>/18</t>
  </si>
  <si>
    <t>/46</t>
  </si>
  <si>
    <t>БПК-16</t>
  </si>
  <si>
    <t>4.3</t>
  </si>
  <si>
    <t>Белорусский язык (профессиональная лексика)</t>
  </si>
  <si>
    <t>/3</t>
  </si>
  <si>
    <t>/54</t>
  </si>
  <si>
    <t>/34</t>
  </si>
  <si>
    <t>/8</t>
  </si>
  <si>
    <t xml:space="preserve">Количество часов учебных занятий   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</si>
  <si>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</si>
  <si>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</si>
  <si>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</si>
  <si>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</si>
  <si>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</si>
  <si>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</si>
  <si>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</si>
  <si>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</si>
  <si>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</si>
  <si>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</si>
  <si>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</si>
  <si>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</si>
  <si>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Государственный экзамен по специальности
Защита дипломной работы в ГЭК</t>
  </si>
  <si>
    <t>Ознакомительная</t>
  </si>
  <si>
    <t>Педагогическая</t>
  </si>
  <si>
    <t>6</t>
  </si>
  <si>
    <t>7</t>
  </si>
  <si>
    <t>9</t>
  </si>
  <si>
    <t>8</t>
  </si>
  <si>
    <t>Учебно-поисковая</t>
  </si>
  <si>
    <t>Педагогическая практика в воспитательно-оздоровительных учреждениях образования</t>
  </si>
  <si>
    <t>Преддипломная</t>
  </si>
  <si>
    <t>5</t>
  </si>
  <si>
    <r>
      <rPr>
        <b/>
        <sz val="40"/>
        <color theme="1"/>
        <rFont val="Times New Roman"/>
      </rPr>
      <t xml:space="preserve">СОГЛАСОВАНО  </t>
    </r>
    <r>
      <rPr>
        <sz val="40"/>
        <color theme="1"/>
        <rFont val="Times New Roman"/>
      </rPr>
      <t xml:space="preserve">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</si>
  <si>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r>
      <rPr>
        <b/>
        <sz val="40"/>
        <color theme="1"/>
        <rFont val="Times New Roman"/>
      </rPr>
      <t xml:space="preserve">СОГЛАСОВАНО </t>
    </r>
    <r>
      <rPr>
        <sz val="40"/>
        <color theme="1"/>
        <rFont val="Times New Roman"/>
      </rPr>
      <t xml:space="preserve">
Проректор по научно-методической работе 
Государственного учреждения образования "Республиканский институт высшей школы" 
_______________И.В.Титович
"____"__________2021 г.</t>
    </r>
  </si>
  <si>
    <t>Продолжение типового учебного плана по специальности 1-02 05 02 "Физика и информатика", регистрационный № _______________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</si>
  <si>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</si>
  <si>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</si>
  <si>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</si>
  <si>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</si>
  <si>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Осуществлять поиск, анализ и оценку информации, необходимой для постановки и решения задач исследовательской деятельности</t>
  </si>
  <si>
    <t>1.4.4, 1.5.1, 1.12.3</t>
  </si>
  <si>
    <t>Решать задачи профессиональной деятельности на основе использования информационно-коммуникационных технологий</t>
  </si>
  <si>
    <t>1.2.3, 1.6.2</t>
  </si>
  <si>
    <t>Осуществлять коммуникации в устной и письменной формах на государственных и иностранном языках для решения задач профессионального, межличностного и межкультурного взаимодействия</t>
  </si>
  <si>
    <t>1.2.1, 1.2.2, 2.1.1, 4.3</t>
  </si>
  <si>
    <t>Работать в коллективе, толерантно воспринимать социальные, этнические, конфессиональные, культурные и иные различия</t>
  </si>
  <si>
    <t>1.3.2, 1.5.2, 2.1.1</t>
  </si>
  <si>
    <t>Решать задачи профессионального и личностного развития, планировать и осуществлять повышение квалификации</t>
  </si>
  <si>
    <t>1.3.1, 2.7.2</t>
  </si>
  <si>
    <t>УК-6</t>
  </si>
  <si>
    <t>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</t>
  </si>
  <si>
    <t>1.10,  1.12.1, 1.12.2</t>
  </si>
  <si>
    <t>Обладать гуманистическим мировоззрением, качествами гражданственности и патриотизма, понимать социальную значимость будущей профессиональной деятельности</t>
  </si>
  <si>
    <t>Владеть культурой мышления, способностью к восприятию, обобщению и анализу философских, мировоззренческих, социально и личностно значимых проблем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</si>
  <si>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</si>
  <si>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Анализировать социально-экономические явления и процессы, происходящие в обществе и мире, применять экономические и социологические знания в профессиональной деятельности</t>
  </si>
  <si>
    <t>Владеть системой установок, знаний и норм поведения, направленных на формирование, сохранение и укрепление здорового образа жизни средствами физической культуры</t>
  </si>
  <si>
    <t>БПК-1</t>
  </si>
  <si>
    <t xml:space="preserve">Проектировать процесс обучения, ставить образовательные цели, отбирать содержание учебного материала, методы и технологии на основе системы знаний в области теории и методики педагогической деятельности        </t>
  </si>
  <si>
    <t>1.4.1, 1.10, 1.12.1, 1.12.2</t>
  </si>
  <si>
    <t>БПК-2</t>
  </si>
  <si>
    <t xml:space="preserve">Проектировать процесс воспитания, отбирать методы, формы, технологии, соответствующие воспитательным целям и задачам, с учетом направленности личности обучающихся и приоритетов воспитательной работы </t>
  </si>
  <si>
    <t xml:space="preserve">Осуществлять процессы обучения и воспитания на рефлексивной основе, использовать систему средств контроля и оценки учебных достижений и процесса воспитания обучающихся </t>
  </si>
  <si>
    <t xml:space="preserve">Осуществлять учебно-методическую, исследовательскую и инновационную деятельность посредством адаптации и внедрения педагогических новшеств для совершенствования образовательной практики </t>
  </si>
  <si>
    <t>1.5.1, 2.7.2, 2.8</t>
  </si>
  <si>
    <t xml:space="preserve">Осуществлять отбор содержания,  форм, методов и средств обучения и воспитания, применять их в образовательном процессе с учетом возрастных и психологических особенностей обучающихся </t>
  </si>
  <si>
    <t>1.4.3, 1.10, 1.12.2, 2.6.2,  2.7.1</t>
  </si>
  <si>
    <t>БПК-6</t>
  </si>
  <si>
    <t>Осуществлять отбор содержания,  форм, методов и средств обучения и воспитания для включения обучающихся с особыми образовательными потребностями в образовательный процесс и взаимодействие со сверстниками</t>
  </si>
  <si>
    <t>Осуществлять эффективное взаимодействие с участниками образовательного процесса на основе норм педагогической этики</t>
  </si>
  <si>
    <t>1.3, 1.4.1, 2.7.2</t>
  </si>
  <si>
    <t xml:space="preserve">Руководствоваться нормативными правовыми актами в области образования, разрабатывать учебно-планирующую документацию, работать с различными видами школьной документации </t>
  </si>
  <si>
    <t>1.10.1, 2.1.2</t>
  </si>
  <si>
    <t>Применять в работе с обучающимися методы матричного исчисления, решения систем алгебраических уравнений, исследования уравнений кривых и поверхностей  для решения исследовательских и практико-ориентированных задач</t>
  </si>
  <si>
    <t>Применять методы и технологии алгоритмизации и программирования для реализации учебного процесса</t>
  </si>
  <si>
    <t>1.6.1, 1.6.3,  1.11.2</t>
  </si>
  <si>
    <t>БПК-11</t>
  </si>
  <si>
    <t>Применять методику формирования физических понятий и обучения решению физических задач,  проведения практикума, физического эксперимента в образовательном процессе на уровне общего среднего образования</t>
  </si>
  <si>
    <t>Использовать основные законы механики для решения экспериментальных, расчетных и исследовательских задач, рассматриваемых на базовом и профильном уровнях обучения физике в учреждениях, обеспечивающих получение общего среднего образования</t>
  </si>
  <si>
    <t>Применять методы, способы и средства создания, обработки и хранения информации в области компьютерной графики и мультимедиа с использованием современного прикладного программного обеспечения</t>
  </si>
  <si>
    <t>Осуществлять исследовательскую и экспериментальную деятельность при решении задач физической кинетики</t>
  </si>
  <si>
    <t>Применять основные положения оптики и квантовой физики для решения задач межпредметного и практико-ориентированного содержания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</si>
  <si>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</si>
  <si>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методы решения задач дифференциального и интегрального исчисления, дифференциальных уравнений, исследования рядов</t>
  </si>
  <si>
    <t>Использовать инструментарий теории вероятностей и математической статистики в исследовательской, научной и педагогической деятельностях</t>
  </si>
  <si>
    <t>Применять приемы и методы решения задач для выполнения заданий школьных курсов физики, математики и информатики</t>
  </si>
  <si>
    <t>2.2.1, 2.2.3, 2.6.1</t>
  </si>
  <si>
    <t>Применять систему знаний и навыков в области вычислительных методов, компьютерного моделирования, образовательной робототехники</t>
  </si>
  <si>
    <t>2.2.4, 2.3.3, 2.10.1, 2.10.2</t>
  </si>
  <si>
    <t>Применять основные принципы проектирования и функционирования аппаратного обеспечения компьютерных сетей, методы веб-конструирования и программирования</t>
  </si>
  <si>
    <t>2.4, 2.10.1</t>
  </si>
  <si>
    <t xml:space="preserve">Использовать систему знаний и практические умения в области физической электроники </t>
  </si>
  <si>
    <t>2.3.4, 2.5, 2.9.4</t>
  </si>
  <si>
    <t>Применять основные методики и инструментальные средства разработки баз знаний и программных моделей традиционных и интеллектуальных систем и сетей</t>
  </si>
  <si>
    <t>2.9.2, 2.10.3</t>
  </si>
  <si>
    <t>Применять аппаратные и программные средства для конструирования вычислительных систем</t>
  </si>
  <si>
    <t>2.9.1, 2.9.3</t>
  </si>
  <si>
    <t>Применять теоретические и практические навыки, методы исследования в области астрономии, электродинамики и теоретической физики</t>
  </si>
  <si>
    <t>Применять методы и средства проведения измерений и обработки результатов физических экспериментов</t>
  </si>
  <si>
    <t>СК-11</t>
  </si>
  <si>
    <t>Применять различные методы и средства  для выполнения заданий по физике и информатике на базовом и профильном уровнях обучения в учреждениях образования</t>
  </si>
  <si>
    <t>СК-12</t>
  </si>
  <si>
    <t>Применять нормы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</si>
  <si>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Разработан в качестве примера реализации образовательного стандарта по специальности 1-02 05 02 "Физика и информатика".</t>
  </si>
  <si>
    <t>Курсовая работа выполняется по одной из учебных дисциплин: "Педагогика", "Возрастная и педагогическая психология".</t>
  </si>
  <si>
    <t>В 6 семестре выполняется одна курсовая работа по выбору студента по одной из учебных дисциплин учебных модулей 1.10, 1.12.</t>
  </si>
  <si>
    <t>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</si>
  <si>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>СОГЛАСОВАНО</t>
  </si>
  <si>
    <t>Председатель УМО по педагогическому образованию</t>
  </si>
  <si>
    <t>Начальник Главного управления профессионального образования
Министерства образования Республики Беларусь</t>
  </si>
  <si>
    <t>А.И.Жук</t>
  </si>
  <si>
    <t>"___" ________  2021 г.</t>
  </si>
  <si>
    <t>С.А.Касперович</t>
  </si>
  <si>
    <t>"___" _______   2021 г.</t>
  </si>
  <si>
    <t>Председатель НМС</t>
  </si>
  <si>
    <t>по физико-математическому образованию и технологии</t>
  </si>
  <si>
    <t>Проректор по научно-методической работе 
Государственного учреждения образования "Республиканский институт высшей школы"</t>
  </si>
  <si>
    <t xml:space="preserve">С.И.Василец </t>
  </si>
  <si>
    <t>И.В.Титович</t>
  </si>
  <si>
    <t>"___" ________ 2021 г.</t>
  </si>
  <si>
    <t>Рекомендован к утверждению Президиумом Совета УМО по педагогическому образованию</t>
  </si>
  <si>
    <t>Эксперт-нормоконтролер</t>
  </si>
  <si>
    <t>Протокол № ____ от ___________ 2021 г.</t>
  </si>
  <si>
    <t>Д.В.Сеген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</si>
</sst>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р_."/>
    <numFmt numFmtId="165" formatCode="0.0"/>
  </numFmts>
  <fonts count="27">
    <font>
      <sz val="10"/>
      <color rgb="FF000000"/>
      <name val="Arial"/>
    </font>
    <font>
      <sz val="40"/>
      <color theme="1"/>
      <name val="Times New Roman"/>
    </font>
    <font>
      <sz val="10"/>
      <name val="Arial"/>
    </font>
    <font>
      <sz val="40"/>
      <color theme="1"/>
      <name val="Arial"/>
    </font>
    <font>
      <b/>
      <sz val="40"/>
      <color rgb="FF000000"/>
      <name val="Times New Roman"/>
    </font>
    <font>
      <sz val="40"/>
      <color theme="1"/>
      <name val="Arimo"/>
    </font>
    <font>
      <b/>
      <sz val="40"/>
      <color theme="1"/>
      <name val="Times New Roman"/>
    </font>
    <font>
      <sz val="40"/>
      <color rgb="FF000000"/>
      <name val="Times New Roman"/>
    </font>
    <font>
      <sz val="40"/>
      <color rgb="FFFFFFFF"/>
      <name val="Times New Roman"/>
    </font>
    <font>
      <sz val="40"/>
      <color rgb="FFFFFFFF"/>
      <name val="Arimo"/>
    </font>
    <font>
      <vertAlign val="superscript"/>
      <sz val="40"/>
      <color theme="1"/>
      <name val="Times New Roman"/>
    </font>
    <font>
      <sz val="40"/>
      <color rgb="FF000000"/>
      <name val="Arimo"/>
    </font>
    <font>
      <i/>
      <u/>
      <sz val="40"/>
      <color theme="1"/>
      <name val="Times New Roman"/>
    </font>
    <font>
      <b/>
      <sz val="40"/>
      <color theme="1"/>
      <name val="'Times New Roman'"/>
    </font>
    <font>
      <sz val="40"/>
      <color rgb="FF000000"/>
      <name val="'Times New Roman'"/>
    </font>
    <font>
      <sz val="24"/>
      <color theme="1"/>
      <name val="Times New Roman"/>
    </font>
    <font>
      <sz val="40"/>
      <color rgb="FFFF0000"/>
      <name val="Times New Roman"/>
    </font>
    <font>
      <sz val="40"/>
      <color theme="1"/>
      <name val="'Times New Roman'"/>
    </font>
    <font>
      <sz val="40"/>
      <color rgb="FFFF00FF"/>
      <name val="Times New Roman"/>
    </font>
    <font>
      <b/>
      <sz val="40"/>
      <color rgb="FFFF00FF"/>
      <name val="Times New Roman"/>
    </font>
    <font>
      <sz val="40"/>
      <color rgb="FF9900FF"/>
      <name val="Times New Roman"/>
    </font>
    <font>
      <sz val="40"/>
      <color rgb="FF9900FF"/>
      <name val="'Times New Roman'"/>
    </font>
    <font>
      <sz val="40"/>
      <color rgb="FFFFFFFF"/>
      <name val="'Times New Roman'"/>
    </font>
    <font>
      <sz val="40"/>
      <color rgb="FF000000"/>
      <name val="&quot;Times New Roman&quot;"/>
    </font>
    <font>
      <sz val="10"/>
      <color theme="1"/>
      <name val="Arial"/>
    </font>
    <font>
      <sz val="40"/>
      <color theme="1"/>
      <name val="Calibri"/>
    </font>
    <font>
      <u/>
      <sz val="40"/>
      <color rgb="FF000000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D8D8D8"/>
        <bgColor rgb="FFD8D8D8"/>
      </patternFill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9900FF"/>
        <bgColor rgb="FF9900FF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81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3" fillId="0" borderId="0" xfId="0" applyFont="1"/>
    <xf numFmtId="0" fontId="3" fillId="3" borderId="0" xfId="0" applyFont="1" applyFill="1"/>
    <xf numFmtId="0" fontId="4" fillId="0" borderId="0" xfId="0" applyFont="1" applyAlignment="1">
      <alignment horizontal="center"/>
    </xf>
    <xf numFmtId="0" fontId="5" fillId="2" borderId="4" xfId="0" applyFont="1" applyFill="1" applyBorder="1"/>
    <xf numFmtId="0" fontId="5" fillId="0" borderId="0" xfId="0" applyFont="1"/>
    <xf numFmtId="0" fontId="1" fillId="2" borderId="4" xfId="0" applyFont="1" applyFill="1" applyBorder="1"/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0" fontId="5" fillId="2" borderId="1" xfId="0" applyFont="1" applyFill="1" applyBorder="1"/>
    <xf numFmtId="0" fontId="5" fillId="2" borderId="0" xfId="0" applyFont="1" applyFill="1"/>
    <xf numFmtId="0" fontId="5" fillId="2" borderId="3" xfId="0" applyFont="1" applyFill="1" applyBorder="1"/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7" fillId="2" borderId="5" xfId="0" applyFont="1" applyFill="1" applyBorder="1" applyAlignment="1">
      <alignment vertical="top" wrapText="1"/>
    </xf>
    <xf numFmtId="0" fontId="1" fillId="0" borderId="0" xfId="0" applyFont="1" applyAlignment="1"/>
    <xf numFmtId="0" fontId="1" fillId="0" borderId="0" xfId="0" applyFont="1"/>
    <xf numFmtId="0" fontId="1" fillId="2" borderId="0" xfId="0" applyFont="1" applyFill="1"/>
    <xf numFmtId="0" fontId="5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vertical="top"/>
    </xf>
    <xf numFmtId="0" fontId="5" fillId="2" borderId="7" xfId="0" applyFont="1" applyFill="1" applyBorder="1"/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/>
    </xf>
    <xf numFmtId="0" fontId="8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2" borderId="9" xfId="0" applyFont="1" applyFill="1" applyBorder="1"/>
    <xf numFmtId="0" fontId="8" fillId="2" borderId="0" xfId="0" applyFont="1" applyFill="1" applyAlignment="1">
      <alignment vertical="center"/>
    </xf>
    <xf numFmtId="0" fontId="1" fillId="2" borderId="10" xfId="0" applyFont="1" applyFill="1" applyBorder="1"/>
    <xf numFmtId="0" fontId="5" fillId="2" borderId="11" xfId="0" applyFont="1" applyFill="1" applyBorder="1" applyAlignment="1">
      <alignment horizontal="left" vertical="top"/>
    </xf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top"/>
    </xf>
    <xf numFmtId="0" fontId="7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11" fillId="2" borderId="4" xfId="0" applyFont="1" applyFill="1" applyBorder="1"/>
    <xf numFmtId="0" fontId="11" fillId="2" borderId="0" xfId="0" applyFont="1" applyFill="1"/>
    <xf numFmtId="0" fontId="11" fillId="3" borderId="0" xfId="0" applyFont="1" applyFill="1"/>
    <xf numFmtId="0" fontId="1" fillId="2" borderId="8" xfId="0" applyFont="1" applyFill="1" applyBorder="1"/>
    <xf numFmtId="0" fontId="1" fillId="2" borderId="13" xfId="0" applyFont="1" applyFill="1" applyBorder="1"/>
    <xf numFmtId="0" fontId="1" fillId="2" borderId="4" xfId="0" applyFont="1" applyFill="1" applyBorder="1" applyAlignment="1">
      <alignment horizontal="left" vertical="top"/>
    </xf>
    <xf numFmtId="0" fontId="12" fillId="2" borderId="4" xfId="0" applyFont="1" applyFill="1" applyBorder="1"/>
    <xf numFmtId="0" fontId="6" fillId="2" borderId="4" xfId="0" applyFont="1" applyFill="1" applyBorder="1"/>
    <xf numFmtId="0" fontId="5" fillId="2" borderId="5" xfId="0" applyFont="1" applyFill="1" applyBorder="1"/>
    <xf numFmtId="0" fontId="6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5" fillId="2" borderId="6" xfId="0" applyFont="1" applyFill="1" applyBorder="1"/>
    <xf numFmtId="0" fontId="5" fillId="2" borderId="14" xfId="0" applyFont="1" applyFill="1" applyBorder="1"/>
    <xf numFmtId="0" fontId="11" fillId="2" borderId="5" xfId="0" applyFont="1" applyFill="1" applyBorder="1"/>
    <xf numFmtId="0" fontId="1" fillId="0" borderId="0" xfId="0" applyFont="1" applyAlignment="1">
      <alignment horizontal="center" vertical="center" textRotation="90"/>
    </xf>
    <xf numFmtId="0" fontId="5" fillId="2" borderId="2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textRotation="90" wrapText="1"/>
    </xf>
    <xf numFmtId="0" fontId="5" fillId="2" borderId="22" xfId="0" applyFont="1" applyFill="1" applyBorder="1"/>
    <xf numFmtId="0" fontId="1" fillId="0" borderId="0" xfId="0" applyFont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49" fontId="1" fillId="0" borderId="0" xfId="0" applyNumberFormat="1" applyFont="1"/>
    <xf numFmtId="49" fontId="1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 vertical="top"/>
    </xf>
    <xf numFmtId="49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horizontal="left" vertical="top"/>
    </xf>
    <xf numFmtId="49" fontId="1" fillId="2" borderId="5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 wrapText="1"/>
    </xf>
    <xf numFmtId="0" fontId="6" fillId="3" borderId="0" xfId="0" applyFont="1" applyFill="1" applyAlignment="1">
      <alignment horizontal="center" vertical="center" textRotation="90" wrapText="1"/>
    </xf>
    <xf numFmtId="49" fontId="6" fillId="0" borderId="0" xfId="0" applyNumberFormat="1" applyFont="1" applyAlignment="1">
      <alignment horizontal="left" vertical="center" wrapText="1"/>
    </xf>
    <xf numFmtId="49" fontId="6" fillId="4" borderId="22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" fontId="13" fillId="4" borderId="0" xfId="0" applyNumberFormat="1" applyFont="1" applyFill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49" fontId="6" fillId="5" borderId="22" xfId="0" applyNumberFormat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1" fontId="13" fillId="5" borderId="0" xfId="0" applyNumberFormat="1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0" fontId="14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1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49" fontId="1" fillId="0" borderId="23" xfId="0" applyNumberFormat="1" applyFont="1" applyBorder="1" applyAlignment="1">
      <alignment horizontal="left" wrapText="1"/>
    </xf>
    <xf numFmtId="0" fontId="7" fillId="5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49" fontId="6" fillId="5" borderId="22" xfId="0" applyNumberFormat="1" applyFont="1" applyFill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49" fontId="1" fillId="3" borderId="35" xfId="0" applyNumberFormat="1" applyFont="1" applyFill="1" applyBorder="1" applyAlignment="1">
      <alignment wrapText="1"/>
    </xf>
    <xf numFmtId="49" fontId="6" fillId="5" borderId="2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6" fillId="5" borderId="0" xfId="0" applyNumberFormat="1" applyFont="1" applyFill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6" fillId="8" borderId="22" xfId="0" applyNumberFormat="1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wrapText="1"/>
    </xf>
    <xf numFmtId="0" fontId="13" fillId="5" borderId="22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6" fillId="8" borderId="22" xfId="0" applyNumberFormat="1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49" fontId="6" fillId="5" borderId="22" xfId="0" applyNumberFormat="1" applyFont="1" applyFill="1" applyBorder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17" fillId="3" borderId="22" xfId="0" applyNumberFormat="1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20" fillId="3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2" fontId="21" fillId="3" borderId="0" xfId="0" applyNumberFormat="1" applyFont="1" applyFill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6" fillId="3" borderId="0" xfId="0" applyNumberFormat="1" applyFont="1" applyFill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wrapTex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1" fillId="2" borderId="1" xfId="0" applyFont="1" applyFill="1" applyBorder="1"/>
    <xf numFmtId="0" fontId="15" fillId="0" borderId="1" xfId="0" applyFont="1" applyBorder="1" applyAlignment="1">
      <alignment horizontal="left" vertical="top" wrapText="1"/>
    </xf>
    <xf numFmtId="0" fontId="6" fillId="0" borderId="0" xfId="0" applyFont="1"/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left" vertical="top" wrapText="1"/>
    </xf>
    <xf numFmtId="165" fontId="1" fillId="2" borderId="4" xfId="0" applyNumberFormat="1" applyFont="1" applyFill="1" applyBorder="1" applyAlignment="1">
      <alignment horizontal="left" vertical="top" wrapText="1"/>
    </xf>
    <xf numFmtId="1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/>
    <xf numFmtId="0" fontId="1" fillId="2" borderId="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top" wrapText="1"/>
    </xf>
    <xf numFmtId="0" fontId="25" fillId="2" borderId="9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9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1" fontId="1" fillId="2" borderId="4" xfId="0" applyNumberFormat="1" applyFont="1" applyFill="1" applyBorder="1"/>
    <xf numFmtId="165" fontId="1" fillId="2" borderId="4" xfId="0" applyNumberFormat="1" applyFont="1" applyFill="1" applyBorder="1" applyAlignment="1">
      <alignment horizontal="left" wrapText="1"/>
    </xf>
    <xf numFmtId="0" fontId="5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165" fontId="1" fillId="2" borderId="4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2" borderId="4" xfId="0" applyNumberFormat="1" applyFont="1" applyFill="1" applyBorder="1" applyAlignment="1">
      <alignment vertical="top"/>
    </xf>
    <xf numFmtId="165" fontId="1" fillId="2" borderId="4" xfId="0" applyNumberFormat="1" applyFont="1" applyFill="1" applyBorder="1" applyAlignment="1">
      <alignment vertical="top"/>
    </xf>
    <xf numFmtId="1" fontId="1" fillId="2" borderId="4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wrapText="1"/>
    </xf>
    <xf numFmtId="165" fontId="1" fillId="2" borderId="4" xfId="0" applyNumberFormat="1" applyFont="1" applyFill="1" applyBorder="1"/>
    <xf numFmtId="0" fontId="1" fillId="2" borderId="45" xfId="0" applyFont="1" applyFill="1" applyBorder="1" applyAlignment="1">
      <alignment vertical="top" wrapText="1"/>
    </xf>
    <xf numFmtId="0" fontId="24" fillId="0" borderId="8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" fontId="1" fillId="2" borderId="5" xfId="0" applyNumberFormat="1" applyFont="1" applyFill="1" applyBorder="1"/>
    <xf numFmtId="165" fontId="1" fillId="2" borderId="5" xfId="0" applyNumberFormat="1" applyFont="1" applyFill="1" applyBorder="1"/>
    <xf numFmtId="1" fontId="1" fillId="3" borderId="16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1" fontId="7" fillId="3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left" vertical="center" wrapText="1"/>
    </xf>
    <xf numFmtId="1" fontId="1" fillId="2" borderId="16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20" xfId="0" applyFont="1" applyBorder="1"/>
    <xf numFmtId="0" fontId="2" fillId="0" borderId="33" xfId="0" applyFont="1" applyBorder="1"/>
    <xf numFmtId="0" fontId="0" fillId="0" borderId="0" xfId="0" applyFont="1" applyAlignment="1"/>
    <xf numFmtId="0" fontId="2" fillId="0" borderId="34" xfId="0" applyFont="1" applyBorder="1"/>
    <xf numFmtId="0" fontId="2" fillId="0" borderId="24" xfId="0" applyFont="1" applyBorder="1"/>
    <xf numFmtId="0" fontId="2" fillId="0" borderId="8" xfId="0" applyFont="1" applyBorder="1"/>
    <xf numFmtId="0" fontId="2" fillId="0" borderId="25" xfId="0" applyFont="1" applyBorder="1"/>
    <xf numFmtId="49" fontId="1" fillId="3" borderId="16" xfId="0" applyNumberFormat="1" applyFont="1" applyFill="1" applyBorder="1" applyAlignment="1">
      <alignment horizontal="center" vertical="center" textRotation="90" wrapText="1"/>
    </xf>
    <xf numFmtId="1" fontId="6" fillId="3" borderId="16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49" fontId="6" fillId="5" borderId="16" xfId="0" applyNumberFormat="1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textRotation="90" wrapText="1"/>
    </xf>
    <xf numFmtId="49" fontId="6" fillId="2" borderId="31" xfId="0" applyNumberFormat="1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35" xfId="0" applyFont="1" applyBorder="1"/>
    <xf numFmtId="49" fontId="6" fillId="2" borderId="19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textRotation="90" wrapText="1"/>
    </xf>
    <xf numFmtId="1" fontId="7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1" fillId="5" borderId="16" xfId="0" applyNumberFormat="1" applyFont="1" applyFill="1" applyBorder="1" applyAlignment="1">
      <alignment horizontal="center" vertical="center"/>
    </xf>
    <xf numFmtId="1" fontId="4" fillId="3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left" vertical="center" wrapText="1"/>
    </xf>
    <xf numFmtId="1" fontId="6" fillId="5" borderId="16" xfId="0" applyNumberFormat="1" applyFont="1" applyFill="1" applyBorder="1" applyAlignment="1">
      <alignment horizontal="left" vertical="center"/>
    </xf>
    <xf numFmtId="1" fontId="7" fillId="2" borderId="16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left" vertical="center" wrapText="1"/>
    </xf>
    <xf numFmtId="49" fontId="1" fillId="3" borderId="16" xfId="0" applyNumberFormat="1" applyFont="1" applyFill="1" applyBorder="1" applyAlignment="1">
      <alignment horizontal="center" vertical="center"/>
    </xf>
    <xf numFmtId="1" fontId="16" fillId="3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1" fontId="7" fillId="5" borderId="16" xfId="0" applyNumberFormat="1" applyFont="1" applyFill="1" applyBorder="1" applyAlignment="1">
      <alignment horizontal="center" vertical="center"/>
    </xf>
    <xf numFmtId="1" fontId="16" fillId="5" borderId="16" xfId="0" applyNumberFormat="1" applyFont="1" applyFill="1" applyBorder="1" applyAlignment="1">
      <alignment horizontal="center" vertical="center"/>
    </xf>
    <xf numFmtId="1" fontId="6" fillId="5" borderId="17" xfId="0" applyNumberFormat="1" applyFont="1" applyFill="1" applyBorder="1" applyAlignment="1">
      <alignment horizontal="center" vertical="center"/>
    </xf>
    <xf numFmtId="49" fontId="6" fillId="5" borderId="17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1" fillId="3" borderId="8" xfId="0" applyNumberFormat="1" applyFont="1" applyFill="1" applyBorder="1"/>
    <xf numFmtId="49" fontId="4" fillId="5" borderId="16" xfId="0" applyNumberFormat="1" applyFont="1" applyFill="1" applyBorder="1" applyAlignment="1">
      <alignment horizontal="left" vertical="center" wrapText="1"/>
    </xf>
    <xf numFmtId="49" fontId="1" fillId="3" borderId="8" xfId="0" applyNumberFormat="1" applyFont="1" applyFill="1" applyBorder="1" applyAlignment="1">
      <alignment wrapText="1"/>
    </xf>
    <xf numFmtId="0" fontId="1" fillId="5" borderId="1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2" fillId="0" borderId="37" xfId="0" applyFont="1" applyBorder="1"/>
    <xf numFmtId="49" fontId="7" fillId="3" borderId="16" xfId="0" applyNumberFormat="1" applyFont="1" applyFill="1" applyBorder="1" applyAlignment="1">
      <alignment horizontal="left" vertical="center" wrapText="1"/>
    </xf>
    <xf numFmtId="49" fontId="17" fillId="3" borderId="16" xfId="0" applyNumberFormat="1" applyFont="1" applyFill="1" applyBorder="1" applyAlignment="1">
      <alignment horizontal="left" vertical="center"/>
    </xf>
    <xf numFmtId="49" fontId="17" fillId="0" borderId="16" xfId="0" applyNumberFormat="1" applyFont="1" applyBorder="1" applyAlignment="1">
      <alignment horizontal="left" vertical="center" wrapText="1"/>
    </xf>
    <xf numFmtId="1" fontId="19" fillId="2" borderId="16" xfId="0" applyNumberFormat="1" applyFont="1" applyFill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18" fillId="2" borderId="16" xfId="0" applyNumberFormat="1" applyFont="1" applyFill="1" applyBorder="1" applyAlignment="1">
      <alignment horizontal="center" vertical="center"/>
    </xf>
    <xf numFmtId="49" fontId="17" fillId="3" borderId="16" xfId="0" applyNumberFormat="1" applyFont="1" applyFill="1" applyBorder="1" applyAlignment="1">
      <alignment horizontal="left" vertical="center" wrapText="1"/>
    </xf>
    <xf numFmtId="1" fontId="17" fillId="3" borderId="16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1" fontId="4" fillId="5" borderId="16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7" fillId="5" borderId="24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2" fillId="0" borderId="36" xfId="0" applyFont="1" applyBorder="1"/>
    <xf numFmtId="49" fontId="15" fillId="3" borderId="17" xfId="0" applyNumberFormat="1" applyFont="1" applyFill="1" applyBorder="1" applyAlignment="1">
      <alignment horizontal="left" vertical="top" wrapText="1"/>
    </xf>
    <xf numFmtId="1" fontId="6" fillId="6" borderId="17" xfId="0" applyNumberFormat="1" applyFont="1" applyFill="1" applyBorder="1" applyAlignment="1">
      <alignment horizontal="center"/>
    </xf>
    <xf numFmtId="1" fontId="6" fillId="6" borderId="16" xfId="0" applyNumberFormat="1" applyFont="1" applyFill="1" applyBorder="1" applyAlignment="1">
      <alignment horizontal="center" vertical="center"/>
    </xf>
    <xf numFmtId="49" fontId="6" fillId="6" borderId="17" xfId="0" applyNumberFormat="1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1" fontId="1" fillId="7" borderId="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/>
    </xf>
    <xf numFmtId="0" fontId="2" fillId="0" borderId="23" xfId="0" applyFont="1" applyBorder="1"/>
    <xf numFmtId="49" fontId="4" fillId="3" borderId="16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textRotation="90" wrapText="1"/>
    </xf>
    <xf numFmtId="0" fontId="6" fillId="4" borderId="16" xfId="0" applyFont="1" applyFill="1" applyBorder="1" applyAlignment="1">
      <alignment horizontal="center" vertical="center" wrapText="1"/>
    </xf>
    <xf numFmtId="0" fontId="1" fillId="0" borderId="0" xfId="0" applyFont="1"/>
    <xf numFmtId="49" fontId="1" fillId="0" borderId="16" xfId="0" applyNumberFormat="1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9" xfId="0" applyFont="1" applyBorder="1"/>
    <xf numFmtId="0" fontId="6" fillId="3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2" fillId="0" borderId="28" xfId="0" applyFont="1" applyBorder="1"/>
    <xf numFmtId="0" fontId="6" fillId="2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49" fontId="7" fillId="3" borderId="16" xfId="0" applyNumberFormat="1" applyFont="1" applyFill="1" applyBorder="1" applyAlignment="1">
      <alignment horizontal="center" vertical="center" textRotation="90" wrapText="1"/>
    </xf>
    <xf numFmtId="1" fontId="1" fillId="0" borderId="17" xfId="0" applyNumberFormat="1" applyFont="1" applyBorder="1" applyAlignment="1">
      <alignment horizontal="center"/>
    </xf>
    <xf numFmtId="49" fontId="6" fillId="4" borderId="16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wrapText="1"/>
    </xf>
    <xf numFmtId="1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 wrapText="1"/>
    </xf>
    <xf numFmtId="49" fontId="1" fillId="5" borderId="16" xfId="0" applyNumberFormat="1" applyFont="1" applyFill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>
      <alignment horizontal="center" vertical="center" wrapText="1"/>
    </xf>
    <xf numFmtId="1" fontId="1" fillId="3" borderId="2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2" fillId="0" borderId="7" xfId="0" applyFont="1" applyBorder="1"/>
    <xf numFmtId="0" fontId="2" fillId="0" borderId="14" xfId="0" applyFont="1" applyBorder="1"/>
    <xf numFmtId="1" fontId="6" fillId="8" borderId="16" xfId="0" applyNumberFormat="1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 wrapText="1"/>
    </xf>
    <xf numFmtId="49" fontId="6" fillId="8" borderId="16" xfId="0" applyNumberFormat="1" applyFont="1" applyFill="1" applyBorder="1" applyAlignment="1">
      <alignment horizontal="left" vertical="center" wrapText="1"/>
    </xf>
    <xf numFmtId="1" fontId="1" fillId="9" borderId="16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left" vertical="center" wrapText="1"/>
    </xf>
    <xf numFmtId="1" fontId="1" fillId="10" borderId="16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1" fillId="3" borderId="19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3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left" vertical="top" wrapText="1"/>
    </xf>
    <xf numFmtId="1" fontId="14" fillId="3" borderId="16" xfId="0" applyNumberFormat="1" applyFont="1" applyFill="1" applyBorder="1" applyAlignment="1">
      <alignment horizontal="center" vertical="center"/>
    </xf>
    <xf numFmtId="1" fontId="18" fillId="2" borderId="19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left"/>
    </xf>
    <xf numFmtId="0" fontId="14" fillId="3" borderId="19" xfId="0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center" vertical="center"/>
    </xf>
    <xf numFmtId="2" fontId="21" fillId="3" borderId="16" xfId="0" applyNumberFormat="1" applyFont="1" applyFill="1" applyBorder="1" applyAlignment="1">
      <alignment horizontal="center"/>
    </xf>
    <xf numFmtId="2" fontId="22" fillId="3" borderId="16" xfId="0" applyNumberFormat="1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50" xfId="0" applyNumberFormat="1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49" fontId="1" fillId="2" borderId="19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0" fontId="2" fillId="0" borderId="53" xfId="0" applyFont="1" applyBorder="1"/>
    <xf numFmtId="0" fontId="2" fillId="0" borderId="44" xfId="0" applyFont="1" applyBorder="1"/>
    <xf numFmtId="49" fontId="1" fillId="2" borderId="45" xfId="0" applyNumberFormat="1" applyFont="1" applyFill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0" fontId="2" fillId="0" borderId="48" xfId="0" applyFont="1" applyBorder="1"/>
    <xf numFmtId="0" fontId="2" fillId="0" borderId="54" xfId="0" applyFont="1" applyBorder="1"/>
    <xf numFmtId="0" fontId="2" fillId="0" borderId="47" xfId="0" applyFont="1" applyBorder="1"/>
    <xf numFmtId="0" fontId="2" fillId="0" borderId="49" xfId="0" applyFont="1" applyBorder="1"/>
    <xf numFmtId="49" fontId="6" fillId="2" borderId="39" xfId="0" applyNumberFormat="1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49" fontId="6" fillId="0" borderId="16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4" fillId="2" borderId="55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2" fillId="0" borderId="56" xfId="0" applyFont="1" applyBorder="1"/>
    <xf numFmtId="0" fontId="4" fillId="2" borderId="57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vertical="top" wrapText="1"/>
    </xf>
    <xf numFmtId="0" fontId="23" fillId="3" borderId="16" xfId="0" applyFont="1" applyFill="1" applyBorder="1" applyAlignment="1">
      <alignment wrapText="1"/>
    </xf>
    <xf numFmtId="0" fontId="23" fillId="3" borderId="8" xfId="0" applyFont="1" applyFill="1" applyBorder="1" applyAlignment="1">
      <alignment wrapText="1"/>
    </xf>
    <xf numFmtId="0" fontId="4" fillId="3" borderId="58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top" wrapText="1"/>
    </xf>
    <xf numFmtId="0" fontId="2" fillId="0" borderId="13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2" fillId="0" borderId="12" xfId="0" applyFont="1" applyBorder="1"/>
    <xf numFmtId="0" fontId="2" fillId="0" borderId="59" xfId="0" applyFont="1" applyBorder="1"/>
    <xf numFmtId="0" fontId="2" fillId="0" borderId="60" xfId="0" applyFont="1" applyBorder="1"/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59" xfId="0" applyFont="1" applyFill="1" applyBorder="1" applyAlignment="1">
      <alignment vertical="top"/>
    </xf>
    <xf numFmtId="0" fontId="1" fillId="2" borderId="48" xfId="0" applyFont="1" applyFill="1" applyBorder="1" applyAlignment="1">
      <alignment horizontal="center" vertical="top" wrapText="1"/>
    </xf>
    <xf numFmtId="0" fontId="2" fillId="0" borderId="61" xfId="0" applyFont="1" applyBorder="1"/>
    <xf numFmtId="0" fontId="1" fillId="2" borderId="0" xfId="0" applyFont="1" applyFill="1" applyAlignment="1">
      <alignment vertical="top" wrapText="1"/>
    </xf>
    <xf numFmtId="0" fontId="1" fillId="2" borderId="59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14" fillId="3" borderId="16" xfId="0" applyFont="1" applyFill="1" applyBorder="1" applyAlignment="1">
      <alignment vertical="top" wrapText="1"/>
    </xf>
    <xf numFmtId="49" fontId="14" fillId="3" borderId="16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3" borderId="59" xfId="0" applyFont="1" applyFill="1" applyBorder="1" applyAlignment="1"/>
    <xf numFmtId="0" fontId="7" fillId="3" borderId="59" xfId="0" applyFont="1" applyFill="1" applyBorder="1" applyAlignment="1">
      <alignment horizontal="left"/>
    </xf>
    <xf numFmtId="0" fontId="7" fillId="3" borderId="59" xfId="0" applyFont="1" applyFill="1" applyBorder="1" applyAlignment="1">
      <alignment wrapText="1"/>
    </xf>
    <xf numFmtId="0" fontId="23" fillId="0" borderId="16" xfId="0" applyFont="1" applyBorder="1" applyAlignment="1">
      <alignment wrapText="1"/>
    </xf>
    <xf numFmtId="0" fontId="14" fillId="0" borderId="16" xfId="0" applyFont="1" applyBorder="1" applyAlignment="1">
      <alignment wrapText="1"/>
    </xf>
    <xf numFmtId="0" fontId="14" fillId="3" borderId="8" xfId="0" applyFont="1" applyFill="1" applyBorder="1" applyAlignment="1">
      <alignment wrapText="1"/>
    </xf>
    <xf numFmtId="0" fontId="14" fillId="0" borderId="24" xfId="0" applyFont="1" applyBorder="1" applyAlignment="1">
      <alignment vertical="top" wrapText="1"/>
    </xf>
    <xf numFmtId="49" fontId="7" fillId="0" borderId="16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7" fillId="3" borderId="16" xfId="0" applyFont="1" applyFill="1" applyBorder="1" applyAlignment="1">
      <alignment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1"/>
  <sheetViews>
    <sheetView tabSelected="1" topLeftCell="AR1" workbookViewId="0">
      <selection activeCell="AW4" sqref="AW4"/>
    </sheetView>
  </sheetViews>
  <sheetFormatPr defaultColWidth="14.42578125" defaultRowHeight="15" customHeight="1"/>
  <cols>
    <col min="1" max="1" width="4.7109375" customWidth="1"/>
    <col min="2" max="2" width="23.5703125" customWidth="1"/>
    <col min="3" max="10" width="5.28515625" customWidth="1"/>
    <col min="11" max="12" width="4.7109375" customWidth="1"/>
    <col min="13" max="13" width="2.42578125" customWidth="1"/>
    <col min="14" max="14" width="6.140625" customWidth="1"/>
    <col min="15" max="22" width="5.28515625" customWidth="1"/>
    <col min="23" max="23" width="6.140625" customWidth="1"/>
    <col min="24" max="24" width="3.85546875" customWidth="1"/>
    <col min="25" max="31" width="5.28515625" customWidth="1"/>
    <col min="32" max="32" width="8.7109375" customWidth="1"/>
    <col min="33" max="34" width="5.85546875" customWidth="1"/>
    <col min="35" max="40" width="5.28515625" customWidth="1"/>
    <col min="41" max="41" width="7.5703125" customWidth="1"/>
    <col min="42" max="58" width="5.28515625" customWidth="1"/>
    <col min="59" max="59" width="9.140625" customWidth="1"/>
    <col min="60" max="122" width="5.28515625" customWidth="1"/>
    <col min="123" max="123" width="7.5703125" customWidth="1"/>
    <col min="124" max="124" width="10" customWidth="1"/>
    <col min="125" max="127" width="5.28515625" customWidth="1"/>
    <col min="128" max="128" width="6.7109375" customWidth="1"/>
    <col min="129" max="129" width="18.42578125" hidden="1" customWidth="1"/>
    <col min="130" max="130" width="14" hidden="1" customWidth="1"/>
    <col min="131" max="131" width="13.140625" hidden="1" customWidth="1"/>
    <col min="132" max="134" width="11.28515625" hidden="1" customWidth="1"/>
    <col min="135" max="135" width="10.140625" hidden="1" customWidth="1"/>
    <col min="136" max="145" width="8.85546875" hidden="1" customWidth="1"/>
    <col min="146" max="146" width="4.42578125" customWidth="1"/>
    <col min="147" max="147" width="8.7109375" customWidth="1"/>
    <col min="148" max="148" width="2.7109375" customWidth="1"/>
    <col min="149" max="149" width="7.5703125" customWidth="1"/>
    <col min="150" max="152" width="7.5703125" hidden="1" customWidth="1"/>
    <col min="153" max="159" width="19.85546875" hidden="1" customWidth="1"/>
    <col min="160" max="166" width="7.5703125" hidden="1" customWidth="1"/>
  </cols>
  <sheetData>
    <row r="1" spans="1:166" ht="57.75" customHeight="1">
      <c r="A1" s="1"/>
      <c r="B1" s="329" t="s">
        <v>0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0"/>
      <c r="BA1" s="330"/>
      <c r="BB1" s="330"/>
      <c r="BC1" s="330"/>
      <c r="BD1" s="330"/>
      <c r="BE1" s="330"/>
      <c r="BF1" s="330"/>
      <c r="BG1" s="330"/>
      <c r="BH1" s="330"/>
      <c r="BI1" s="330"/>
      <c r="BJ1" s="330"/>
      <c r="BK1" s="330"/>
      <c r="BL1" s="330"/>
      <c r="BM1" s="330"/>
      <c r="BN1" s="330"/>
      <c r="BO1" s="330"/>
      <c r="BP1" s="330"/>
      <c r="BQ1" s="330"/>
      <c r="BR1" s="330"/>
      <c r="BS1" s="330"/>
      <c r="BT1" s="330"/>
      <c r="BU1" s="330"/>
      <c r="BV1" s="330"/>
      <c r="BW1" s="330"/>
      <c r="BX1" s="330"/>
      <c r="BY1" s="330"/>
      <c r="BZ1" s="330"/>
      <c r="CA1" s="330"/>
      <c r="CB1" s="330"/>
      <c r="CC1" s="330"/>
      <c r="CD1" s="330"/>
      <c r="CE1" s="330"/>
      <c r="CF1" s="330"/>
      <c r="CG1" s="330"/>
      <c r="CH1" s="330"/>
      <c r="CI1" s="330"/>
      <c r="CJ1" s="330"/>
      <c r="CK1" s="330"/>
      <c r="CL1" s="330"/>
      <c r="CM1" s="330"/>
      <c r="CN1" s="330"/>
      <c r="CO1" s="330"/>
      <c r="CP1" s="330"/>
      <c r="CQ1" s="330"/>
      <c r="CR1" s="330"/>
      <c r="CS1" s="330"/>
      <c r="CT1" s="330"/>
      <c r="CU1" s="330"/>
      <c r="CV1" s="330"/>
      <c r="CW1" s="330"/>
      <c r="CX1" s="330"/>
      <c r="CY1" s="330"/>
      <c r="CZ1" s="330"/>
      <c r="DA1" s="330"/>
      <c r="DB1" s="330"/>
      <c r="DC1" s="330"/>
      <c r="DD1" s="330"/>
      <c r="DE1" s="330"/>
      <c r="DF1" s="330"/>
      <c r="DG1" s="330"/>
      <c r="DH1" s="330"/>
      <c r="DI1" s="330"/>
      <c r="DJ1" s="330"/>
      <c r="DK1" s="330"/>
      <c r="DL1" s="330"/>
      <c r="DM1" s="330"/>
      <c r="DN1" s="330"/>
      <c r="DO1" s="330"/>
      <c r="DP1" s="330"/>
      <c r="DQ1" s="330"/>
      <c r="DR1" s="330"/>
      <c r="DS1" s="330"/>
      <c r="DT1" s="330"/>
      <c r="DU1" s="330"/>
      <c r="DV1" s="330"/>
      <c r="DW1" s="330"/>
      <c r="DX1" s="331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</row>
    <row r="2" spans="1:166" ht="72.75" customHeight="1">
      <c r="A2" s="4"/>
      <c r="B2" s="332" t="s">
        <v>1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1"/>
      <c r="DY2" s="5"/>
      <c r="DZ2" s="5"/>
      <c r="EA2" s="5"/>
      <c r="EB2" s="5"/>
      <c r="EC2" s="5"/>
      <c r="ED2" s="5"/>
      <c r="EE2" s="5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</row>
    <row r="3" spans="1:166" ht="44.25" customHeight="1">
      <c r="A3" s="6"/>
      <c r="B3" s="5"/>
      <c r="C3" s="7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5"/>
      <c r="AB3" s="5"/>
      <c r="AC3" s="5"/>
      <c r="AD3" s="5"/>
      <c r="AE3" s="5"/>
      <c r="AF3" s="5"/>
      <c r="AG3" s="5"/>
      <c r="AH3" s="8"/>
      <c r="AI3" s="5"/>
      <c r="AJ3" s="9"/>
      <c r="AK3" s="9"/>
      <c r="AL3" s="9"/>
      <c r="AM3" s="9"/>
      <c r="AN3" s="9"/>
      <c r="AO3" s="9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10"/>
      <c r="BK3" s="10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11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3"/>
      <c r="DZ3" s="5"/>
      <c r="EA3" s="5"/>
      <c r="EB3" s="5"/>
      <c r="EC3" s="5"/>
      <c r="ED3" s="5"/>
      <c r="EE3" s="5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</row>
    <row r="4" spans="1:166" ht="61.5" customHeight="1">
      <c r="A4" s="6"/>
      <c r="B4" s="5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5"/>
      <c r="AB4" s="5"/>
      <c r="AC4" s="5"/>
      <c r="AD4" s="5"/>
      <c r="AE4" s="5"/>
      <c r="AF4" s="5"/>
      <c r="AG4" s="5"/>
      <c r="AH4" s="8"/>
      <c r="AJ4" s="14"/>
      <c r="AK4" s="14"/>
      <c r="AL4" s="14"/>
      <c r="AM4" s="14"/>
      <c r="AN4" s="14"/>
      <c r="AO4" s="14"/>
      <c r="AP4" s="15"/>
      <c r="AR4" s="15"/>
      <c r="AS4" s="16"/>
      <c r="AT4" s="17"/>
      <c r="AV4" s="17"/>
      <c r="AW4" s="18" t="s">
        <v>4</v>
      </c>
      <c r="AX4" s="19"/>
      <c r="AY4" s="20"/>
      <c r="AZ4" s="17"/>
      <c r="BA4" s="17"/>
      <c r="BB4" s="17"/>
      <c r="BC4" s="17"/>
      <c r="BD4" s="17"/>
      <c r="BE4" s="17"/>
      <c r="BF4" s="17"/>
      <c r="BG4" s="17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11"/>
      <c r="CS4" s="6"/>
      <c r="CT4" s="6"/>
      <c r="CU4" s="6"/>
      <c r="CV4" s="6"/>
      <c r="CW4" s="6"/>
      <c r="CX4" s="6"/>
      <c r="CY4" s="6"/>
      <c r="CZ4" s="6"/>
      <c r="DA4" s="22" t="s">
        <v>5</v>
      </c>
      <c r="DB4" s="23"/>
      <c r="DC4" s="23"/>
      <c r="DD4" s="23"/>
      <c r="DE4" s="23"/>
      <c r="DF4" s="23"/>
      <c r="DG4" s="23"/>
      <c r="DH4" s="23"/>
      <c r="DI4" s="23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12"/>
      <c r="DW4" s="12"/>
      <c r="DX4" s="12"/>
      <c r="DY4" s="13"/>
      <c r="DZ4" s="5"/>
      <c r="EA4" s="5"/>
      <c r="EB4" s="5"/>
      <c r="EC4" s="5"/>
      <c r="ED4" s="5"/>
      <c r="EE4" s="5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</row>
    <row r="5" spans="1:166" ht="48" customHeight="1">
      <c r="A5" s="6"/>
      <c r="B5" s="5"/>
      <c r="C5" s="7" t="s">
        <v>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5"/>
      <c r="AB5" s="5"/>
      <c r="AC5" s="5"/>
      <c r="AD5" s="5"/>
      <c r="AE5" s="5"/>
      <c r="AF5" s="5"/>
      <c r="AG5" s="5"/>
      <c r="AH5" s="25"/>
      <c r="AI5" s="17"/>
      <c r="AJ5" s="26"/>
      <c r="AK5" s="26"/>
      <c r="AL5" s="26"/>
      <c r="AM5" s="26"/>
      <c r="AN5" s="26"/>
      <c r="AO5" s="26"/>
      <c r="AP5" s="17"/>
      <c r="AQ5" s="17"/>
      <c r="AR5" s="27"/>
      <c r="AS5" s="333" t="s">
        <v>7</v>
      </c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8"/>
      <c r="CS5" s="6"/>
      <c r="CT5" s="6"/>
      <c r="CU5" s="6"/>
      <c r="CV5" s="6"/>
      <c r="CW5" s="6"/>
      <c r="CX5" s="6"/>
      <c r="CY5" s="6"/>
      <c r="CZ5" s="6"/>
      <c r="DA5" s="29" t="s">
        <v>8</v>
      </c>
      <c r="DB5" s="30"/>
      <c r="DC5" s="30"/>
      <c r="DD5" s="30"/>
      <c r="DE5" s="30"/>
      <c r="DF5" s="30"/>
      <c r="DG5" s="30"/>
      <c r="DH5" s="30"/>
      <c r="DI5" s="30"/>
      <c r="DJ5" s="31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12"/>
      <c r="DW5" s="12"/>
      <c r="DX5" s="12"/>
      <c r="DY5" s="13"/>
      <c r="DZ5" s="5"/>
      <c r="EA5" s="5"/>
      <c r="EB5" s="5"/>
      <c r="EC5" s="5"/>
      <c r="ED5" s="5"/>
      <c r="EE5" s="5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</row>
    <row r="6" spans="1:166" ht="48" customHeight="1">
      <c r="A6" s="6"/>
      <c r="B6" s="5"/>
      <c r="C6" s="7" t="s">
        <v>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5"/>
      <c r="AB6" s="5"/>
      <c r="AC6" s="5"/>
      <c r="AD6" s="5"/>
      <c r="AE6" s="5"/>
      <c r="AF6" s="5"/>
      <c r="AG6" s="11"/>
      <c r="AH6" s="33"/>
      <c r="AI6" s="34" t="s">
        <v>10</v>
      </c>
      <c r="AJ6" s="35"/>
      <c r="AK6" s="35"/>
      <c r="AL6" s="36"/>
      <c r="AM6" s="36"/>
      <c r="AN6" s="36"/>
      <c r="AO6" s="36"/>
      <c r="AP6" s="35"/>
      <c r="AQ6" s="35"/>
      <c r="AR6" s="35"/>
      <c r="AS6" s="35"/>
      <c r="AT6" s="35"/>
      <c r="AU6" s="35"/>
      <c r="AV6" s="35"/>
      <c r="AW6" s="35"/>
      <c r="AX6" s="35"/>
      <c r="AY6" s="34"/>
      <c r="AZ6" s="34"/>
      <c r="BA6" s="34"/>
      <c r="BB6" s="35"/>
      <c r="BC6" s="35"/>
      <c r="BD6" s="35"/>
      <c r="BE6" s="35"/>
      <c r="BF6" s="35"/>
      <c r="BG6" s="35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8"/>
      <c r="CT6" s="38"/>
      <c r="CU6" s="38"/>
      <c r="CV6" s="39"/>
      <c r="CW6" s="39"/>
      <c r="CX6" s="39"/>
      <c r="CY6" s="39"/>
      <c r="CZ6" s="6"/>
      <c r="DA6" s="334" t="s">
        <v>11</v>
      </c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12"/>
      <c r="DY6" s="13"/>
      <c r="DZ6" s="5"/>
      <c r="EA6" s="5"/>
      <c r="EB6" s="5"/>
      <c r="EC6" s="5"/>
      <c r="ED6" s="5"/>
      <c r="EE6" s="5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</row>
    <row r="7" spans="1:166" ht="57" customHeight="1">
      <c r="A7" s="6"/>
      <c r="B7" s="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335" t="s">
        <v>12</v>
      </c>
      <c r="O7" s="330"/>
      <c r="P7" s="330"/>
      <c r="Q7" s="330"/>
      <c r="R7" s="330"/>
      <c r="S7" s="330"/>
      <c r="T7" s="330"/>
      <c r="U7" s="330"/>
      <c r="V7" s="330"/>
      <c r="W7" s="330"/>
      <c r="X7" s="331"/>
      <c r="Y7" s="7"/>
      <c r="Z7" s="7"/>
      <c r="AA7" s="5"/>
      <c r="AB7" s="5"/>
      <c r="AC7" s="5"/>
      <c r="AD7" s="5"/>
      <c r="AE7" s="5"/>
      <c r="AF7" s="5"/>
      <c r="AG7" s="11"/>
      <c r="AH7" s="33"/>
      <c r="AI7" s="36"/>
      <c r="AJ7" s="41"/>
      <c r="AK7" s="41"/>
      <c r="AL7" s="36"/>
      <c r="AM7" s="36"/>
      <c r="AN7" s="36"/>
      <c r="AO7" s="36"/>
      <c r="AP7" s="34"/>
      <c r="AQ7" s="34"/>
      <c r="AR7" s="34"/>
      <c r="AS7" s="34"/>
      <c r="AT7" s="34"/>
      <c r="AU7" s="34"/>
      <c r="AV7" s="34"/>
      <c r="AW7" s="34"/>
      <c r="AX7" s="34"/>
      <c r="AY7" s="35"/>
      <c r="AZ7" s="35"/>
      <c r="BA7" s="333" t="s">
        <v>13</v>
      </c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37"/>
      <c r="CS7" s="38"/>
      <c r="CT7" s="38"/>
      <c r="CU7" s="38"/>
      <c r="CV7" s="39"/>
      <c r="CW7" s="39"/>
      <c r="CX7" s="39"/>
      <c r="CY7" s="39"/>
      <c r="CZ7" s="6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12"/>
      <c r="DY7" s="13"/>
      <c r="DZ7" s="5"/>
      <c r="EA7" s="5"/>
      <c r="EB7" s="5"/>
      <c r="EC7" s="5"/>
      <c r="ED7" s="5"/>
      <c r="EE7" s="5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</row>
    <row r="8" spans="1:166" ht="60" customHeight="1">
      <c r="A8" s="6"/>
      <c r="B8" s="5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335"/>
      <c r="O8" s="330"/>
      <c r="P8" s="330"/>
      <c r="Q8" s="330"/>
      <c r="R8" s="330"/>
      <c r="S8" s="330"/>
      <c r="T8" s="330"/>
      <c r="U8" s="330"/>
      <c r="V8" s="330"/>
      <c r="W8" s="330"/>
      <c r="X8" s="331"/>
      <c r="Y8" s="7"/>
      <c r="Z8" s="7"/>
      <c r="AA8" s="5"/>
      <c r="AB8" s="5"/>
      <c r="AC8" s="5"/>
      <c r="AD8" s="5"/>
      <c r="AE8" s="5"/>
      <c r="AF8" s="5"/>
      <c r="AG8" s="5"/>
      <c r="AH8" s="43"/>
      <c r="AI8" s="44"/>
      <c r="AJ8" s="45"/>
      <c r="AK8" s="45"/>
      <c r="AL8" s="45"/>
      <c r="AM8" s="45"/>
      <c r="AN8" s="45"/>
      <c r="AO8" s="45"/>
      <c r="AP8" s="44"/>
      <c r="AQ8" s="44"/>
      <c r="AR8" s="44"/>
      <c r="AS8" s="44"/>
      <c r="AT8" s="44"/>
      <c r="AU8" s="44"/>
      <c r="AV8" s="44"/>
      <c r="AW8" s="44"/>
      <c r="AX8" s="44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7"/>
      <c r="CS8" s="39"/>
      <c r="CT8" s="39"/>
      <c r="CU8" s="39"/>
      <c r="CV8" s="39"/>
      <c r="CW8" s="39"/>
      <c r="CX8" s="39"/>
      <c r="CY8" s="39"/>
      <c r="CZ8" s="6"/>
      <c r="DA8" s="336" t="s">
        <v>14</v>
      </c>
      <c r="DB8" s="257"/>
      <c r="DC8" s="257"/>
      <c r="DD8" s="257"/>
      <c r="DE8" s="257"/>
      <c r="DF8" s="257"/>
      <c r="DG8" s="257"/>
      <c r="DH8" s="257"/>
      <c r="DI8" s="257"/>
      <c r="DJ8" s="257"/>
      <c r="DK8" s="48" t="s">
        <v>15</v>
      </c>
      <c r="DL8" s="31"/>
      <c r="DM8" s="31"/>
      <c r="DN8" s="31"/>
      <c r="DO8" s="32"/>
      <c r="DP8" s="32"/>
      <c r="DQ8" s="32"/>
      <c r="DR8" s="32"/>
      <c r="DS8" s="32"/>
      <c r="DT8" s="32"/>
      <c r="DU8" s="32"/>
      <c r="DV8" s="12"/>
      <c r="DW8" s="12"/>
      <c r="DX8" s="12"/>
      <c r="DY8" s="13"/>
      <c r="DZ8" s="5"/>
      <c r="EA8" s="5"/>
      <c r="EB8" s="5"/>
      <c r="EC8" s="5"/>
      <c r="ED8" s="5"/>
      <c r="EE8" s="5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</row>
    <row r="9" spans="1:166" ht="10.5" customHeight="1">
      <c r="A9" s="6"/>
      <c r="B9" s="5"/>
      <c r="C9" s="343"/>
      <c r="D9" s="330"/>
      <c r="E9" s="330"/>
      <c r="F9" s="330"/>
      <c r="G9" s="330"/>
      <c r="H9" s="330"/>
      <c r="I9" s="330"/>
      <c r="J9" s="330"/>
      <c r="K9" s="330"/>
      <c r="L9" s="331"/>
      <c r="M9" s="5"/>
      <c r="N9" s="5"/>
      <c r="O9" s="5"/>
      <c r="P9" s="5"/>
      <c r="Q9" s="15"/>
      <c r="R9" s="7"/>
      <c r="S9" s="7"/>
      <c r="T9" s="7"/>
      <c r="U9" s="7"/>
      <c r="V9" s="7"/>
      <c r="W9" s="7"/>
      <c r="X9" s="7"/>
      <c r="Y9" s="7"/>
      <c r="Z9" s="7"/>
      <c r="AA9" s="5"/>
      <c r="AB9" s="5"/>
      <c r="AC9" s="5"/>
      <c r="AD9" s="5"/>
      <c r="AE9" s="5"/>
      <c r="AF9" s="5"/>
      <c r="AG9" s="5"/>
      <c r="AH9" s="8"/>
      <c r="AI9" s="49"/>
      <c r="AJ9" s="50"/>
      <c r="AK9" s="50"/>
      <c r="AL9" s="49"/>
      <c r="AM9" s="49"/>
      <c r="AN9" s="49"/>
      <c r="AO9" s="49"/>
      <c r="AP9" s="7"/>
      <c r="AQ9" s="7"/>
      <c r="AR9" s="7"/>
      <c r="AS9" s="7"/>
      <c r="AT9" s="7"/>
      <c r="AU9" s="7"/>
      <c r="AV9" s="7"/>
      <c r="AW9" s="7"/>
      <c r="AX9" s="7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51"/>
      <c r="CS9" s="23"/>
      <c r="CT9" s="23"/>
      <c r="CU9" s="23"/>
      <c r="CV9" s="23"/>
      <c r="CW9" s="23"/>
      <c r="CX9" s="23"/>
      <c r="CY9" s="23"/>
      <c r="CZ9" s="6"/>
      <c r="DA9" s="52"/>
      <c r="DB9" s="52"/>
      <c r="DC9" s="52"/>
      <c r="DD9" s="6"/>
      <c r="DE9" s="6"/>
      <c r="DF9" s="6"/>
      <c r="DG9" s="6"/>
      <c r="DH9" s="6"/>
      <c r="DI9" s="6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3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3"/>
      <c r="EQ9" s="53"/>
      <c r="ER9" s="53"/>
      <c r="ES9" s="53"/>
      <c r="ET9" s="54"/>
      <c r="EU9" s="54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</row>
    <row r="10" spans="1:166" ht="46.5" customHeight="1">
      <c r="A10" s="6"/>
      <c r="B10" s="5"/>
      <c r="C10" s="7" t="s">
        <v>16</v>
      </c>
      <c r="D10" s="7"/>
      <c r="E10" s="7"/>
      <c r="F10" s="7"/>
      <c r="G10" s="7"/>
      <c r="H10" s="7"/>
      <c r="I10" s="7"/>
      <c r="J10" s="7"/>
      <c r="K10" s="7"/>
      <c r="L10" s="7"/>
      <c r="M10" s="51"/>
      <c r="N10" s="24"/>
      <c r="O10" s="24"/>
      <c r="P10" s="56"/>
      <c r="Q10" s="57"/>
      <c r="R10" s="40"/>
      <c r="S10" s="40"/>
      <c r="T10" s="40"/>
      <c r="U10" s="40"/>
      <c r="V10" s="40"/>
      <c r="W10" s="40"/>
      <c r="X10" s="40"/>
      <c r="Y10" s="40"/>
      <c r="Z10" s="7"/>
      <c r="AA10" s="5"/>
      <c r="AB10" s="5"/>
      <c r="AC10" s="5"/>
      <c r="AD10" s="5"/>
      <c r="AE10" s="5"/>
      <c r="AF10" s="5"/>
      <c r="AG10" s="5"/>
      <c r="AH10" s="8"/>
      <c r="AI10" s="5"/>
      <c r="AJ10" s="9"/>
      <c r="AK10" s="9"/>
      <c r="AL10" s="9"/>
      <c r="AM10" s="9"/>
      <c r="AN10" s="9"/>
      <c r="AO10" s="9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8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11"/>
      <c r="CS10" s="6"/>
      <c r="CT10" s="6"/>
      <c r="CU10" s="6"/>
      <c r="CV10" s="6"/>
      <c r="CW10" s="6"/>
      <c r="CX10" s="6"/>
      <c r="CY10" s="6"/>
      <c r="CZ10" s="6"/>
      <c r="DA10" s="23"/>
      <c r="DB10" s="6"/>
      <c r="DC10" s="6"/>
      <c r="DD10" s="6"/>
      <c r="DE10" s="6"/>
      <c r="DF10" s="6"/>
      <c r="DG10" s="6"/>
      <c r="DH10" s="6"/>
      <c r="DI10" s="6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3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3"/>
      <c r="EQ10" s="53"/>
      <c r="ER10" s="53"/>
      <c r="ES10" s="53"/>
      <c r="ET10" s="54"/>
      <c r="EU10" s="54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</row>
    <row r="11" spans="1:166" ht="27" customHeight="1">
      <c r="A11" s="6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44"/>
      <c r="O11" s="44"/>
      <c r="P11" s="44"/>
      <c r="Q11" s="7"/>
      <c r="R11" s="7"/>
      <c r="S11" s="7"/>
      <c r="T11" s="7"/>
      <c r="U11" s="7"/>
      <c r="V11" s="7"/>
      <c r="W11" s="7"/>
      <c r="X11" s="7"/>
      <c r="Y11" s="7"/>
      <c r="Z11" s="7"/>
      <c r="AA11" s="5"/>
      <c r="AB11" s="5"/>
      <c r="AC11" s="5"/>
      <c r="AD11" s="5"/>
      <c r="AE11" s="5"/>
      <c r="AF11" s="5"/>
      <c r="AG11" s="5"/>
      <c r="AH11" s="8"/>
      <c r="AI11" s="5"/>
      <c r="AJ11" s="9"/>
      <c r="AK11" s="9"/>
      <c r="AL11" s="9"/>
      <c r="AM11" s="9"/>
      <c r="AN11" s="9"/>
      <c r="AO11" s="9"/>
      <c r="AP11" s="7"/>
      <c r="AQ11" s="7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7"/>
      <c r="BZ11" s="7"/>
      <c r="CA11" s="7"/>
      <c r="CB11" s="7"/>
      <c r="CC11" s="7"/>
      <c r="CD11" s="7"/>
      <c r="CE11" s="7"/>
      <c r="CF11" s="7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11"/>
      <c r="CS11" s="6"/>
      <c r="CT11" s="6"/>
      <c r="CU11" s="6"/>
      <c r="CV11" s="6"/>
      <c r="CW11" s="6"/>
      <c r="CX11" s="6"/>
      <c r="CY11" s="23"/>
      <c r="CZ11" s="6"/>
      <c r="DA11" s="23"/>
      <c r="DB11" s="52"/>
      <c r="DC11" s="52"/>
      <c r="DD11" s="23"/>
      <c r="DE11" s="23"/>
      <c r="DF11" s="23"/>
      <c r="DG11" s="23"/>
      <c r="DH11" s="23"/>
      <c r="DI11" s="23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13"/>
      <c r="DZ11" s="5"/>
      <c r="EA11" s="7"/>
      <c r="EB11" s="5"/>
      <c r="EC11" s="5"/>
      <c r="ED11" s="5"/>
      <c r="EE11" s="5"/>
      <c r="EF11" s="5"/>
      <c r="EG11" s="5"/>
      <c r="EH11" s="5"/>
      <c r="EI11" s="5"/>
      <c r="EJ11" s="59"/>
      <c r="EK11" s="5"/>
      <c r="EL11" s="5"/>
      <c r="EM11" s="5"/>
      <c r="EN11" s="5"/>
      <c r="EO11" s="5"/>
      <c r="EP11" s="53"/>
      <c r="EQ11" s="53"/>
      <c r="ER11" s="53"/>
      <c r="ES11" s="53"/>
      <c r="ET11" s="54"/>
      <c r="EU11" s="54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</row>
    <row r="12" spans="1:166" ht="51" customHeight="1">
      <c r="A12" s="6"/>
      <c r="B12" s="5"/>
      <c r="C12" s="60" t="s">
        <v>17</v>
      </c>
      <c r="D12" s="6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8"/>
      <c r="AI12" s="5"/>
      <c r="AJ12" s="9"/>
      <c r="AK12" s="9"/>
      <c r="AL12" s="9"/>
      <c r="AM12" s="9"/>
      <c r="AN12" s="9"/>
      <c r="AO12" s="9"/>
      <c r="AP12" s="5"/>
      <c r="AQ12" s="5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60"/>
      <c r="CB12" s="7"/>
      <c r="CC12" s="7"/>
      <c r="CD12" s="7"/>
      <c r="CE12" s="7"/>
      <c r="CF12" s="7"/>
      <c r="CG12" s="60" t="s">
        <v>18</v>
      </c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11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3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3"/>
      <c r="EQ12" s="53"/>
      <c r="ER12" s="53"/>
      <c r="ES12" s="53"/>
      <c r="ET12" s="54"/>
      <c r="EU12" s="54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</row>
    <row r="13" spans="1:166" ht="40.5" customHeight="1">
      <c r="A13" s="6"/>
      <c r="B13" s="61"/>
      <c r="C13" s="62"/>
      <c r="D13" s="62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25"/>
      <c r="AI13" s="61"/>
      <c r="AJ13" s="63"/>
      <c r="AK13" s="63"/>
      <c r="AL13" s="63"/>
      <c r="AM13" s="63"/>
      <c r="AN13" s="63"/>
      <c r="AO13" s="63"/>
      <c r="AP13" s="61"/>
      <c r="AQ13" s="61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2"/>
      <c r="CB13" s="64"/>
      <c r="CC13" s="64"/>
      <c r="CD13" s="64"/>
      <c r="CE13" s="64"/>
      <c r="CF13" s="64"/>
      <c r="CG13" s="62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5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66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7"/>
      <c r="EQ13" s="67"/>
      <c r="ER13" s="67"/>
      <c r="ES13" s="67"/>
      <c r="ET13" s="54"/>
      <c r="EU13" s="54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</row>
    <row r="14" spans="1:166" ht="50.25">
      <c r="A14" s="68"/>
      <c r="B14" s="347" t="s">
        <v>19</v>
      </c>
      <c r="C14" s="338" t="s">
        <v>20</v>
      </c>
      <c r="D14" s="243"/>
      <c r="E14" s="243"/>
      <c r="F14" s="243"/>
      <c r="G14" s="243"/>
      <c r="H14" s="243"/>
      <c r="I14" s="243"/>
      <c r="J14" s="244"/>
      <c r="K14" s="344" t="s">
        <v>21</v>
      </c>
      <c r="L14" s="255"/>
      <c r="M14" s="338" t="s">
        <v>22</v>
      </c>
      <c r="N14" s="243"/>
      <c r="O14" s="243"/>
      <c r="P14" s="243"/>
      <c r="Q14" s="243"/>
      <c r="R14" s="244"/>
      <c r="S14" s="344" t="s">
        <v>23</v>
      </c>
      <c r="T14" s="255"/>
      <c r="U14" s="338" t="s">
        <v>24</v>
      </c>
      <c r="V14" s="243"/>
      <c r="W14" s="243"/>
      <c r="X14" s="243"/>
      <c r="Y14" s="243"/>
      <c r="Z14" s="243"/>
      <c r="AA14" s="243"/>
      <c r="AB14" s="244"/>
      <c r="AC14" s="338" t="s">
        <v>25</v>
      </c>
      <c r="AD14" s="243"/>
      <c r="AE14" s="243"/>
      <c r="AF14" s="243"/>
      <c r="AG14" s="243"/>
      <c r="AH14" s="243"/>
      <c r="AI14" s="243"/>
      <c r="AJ14" s="244"/>
      <c r="AK14" s="344" t="s">
        <v>26</v>
      </c>
      <c r="AL14" s="255"/>
      <c r="AM14" s="338" t="s">
        <v>27</v>
      </c>
      <c r="AN14" s="243"/>
      <c r="AO14" s="243"/>
      <c r="AP14" s="243"/>
      <c r="AQ14" s="243"/>
      <c r="AR14" s="244"/>
      <c r="AS14" s="344" t="s">
        <v>28</v>
      </c>
      <c r="AT14" s="255"/>
      <c r="AU14" s="338" t="s">
        <v>29</v>
      </c>
      <c r="AV14" s="243"/>
      <c r="AW14" s="243"/>
      <c r="AX14" s="243"/>
      <c r="AY14" s="243"/>
      <c r="AZ14" s="244"/>
      <c r="BA14" s="344" t="s">
        <v>30</v>
      </c>
      <c r="BB14" s="255"/>
      <c r="BC14" s="338" t="s">
        <v>31</v>
      </c>
      <c r="BD14" s="243"/>
      <c r="BE14" s="243"/>
      <c r="BF14" s="243"/>
      <c r="BG14" s="243"/>
      <c r="BH14" s="243"/>
      <c r="BI14" s="243"/>
      <c r="BJ14" s="244"/>
      <c r="BK14" s="344" t="s">
        <v>32</v>
      </c>
      <c r="BL14" s="255"/>
      <c r="BM14" s="338" t="s">
        <v>33</v>
      </c>
      <c r="BN14" s="243"/>
      <c r="BO14" s="243"/>
      <c r="BP14" s="243"/>
      <c r="BQ14" s="243"/>
      <c r="BR14" s="244"/>
      <c r="BS14" s="344" t="s">
        <v>34</v>
      </c>
      <c r="BT14" s="255"/>
      <c r="BU14" s="338" t="s">
        <v>35</v>
      </c>
      <c r="BV14" s="243"/>
      <c r="BW14" s="243"/>
      <c r="BX14" s="243"/>
      <c r="BY14" s="243"/>
      <c r="BZ14" s="243"/>
      <c r="CA14" s="243"/>
      <c r="CB14" s="244"/>
      <c r="CC14" s="338" t="s">
        <v>36</v>
      </c>
      <c r="CD14" s="243"/>
      <c r="CE14" s="243"/>
      <c r="CF14" s="243"/>
      <c r="CG14" s="243"/>
      <c r="CH14" s="243"/>
      <c r="CI14" s="243"/>
      <c r="CJ14" s="244"/>
      <c r="CK14" s="344" t="s">
        <v>37</v>
      </c>
      <c r="CL14" s="255"/>
      <c r="CM14" s="338" t="s">
        <v>38</v>
      </c>
      <c r="CN14" s="243"/>
      <c r="CO14" s="243"/>
      <c r="CP14" s="243"/>
      <c r="CQ14" s="243"/>
      <c r="CR14" s="244"/>
      <c r="CS14" s="351" t="s">
        <v>39</v>
      </c>
      <c r="CT14" s="255"/>
      <c r="CU14" s="342" t="s">
        <v>40</v>
      </c>
      <c r="CV14" s="243"/>
      <c r="CW14" s="243"/>
      <c r="CX14" s="243"/>
      <c r="CY14" s="243"/>
      <c r="CZ14" s="243"/>
      <c r="DA14" s="243"/>
      <c r="DB14" s="244"/>
      <c r="DC14" s="352" t="s">
        <v>41</v>
      </c>
      <c r="DD14" s="254"/>
      <c r="DE14" s="255"/>
      <c r="DF14" s="352" t="s">
        <v>42</v>
      </c>
      <c r="DG14" s="254"/>
      <c r="DH14" s="255"/>
      <c r="DI14" s="337" t="s">
        <v>43</v>
      </c>
      <c r="DJ14" s="254"/>
      <c r="DK14" s="255"/>
      <c r="DL14" s="337" t="s">
        <v>44</v>
      </c>
      <c r="DM14" s="254"/>
      <c r="DN14" s="255"/>
      <c r="DO14" s="337" t="s">
        <v>45</v>
      </c>
      <c r="DP14" s="254"/>
      <c r="DQ14" s="255"/>
      <c r="DR14" s="337" t="s">
        <v>46</v>
      </c>
      <c r="DS14" s="254"/>
      <c r="DT14" s="255"/>
      <c r="DU14" s="337" t="s">
        <v>47</v>
      </c>
      <c r="DV14" s="254"/>
      <c r="DW14" s="254"/>
      <c r="DX14" s="255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337" t="s">
        <v>48</v>
      </c>
      <c r="EQ14" s="254"/>
      <c r="ER14" s="254"/>
      <c r="ES14" s="255"/>
      <c r="ET14" s="70"/>
      <c r="EU14" s="70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</row>
    <row r="15" spans="1:166" ht="237" customHeight="1">
      <c r="A15" s="68"/>
      <c r="B15" s="348"/>
      <c r="C15" s="324" t="s">
        <v>49</v>
      </c>
      <c r="D15" s="244"/>
      <c r="E15" s="324" t="s">
        <v>50</v>
      </c>
      <c r="F15" s="244"/>
      <c r="G15" s="324" t="s">
        <v>51</v>
      </c>
      <c r="H15" s="244"/>
      <c r="I15" s="324" t="s">
        <v>52</v>
      </c>
      <c r="J15" s="244"/>
      <c r="K15" s="259"/>
      <c r="L15" s="261"/>
      <c r="M15" s="324" t="s">
        <v>53</v>
      </c>
      <c r="N15" s="244"/>
      <c r="O15" s="324" t="s">
        <v>54</v>
      </c>
      <c r="P15" s="244"/>
      <c r="Q15" s="324" t="s">
        <v>55</v>
      </c>
      <c r="R15" s="244"/>
      <c r="S15" s="259"/>
      <c r="T15" s="261"/>
      <c r="U15" s="324" t="s">
        <v>56</v>
      </c>
      <c r="V15" s="244"/>
      <c r="W15" s="324" t="s">
        <v>57</v>
      </c>
      <c r="X15" s="244"/>
      <c r="Y15" s="324" t="s">
        <v>58</v>
      </c>
      <c r="Z15" s="244"/>
      <c r="AA15" s="324" t="s">
        <v>59</v>
      </c>
      <c r="AB15" s="244"/>
      <c r="AC15" s="324" t="s">
        <v>60</v>
      </c>
      <c r="AD15" s="244"/>
      <c r="AE15" s="324" t="s">
        <v>50</v>
      </c>
      <c r="AF15" s="244"/>
      <c r="AG15" s="324" t="s">
        <v>51</v>
      </c>
      <c r="AH15" s="244"/>
      <c r="AI15" s="324" t="s">
        <v>52</v>
      </c>
      <c r="AJ15" s="244"/>
      <c r="AK15" s="259"/>
      <c r="AL15" s="261"/>
      <c r="AM15" s="324" t="s">
        <v>61</v>
      </c>
      <c r="AN15" s="244"/>
      <c r="AO15" s="324" t="s">
        <v>62</v>
      </c>
      <c r="AP15" s="244"/>
      <c r="AQ15" s="324" t="s">
        <v>63</v>
      </c>
      <c r="AR15" s="244"/>
      <c r="AS15" s="259"/>
      <c r="AT15" s="261"/>
      <c r="AU15" s="324" t="s">
        <v>64</v>
      </c>
      <c r="AV15" s="244"/>
      <c r="AW15" s="324" t="s">
        <v>65</v>
      </c>
      <c r="AX15" s="244"/>
      <c r="AY15" s="324" t="s">
        <v>66</v>
      </c>
      <c r="AZ15" s="244"/>
      <c r="BA15" s="259"/>
      <c r="BB15" s="261"/>
      <c r="BC15" s="324" t="s">
        <v>64</v>
      </c>
      <c r="BD15" s="244"/>
      <c r="BE15" s="324" t="s">
        <v>65</v>
      </c>
      <c r="BF15" s="244"/>
      <c r="BG15" s="324" t="s">
        <v>66</v>
      </c>
      <c r="BH15" s="244"/>
      <c r="BI15" s="324" t="s">
        <v>67</v>
      </c>
      <c r="BJ15" s="244"/>
      <c r="BK15" s="259"/>
      <c r="BL15" s="261"/>
      <c r="BM15" s="324" t="s">
        <v>53</v>
      </c>
      <c r="BN15" s="244"/>
      <c r="BO15" s="324" t="s">
        <v>54</v>
      </c>
      <c r="BP15" s="244"/>
      <c r="BQ15" s="324" t="s">
        <v>55</v>
      </c>
      <c r="BR15" s="244"/>
      <c r="BS15" s="259"/>
      <c r="BT15" s="261"/>
      <c r="BU15" s="324" t="s">
        <v>68</v>
      </c>
      <c r="BV15" s="244"/>
      <c r="BW15" s="324" t="s">
        <v>69</v>
      </c>
      <c r="BX15" s="244"/>
      <c r="BY15" s="324" t="s">
        <v>70</v>
      </c>
      <c r="BZ15" s="244"/>
      <c r="CA15" s="324" t="s">
        <v>71</v>
      </c>
      <c r="CB15" s="244"/>
      <c r="CC15" s="324" t="s">
        <v>60</v>
      </c>
      <c r="CD15" s="244"/>
      <c r="CE15" s="324" t="s">
        <v>50</v>
      </c>
      <c r="CF15" s="244"/>
      <c r="CG15" s="324" t="s">
        <v>51</v>
      </c>
      <c r="CH15" s="244"/>
      <c r="CI15" s="324" t="s">
        <v>52</v>
      </c>
      <c r="CJ15" s="244"/>
      <c r="CK15" s="259"/>
      <c r="CL15" s="261"/>
      <c r="CM15" s="324" t="s">
        <v>53</v>
      </c>
      <c r="CN15" s="244"/>
      <c r="CO15" s="324" t="s">
        <v>54</v>
      </c>
      <c r="CP15" s="244"/>
      <c r="CQ15" s="324" t="s">
        <v>55</v>
      </c>
      <c r="CR15" s="244"/>
      <c r="CS15" s="259"/>
      <c r="CT15" s="261"/>
      <c r="CU15" s="350" t="s">
        <v>56</v>
      </c>
      <c r="CV15" s="244"/>
      <c r="CW15" s="350" t="s">
        <v>57</v>
      </c>
      <c r="CX15" s="244"/>
      <c r="CY15" s="350" t="s">
        <v>58</v>
      </c>
      <c r="CZ15" s="244"/>
      <c r="DA15" s="350" t="s">
        <v>72</v>
      </c>
      <c r="DB15" s="244"/>
      <c r="DC15" s="259"/>
      <c r="DD15" s="260"/>
      <c r="DE15" s="261"/>
      <c r="DF15" s="259"/>
      <c r="DG15" s="260"/>
      <c r="DH15" s="261"/>
      <c r="DI15" s="259"/>
      <c r="DJ15" s="260"/>
      <c r="DK15" s="261"/>
      <c r="DL15" s="259"/>
      <c r="DM15" s="260"/>
      <c r="DN15" s="261"/>
      <c r="DO15" s="259"/>
      <c r="DP15" s="260"/>
      <c r="DQ15" s="261"/>
      <c r="DR15" s="259"/>
      <c r="DS15" s="260"/>
      <c r="DT15" s="261"/>
      <c r="DU15" s="259"/>
      <c r="DV15" s="260"/>
      <c r="DW15" s="260"/>
      <c r="DX15" s="261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259"/>
      <c r="EQ15" s="260"/>
      <c r="ER15" s="260"/>
      <c r="ES15" s="261"/>
      <c r="ET15" s="70"/>
      <c r="EU15" s="70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</row>
    <row r="16" spans="1:166" ht="51" customHeight="1">
      <c r="A16" s="73"/>
      <c r="B16" s="74" t="s">
        <v>73</v>
      </c>
      <c r="C16" s="338" t="s">
        <v>74</v>
      </c>
      <c r="D16" s="244"/>
      <c r="E16" s="338" t="s">
        <v>74</v>
      </c>
      <c r="F16" s="244"/>
      <c r="G16" s="338" t="s">
        <v>74</v>
      </c>
      <c r="H16" s="244"/>
      <c r="I16" s="338" t="s">
        <v>74</v>
      </c>
      <c r="J16" s="244"/>
      <c r="K16" s="338" t="s">
        <v>74</v>
      </c>
      <c r="L16" s="244"/>
      <c r="M16" s="338" t="s">
        <v>74</v>
      </c>
      <c r="N16" s="244"/>
      <c r="O16" s="338" t="s">
        <v>74</v>
      </c>
      <c r="P16" s="244"/>
      <c r="Q16" s="338" t="s">
        <v>74</v>
      </c>
      <c r="R16" s="244"/>
      <c r="S16" s="338" t="s">
        <v>74</v>
      </c>
      <c r="T16" s="244"/>
      <c r="U16" s="338" t="s">
        <v>74</v>
      </c>
      <c r="V16" s="244"/>
      <c r="W16" s="338" t="s">
        <v>74</v>
      </c>
      <c r="X16" s="244"/>
      <c r="Y16" s="338" t="s">
        <v>74</v>
      </c>
      <c r="Z16" s="244"/>
      <c r="AA16" s="338" t="s">
        <v>74</v>
      </c>
      <c r="AB16" s="244"/>
      <c r="AC16" s="338" t="s">
        <v>74</v>
      </c>
      <c r="AD16" s="244"/>
      <c r="AE16" s="339">
        <v>18</v>
      </c>
      <c r="AF16" s="244"/>
      <c r="AG16" s="338" t="s">
        <v>74</v>
      </c>
      <c r="AH16" s="244"/>
      <c r="AI16" s="338" t="s">
        <v>74</v>
      </c>
      <c r="AJ16" s="244"/>
      <c r="AK16" s="338" t="s">
        <v>74</v>
      </c>
      <c r="AL16" s="244"/>
      <c r="AM16" s="346" t="s">
        <v>75</v>
      </c>
      <c r="AN16" s="244"/>
      <c r="AO16" s="346" t="s">
        <v>75</v>
      </c>
      <c r="AP16" s="244"/>
      <c r="AQ16" s="346" t="s">
        <v>75</v>
      </c>
      <c r="AR16" s="244"/>
      <c r="AS16" s="340" t="s">
        <v>76</v>
      </c>
      <c r="AT16" s="244"/>
      <c r="AU16" s="340" t="s">
        <v>76</v>
      </c>
      <c r="AV16" s="244"/>
      <c r="AW16" s="338" t="s">
        <v>74</v>
      </c>
      <c r="AX16" s="244"/>
      <c r="AY16" s="338" t="s">
        <v>74</v>
      </c>
      <c r="AZ16" s="244"/>
      <c r="BA16" s="338" t="s">
        <v>74</v>
      </c>
      <c r="BB16" s="244"/>
      <c r="BC16" s="338" t="s">
        <v>74</v>
      </c>
      <c r="BD16" s="244"/>
      <c r="BE16" s="338" t="s">
        <v>74</v>
      </c>
      <c r="BF16" s="244"/>
      <c r="BG16" s="345" t="s">
        <v>77</v>
      </c>
      <c r="BH16" s="244"/>
      <c r="BI16" s="338" t="s">
        <v>74</v>
      </c>
      <c r="BJ16" s="244"/>
      <c r="BK16" s="338" t="s">
        <v>74</v>
      </c>
      <c r="BL16" s="244"/>
      <c r="BM16" s="339">
        <v>17</v>
      </c>
      <c r="BN16" s="244"/>
      <c r="BO16" s="338" t="s">
        <v>74</v>
      </c>
      <c r="BP16" s="244"/>
      <c r="BQ16" s="338" t="s">
        <v>74</v>
      </c>
      <c r="BR16" s="244"/>
      <c r="BS16" s="338" t="s">
        <v>74</v>
      </c>
      <c r="BT16" s="244"/>
      <c r="BU16" s="338" t="s">
        <v>74</v>
      </c>
      <c r="BV16" s="244"/>
      <c r="BW16" s="338" t="s">
        <v>74</v>
      </c>
      <c r="BX16" s="244"/>
      <c r="BY16" s="338" t="s">
        <v>74</v>
      </c>
      <c r="BZ16" s="244"/>
      <c r="CA16" s="338" t="s">
        <v>74</v>
      </c>
      <c r="CB16" s="244"/>
      <c r="CC16" s="338" t="s">
        <v>74</v>
      </c>
      <c r="CD16" s="244"/>
      <c r="CE16" s="338" t="s">
        <v>74</v>
      </c>
      <c r="CF16" s="244"/>
      <c r="CG16" s="340" t="s">
        <v>75</v>
      </c>
      <c r="CH16" s="244"/>
      <c r="CI16" s="340" t="s">
        <v>75</v>
      </c>
      <c r="CJ16" s="244"/>
      <c r="CK16" s="340" t="s">
        <v>75</v>
      </c>
      <c r="CL16" s="244"/>
      <c r="CM16" s="340" t="s">
        <v>76</v>
      </c>
      <c r="CN16" s="244"/>
      <c r="CO16" s="340" t="s">
        <v>76</v>
      </c>
      <c r="CP16" s="244"/>
      <c r="CQ16" s="340" t="s">
        <v>76</v>
      </c>
      <c r="CR16" s="244"/>
      <c r="CS16" s="341" t="s">
        <v>76</v>
      </c>
      <c r="CT16" s="244"/>
      <c r="CU16" s="341" t="s">
        <v>76</v>
      </c>
      <c r="CV16" s="244"/>
      <c r="CW16" s="341" t="s">
        <v>76</v>
      </c>
      <c r="CX16" s="244"/>
      <c r="CY16" s="341" t="s">
        <v>76</v>
      </c>
      <c r="CZ16" s="244"/>
      <c r="DA16" s="341" t="s">
        <v>76</v>
      </c>
      <c r="DB16" s="244"/>
      <c r="DC16" s="342">
        <f>COUNTIF(C16:DB16," ")+COUNTIF(C16:DB16,"18")+COUNTIF(C16:DB16,"17")</f>
        <v>35</v>
      </c>
      <c r="DD16" s="243"/>
      <c r="DE16" s="244"/>
      <c r="DF16" s="342">
        <f t="shared" ref="DF16:DF19" si="0">COUNTIF(C16:DB16,":")</f>
        <v>6</v>
      </c>
      <c r="DG16" s="243"/>
      <c r="DH16" s="244"/>
      <c r="DI16" s="338">
        <f t="shared" ref="DI16:DI17" si="1">COUNTIF(C16:DB16,"О")</f>
        <v>1</v>
      </c>
      <c r="DJ16" s="243"/>
      <c r="DK16" s="244"/>
      <c r="DL16" s="338"/>
      <c r="DM16" s="243"/>
      <c r="DN16" s="244"/>
      <c r="DO16" s="338"/>
      <c r="DP16" s="243"/>
      <c r="DQ16" s="244"/>
      <c r="DR16" s="338"/>
      <c r="DS16" s="243"/>
      <c r="DT16" s="244"/>
      <c r="DU16" s="338">
        <f t="shared" ref="DU16:DU19" si="2">COUNTIF(C16:DB16," =")</f>
        <v>10</v>
      </c>
      <c r="DV16" s="243"/>
      <c r="DW16" s="243"/>
      <c r="DX16" s="244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338">
        <f t="shared" ref="EP16:EP19" si="3">SUM(DC16,DF16,DI16,DL16,DO16,DR16,DU16)</f>
        <v>52</v>
      </c>
      <c r="EQ16" s="243"/>
      <c r="ER16" s="243"/>
      <c r="ES16" s="244"/>
      <c r="ET16" s="75"/>
      <c r="EU16" s="75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</row>
    <row r="17" spans="1:166" ht="54" customHeight="1">
      <c r="A17" s="73"/>
      <c r="B17" s="74" t="s">
        <v>78</v>
      </c>
      <c r="C17" s="338" t="s">
        <v>74</v>
      </c>
      <c r="D17" s="244"/>
      <c r="E17" s="338" t="s">
        <v>74</v>
      </c>
      <c r="F17" s="244"/>
      <c r="G17" s="338" t="s">
        <v>74</v>
      </c>
      <c r="H17" s="244"/>
      <c r="I17" s="338" t="s">
        <v>74</v>
      </c>
      <c r="J17" s="244"/>
      <c r="K17" s="338" t="s">
        <v>74</v>
      </c>
      <c r="L17" s="244"/>
      <c r="M17" s="345" t="s">
        <v>77</v>
      </c>
      <c r="N17" s="244"/>
      <c r="O17" s="345" t="s">
        <v>77</v>
      </c>
      <c r="P17" s="244"/>
      <c r="Q17" s="338" t="s">
        <v>74</v>
      </c>
      <c r="R17" s="244"/>
      <c r="S17" s="338" t="s">
        <v>74</v>
      </c>
      <c r="T17" s="244"/>
      <c r="U17" s="338" t="s">
        <v>74</v>
      </c>
      <c r="V17" s="244"/>
      <c r="W17" s="338" t="s">
        <v>74</v>
      </c>
      <c r="X17" s="244"/>
      <c r="Y17" s="338" t="s">
        <v>74</v>
      </c>
      <c r="Z17" s="244"/>
      <c r="AA17" s="338" t="s">
        <v>74</v>
      </c>
      <c r="AB17" s="244"/>
      <c r="AC17" s="338" t="s">
        <v>74</v>
      </c>
      <c r="AD17" s="244"/>
      <c r="AE17" s="339">
        <v>17</v>
      </c>
      <c r="AF17" s="244"/>
      <c r="AG17" s="338" t="s">
        <v>74</v>
      </c>
      <c r="AH17" s="244"/>
      <c r="AI17" s="338" t="s">
        <v>74</v>
      </c>
      <c r="AJ17" s="244"/>
      <c r="AK17" s="338" t="s">
        <v>74</v>
      </c>
      <c r="AL17" s="244"/>
      <c r="AM17" s="368" t="s">
        <v>74</v>
      </c>
      <c r="AN17" s="244"/>
      <c r="AO17" s="346" t="s">
        <v>75</v>
      </c>
      <c r="AP17" s="244"/>
      <c r="AQ17" s="346" t="s">
        <v>75</v>
      </c>
      <c r="AR17" s="244"/>
      <c r="AS17" s="340" t="s">
        <v>76</v>
      </c>
      <c r="AT17" s="244"/>
      <c r="AU17" s="340" t="s">
        <v>76</v>
      </c>
      <c r="AV17" s="244"/>
      <c r="AW17" s="338" t="s">
        <v>74</v>
      </c>
      <c r="AX17" s="244"/>
      <c r="AY17" s="338" t="s">
        <v>74</v>
      </c>
      <c r="AZ17" s="244"/>
      <c r="BA17" s="338" t="s">
        <v>74</v>
      </c>
      <c r="BB17" s="244"/>
      <c r="BC17" s="338" t="s">
        <v>74</v>
      </c>
      <c r="BD17" s="244"/>
      <c r="BE17" s="338" t="s">
        <v>74</v>
      </c>
      <c r="BF17" s="244"/>
      <c r="BG17" s="338" t="s">
        <v>74</v>
      </c>
      <c r="BH17" s="244"/>
      <c r="BI17" s="338" t="s">
        <v>74</v>
      </c>
      <c r="BJ17" s="244"/>
      <c r="BK17" s="338" t="s">
        <v>74</v>
      </c>
      <c r="BL17" s="244"/>
      <c r="BM17" s="339">
        <v>18</v>
      </c>
      <c r="BN17" s="244"/>
      <c r="BO17" s="338" t="s">
        <v>74</v>
      </c>
      <c r="BP17" s="244"/>
      <c r="BQ17" s="338" t="s">
        <v>74</v>
      </c>
      <c r="BR17" s="244"/>
      <c r="BS17" s="338" t="s">
        <v>74</v>
      </c>
      <c r="BT17" s="244"/>
      <c r="BU17" s="338" t="s">
        <v>74</v>
      </c>
      <c r="BV17" s="244"/>
      <c r="BW17" s="338" t="s">
        <v>74</v>
      </c>
      <c r="BX17" s="244"/>
      <c r="BY17" s="338" t="s">
        <v>74</v>
      </c>
      <c r="BZ17" s="244"/>
      <c r="CA17" s="338" t="s">
        <v>74</v>
      </c>
      <c r="CB17" s="244"/>
      <c r="CC17" s="338" t="s">
        <v>74</v>
      </c>
      <c r="CD17" s="244"/>
      <c r="CE17" s="338" t="s">
        <v>74</v>
      </c>
      <c r="CF17" s="244"/>
      <c r="CG17" s="340" t="s">
        <v>75</v>
      </c>
      <c r="CH17" s="244"/>
      <c r="CI17" s="340" t="s">
        <v>75</v>
      </c>
      <c r="CJ17" s="244"/>
      <c r="CK17" s="340" t="s">
        <v>75</v>
      </c>
      <c r="CL17" s="244"/>
      <c r="CM17" s="340" t="s">
        <v>76</v>
      </c>
      <c r="CN17" s="244"/>
      <c r="CO17" s="340" t="s">
        <v>76</v>
      </c>
      <c r="CP17" s="244"/>
      <c r="CQ17" s="340" t="s">
        <v>76</v>
      </c>
      <c r="CR17" s="244"/>
      <c r="CS17" s="341" t="s">
        <v>76</v>
      </c>
      <c r="CT17" s="244"/>
      <c r="CU17" s="341" t="s">
        <v>76</v>
      </c>
      <c r="CV17" s="244"/>
      <c r="CW17" s="341" t="s">
        <v>76</v>
      </c>
      <c r="CX17" s="244"/>
      <c r="CY17" s="341" t="s">
        <v>76</v>
      </c>
      <c r="CZ17" s="244"/>
      <c r="DA17" s="341" t="s">
        <v>76</v>
      </c>
      <c r="DB17" s="244"/>
      <c r="DC17" s="342">
        <f>COUNTIF(C17:DB17," ")+COUNTIF(C17:DB17,"17")+COUNTIF(C17:DB17,"18")</f>
        <v>35</v>
      </c>
      <c r="DD17" s="243"/>
      <c r="DE17" s="244"/>
      <c r="DF17" s="342">
        <f t="shared" si="0"/>
        <v>5</v>
      </c>
      <c r="DG17" s="243"/>
      <c r="DH17" s="244"/>
      <c r="DI17" s="338">
        <f t="shared" si="1"/>
        <v>2</v>
      </c>
      <c r="DJ17" s="243"/>
      <c r="DK17" s="244"/>
      <c r="DL17" s="338"/>
      <c r="DM17" s="243"/>
      <c r="DN17" s="244"/>
      <c r="DO17" s="338"/>
      <c r="DP17" s="243"/>
      <c r="DQ17" s="244"/>
      <c r="DR17" s="338"/>
      <c r="DS17" s="243"/>
      <c r="DT17" s="244"/>
      <c r="DU17" s="338">
        <f t="shared" si="2"/>
        <v>10</v>
      </c>
      <c r="DV17" s="243"/>
      <c r="DW17" s="243"/>
      <c r="DX17" s="244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338">
        <f t="shared" si="3"/>
        <v>52</v>
      </c>
      <c r="EQ17" s="243"/>
      <c r="ER17" s="243"/>
      <c r="ES17" s="244"/>
      <c r="ET17" s="75"/>
      <c r="EU17" s="75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</row>
    <row r="18" spans="1:166" ht="51" customHeight="1">
      <c r="A18" s="73"/>
      <c r="B18" s="74" t="s">
        <v>79</v>
      </c>
      <c r="C18" s="338" t="s">
        <v>74</v>
      </c>
      <c r="D18" s="244"/>
      <c r="E18" s="338" t="s">
        <v>74</v>
      </c>
      <c r="F18" s="244"/>
      <c r="G18" s="338" t="s">
        <v>74</v>
      </c>
      <c r="H18" s="244"/>
      <c r="I18" s="338" t="s">
        <v>74</v>
      </c>
      <c r="J18" s="244"/>
      <c r="K18" s="338" t="s">
        <v>74</v>
      </c>
      <c r="L18" s="244"/>
      <c r="M18" s="338" t="s">
        <v>74</v>
      </c>
      <c r="N18" s="244"/>
      <c r="O18" s="338" t="s">
        <v>74</v>
      </c>
      <c r="P18" s="244"/>
      <c r="Q18" s="338" t="s">
        <v>74</v>
      </c>
      <c r="R18" s="244"/>
      <c r="S18" s="338" t="s">
        <v>74</v>
      </c>
      <c r="T18" s="244"/>
      <c r="U18" s="338" t="s">
        <v>74</v>
      </c>
      <c r="V18" s="244"/>
      <c r="W18" s="338" t="s">
        <v>74</v>
      </c>
      <c r="X18" s="244"/>
      <c r="Y18" s="338" t="s">
        <v>74</v>
      </c>
      <c r="Z18" s="244"/>
      <c r="AA18" s="338" t="s">
        <v>74</v>
      </c>
      <c r="AB18" s="244"/>
      <c r="AC18" s="338" t="s">
        <v>74</v>
      </c>
      <c r="AD18" s="244"/>
      <c r="AE18" s="339">
        <v>18</v>
      </c>
      <c r="AF18" s="244"/>
      <c r="AG18" s="338" t="s">
        <v>74</v>
      </c>
      <c r="AH18" s="244"/>
      <c r="AI18" s="338" t="s">
        <v>74</v>
      </c>
      <c r="AJ18" s="244"/>
      <c r="AK18" s="338" t="s">
        <v>74</v>
      </c>
      <c r="AL18" s="244"/>
      <c r="AM18" s="349" t="s">
        <v>75</v>
      </c>
      <c r="AN18" s="244"/>
      <c r="AO18" s="349" t="s">
        <v>75</v>
      </c>
      <c r="AP18" s="244"/>
      <c r="AQ18" s="349" t="s">
        <v>75</v>
      </c>
      <c r="AR18" s="244"/>
      <c r="AS18" s="340" t="s">
        <v>76</v>
      </c>
      <c r="AT18" s="244"/>
      <c r="AU18" s="340" t="s">
        <v>76</v>
      </c>
      <c r="AV18" s="244"/>
      <c r="AW18" s="345" t="s">
        <v>80</v>
      </c>
      <c r="AX18" s="244"/>
      <c r="AY18" s="345" t="s">
        <v>80</v>
      </c>
      <c r="AZ18" s="244"/>
      <c r="BA18" s="345" t="s">
        <v>80</v>
      </c>
      <c r="BB18" s="244"/>
      <c r="BC18" s="345" t="s">
        <v>80</v>
      </c>
      <c r="BD18" s="244"/>
      <c r="BE18" s="287" t="s">
        <v>80</v>
      </c>
      <c r="BF18" s="244"/>
      <c r="BG18" s="287" t="s">
        <v>80</v>
      </c>
      <c r="BH18" s="244"/>
      <c r="BI18" s="287" t="s">
        <v>80</v>
      </c>
      <c r="BJ18" s="244"/>
      <c r="BK18" s="338" t="s">
        <v>74</v>
      </c>
      <c r="BL18" s="244"/>
      <c r="BM18" s="339">
        <v>12</v>
      </c>
      <c r="BN18" s="244"/>
      <c r="BO18" s="338" t="s">
        <v>74</v>
      </c>
      <c r="BP18" s="244"/>
      <c r="BQ18" s="338" t="s">
        <v>74</v>
      </c>
      <c r="BR18" s="244"/>
      <c r="BS18" s="338" t="s">
        <v>74</v>
      </c>
      <c r="BT18" s="244"/>
      <c r="BU18" s="338" t="s">
        <v>74</v>
      </c>
      <c r="BV18" s="244"/>
      <c r="BW18" s="338" t="s">
        <v>74</v>
      </c>
      <c r="BX18" s="244"/>
      <c r="BY18" s="338" t="s">
        <v>74</v>
      </c>
      <c r="BZ18" s="244"/>
      <c r="CA18" s="338" t="s">
        <v>74</v>
      </c>
      <c r="CB18" s="244"/>
      <c r="CC18" s="338" t="s">
        <v>74</v>
      </c>
      <c r="CD18" s="244"/>
      <c r="CE18" s="338" t="s">
        <v>74</v>
      </c>
      <c r="CF18" s="244"/>
      <c r="CG18" s="338" t="s">
        <v>74</v>
      </c>
      <c r="CH18" s="244"/>
      <c r="CI18" s="340" t="s">
        <v>75</v>
      </c>
      <c r="CJ18" s="244"/>
      <c r="CK18" s="345" t="s">
        <v>80</v>
      </c>
      <c r="CL18" s="244"/>
      <c r="CM18" s="345" t="s">
        <v>80</v>
      </c>
      <c r="CN18" s="244"/>
      <c r="CO18" s="345" t="s">
        <v>80</v>
      </c>
      <c r="CP18" s="244"/>
      <c r="CQ18" s="340" t="s">
        <v>76</v>
      </c>
      <c r="CR18" s="244"/>
      <c r="CS18" s="341" t="s">
        <v>76</v>
      </c>
      <c r="CT18" s="244"/>
      <c r="CU18" s="341" t="s">
        <v>76</v>
      </c>
      <c r="CV18" s="244"/>
      <c r="CW18" s="341" t="s">
        <v>76</v>
      </c>
      <c r="CX18" s="244"/>
      <c r="CY18" s="341" t="s">
        <v>76</v>
      </c>
      <c r="CZ18" s="244"/>
      <c r="DA18" s="341" t="s">
        <v>76</v>
      </c>
      <c r="DB18" s="244"/>
      <c r="DC18" s="342">
        <f>COUNTIF(C18:DB18," ")+COUNTIF(C18:DB18,"18")+COUNTIF(C18:DB18,"12")</f>
        <v>30</v>
      </c>
      <c r="DD18" s="243"/>
      <c r="DE18" s="244"/>
      <c r="DF18" s="342">
        <f t="shared" si="0"/>
        <v>4</v>
      </c>
      <c r="DG18" s="243"/>
      <c r="DH18" s="244"/>
      <c r="DI18" s="338"/>
      <c r="DJ18" s="243"/>
      <c r="DK18" s="244"/>
      <c r="DL18" s="338">
        <f t="shared" ref="DL18:DL19" si="4">COUNTIF(C18:DB18,"Х")</f>
        <v>10</v>
      </c>
      <c r="DM18" s="243"/>
      <c r="DN18" s="244"/>
      <c r="DO18" s="338"/>
      <c r="DP18" s="243"/>
      <c r="DQ18" s="244"/>
      <c r="DR18" s="338"/>
      <c r="DS18" s="243"/>
      <c r="DT18" s="244"/>
      <c r="DU18" s="338">
        <f t="shared" si="2"/>
        <v>8</v>
      </c>
      <c r="DV18" s="243"/>
      <c r="DW18" s="243"/>
      <c r="DX18" s="244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338">
        <f t="shared" si="3"/>
        <v>52</v>
      </c>
      <c r="EQ18" s="243"/>
      <c r="ER18" s="243"/>
      <c r="ES18" s="244"/>
      <c r="ET18" s="75"/>
      <c r="EU18" s="75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</row>
    <row r="19" spans="1:166" ht="54" customHeight="1">
      <c r="A19" s="73"/>
      <c r="B19" s="74" t="s">
        <v>81</v>
      </c>
      <c r="C19" s="363" t="s">
        <v>74</v>
      </c>
      <c r="D19" s="244"/>
      <c r="E19" s="363" t="s">
        <v>74</v>
      </c>
      <c r="F19" s="244"/>
      <c r="G19" s="363" t="s">
        <v>74</v>
      </c>
      <c r="H19" s="244"/>
      <c r="I19" s="363" t="s">
        <v>74</v>
      </c>
      <c r="J19" s="244"/>
      <c r="K19" s="364" t="s">
        <v>74</v>
      </c>
      <c r="L19" s="244"/>
      <c r="M19" s="364" t="s">
        <v>74</v>
      </c>
      <c r="N19" s="244"/>
      <c r="O19" s="364" t="s">
        <v>74</v>
      </c>
      <c r="P19" s="244"/>
      <c r="Q19" s="364" t="s">
        <v>74</v>
      </c>
      <c r="R19" s="244"/>
      <c r="S19" s="363" t="s">
        <v>74</v>
      </c>
      <c r="T19" s="244"/>
      <c r="U19" s="363" t="s">
        <v>74</v>
      </c>
      <c r="V19" s="244"/>
      <c r="W19" s="363" t="s">
        <v>74</v>
      </c>
      <c r="X19" s="244"/>
      <c r="Y19" s="363" t="s">
        <v>74</v>
      </c>
      <c r="Z19" s="244"/>
      <c r="AA19" s="363" t="s">
        <v>74</v>
      </c>
      <c r="AB19" s="244"/>
      <c r="AC19" s="363" t="s">
        <v>74</v>
      </c>
      <c r="AD19" s="244"/>
      <c r="AE19" s="339">
        <v>16</v>
      </c>
      <c r="AF19" s="244"/>
      <c r="AG19" s="364" t="s">
        <v>74</v>
      </c>
      <c r="AH19" s="244"/>
      <c r="AI19" s="363" t="s">
        <v>75</v>
      </c>
      <c r="AJ19" s="244"/>
      <c r="AK19" s="363" t="s">
        <v>75</v>
      </c>
      <c r="AL19" s="244"/>
      <c r="AM19" s="340" t="s">
        <v>76</v>
      </c>
      <c r="AN19" s="244"/>
      <c r="AO19" s="340" t="s">
        <v>76</v>
      </c>
      <c r="AP19" s="244"/>
      <c r="AQ19" s="338" t="s">
        <v>74</v>
      </c>
      <c r="AR19" s="244"/>
      <c r="AS19" s="338" t="s">
        <v>74</v>
      </c>
      <c r="AT19" s="244"/>
      <c r="AU19" s="338" t="s">
        <v>74</v>
      </c>
      <c r="AV19" s="244"/>
      <c r="AW19" s="338" t="s">
        <v>74</v>
      </c>
      <c r="AX19" s="244"/>
      <c r="AY19" s="338" t="s">
        <v>74</v>
      </c>
      <c r="AZ19" s="244"/>
      <c r="BA19" s="338" t="s">
        <v>74</v>
      </c>
      <c r="BB19" s="244"/>
      <c r="BC19" s="338" t="s">
        <v>74</v>
      </c>
      <c r="BD19" s="244"/>
      <c r="BE19" s="338" t="s">
        <v>74</v>
      </c>
      <c r="BF19" s="244"/>
      <c r="BG19" s="338" t="s">
        <v>74</v>
      </c>
      <c r="BH19" s="244"/>
      <c r="BI19" s="338" t="s">
        <v>74</v>
      </c>
      <c r="BJ19" s="244"/>
      <c r="BK19" s="338" t="s">
        <v>74</v>
      </c>
      <c r="BL19" s="244"/>
      <c r="BM19" s="339">
        <v>12</v>
      </c>
      <c r="BN19" s="244"/>
      <c r="BO19" s="345" t="s">
        <v>80</v>
      </c>
      <c r="BP19" s="244"/>
      <c r="BQ19" s="345" t="s">
        <v>80</v>
      </c>
      <c r="BR19" s="244"/>
      <c r="BS19" s="345" t="s">
        <v>80</v>
      </c>
      <c r="BT19" s="244"/>
      <c r="BU19" s="345" t="s">
        <v>80</v>
      </c>
      <c r="BV19" s="244"/>
      <c r="BW19" s="345" t="s">
        <v>80</v>
      </c>
      <c r="BX19" s="244"/>
      <c r="BY19" s="340" t="s">
        <v>75</v>
      </c>
      <c r="BZ19" s="244"/>
      <c r="CA19" s="340" t="s">
        <v>82</v>
      </c>
      <c r="CB19" s="244"/>
      <c r="CC19" s="340" t="s">
        <v>82</v>
      </c>
      <c r="CD19" s="244"/>
      <c r="CE19" s="340" t="s">
        <v>82</v>
      </c>
      <c r="CF19" s="244"/>
      <c r="CG19" s="340" t="s">
        <v>82</v>
      </c>
      <c r="CH19" s="244"/>
      <c r="CI19" s="340" t="s">
        <v>83</v>
      </c>
      <c r="CJ19" s="244"/>
      <c r="CK19" s="345" t="s">
        <v>83</v>
      </c>
      <c r="CL19" s="244"/>
      <c r="CM19" s="345"/>
      <c r="CN19" s="244"/>
      <c r="CO19" s="345"/>
      <c r="CP19" s="244"/>
      <c r="CQ19" s="345"/>
      <c r="CR19" s="244"/>
      <c r="CS19" s="355"/>
      <c r="CT19" s="244"/>
      <c r="CU19" s="355"/>
      <c r="CV19" s="244"/>
      <c r="CW19" s="355"/>
      <c r="CX19" s="244"/>
      <c r="CY19" s="355"/>
      <c r="CZ19" s="244"/>
      <c r="DA19" s="355"/>
      <c r="DB19" s="244"/>
      <c r="DC19" s="342">
        <f>COUNTIF(C19:DB19," ")+COUNTIF(C19:DB19,"16")+COUNTIF(C19:DB19,"12")</f>
        <v>28</v>
      </c>
      <c r="DD19" s="243"/>
      <c r="DE19" s="244"/>
      <c r="DF19" s="342">
        <f t="shared" si="0"/>
        <v>3</v>
      </c>
      <c r="DG19" s="243"/>
      <c r="DH19" s="244"/>
      <c r="DI19" s="338"/>
      <c r="DJ19" s="243"/>
      <c r="DK19" s="244"/>
      <c r="DL19" s="338">
        <f t="shared" si="4"/>
        <v>5</v>
      </c>
      <c r="DM19" s="243"/>
      <c r="DN19" s="244"/>
      <c r="DO19" s="338">
        <f>COUNTIF(C19:DB19,"/")</f>
        <v>4</v>
      </c>
      <c r="DP19" s="243"/>
      <c r="DQ19" s="244"/>
      <c r="DR19" s="338">
        <f>COUNTIF(C19:DB19,"//")</f>
        <v>2</v>
      </c>
      <c r="DS19" s="243"/>
      <c r="DT19" s="244"/>
      <c r="DU19" s="338">
        <f t="shared" si="2"/>
        <v>2</v>
      </c>
      <c r="DV19" s="243"/>
      <c r="DW19" s="243"/>
      <c r="DX19" s="244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338">
        <f t="shared" si="3"/>
        <v>44</v>
      </c>
      <c r="EQ19" s="243"/>
      <c r="ER19" s="243"/>
      <c r="ES19" s="244"/>
      <c r="ET19" s="75"/>
      <c r="EU19" s="75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</row>
    <row r="20" spans="1:166" ht="63" customHeight="1">
      <c r="A20" s="77"/>
      <c r="B20" s="78"/>
      <c r="C20" s="79"/>
      <c r="D20" s="79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80"/>
      <c r="AI20" s="78"/>
      <c r="AJ20" s="81"/>
      <c r="AK20" s="81"/>
      <c r="AL20" s="81"/>
      <c r="AM20" s="81"/>
      <c r="AN20" s="81"/>
      <c r="AO20" s="81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9"/>
      <c r="CB20" s="78"/>
      <c r="CC20" s="78"/>
      <c r="CD20" s="78"/>
      <c r="CE20" s="78"/>
      <c r="CF20" s="78"/>
      <c r="CG20" s="79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360"/>
      <c r="CT20" s="257"/>
      <c r="CU20" s="257"/>
      <c r="CV20" s="257"/>
      <c r="CW20" s="257"/>
      <c r="CX20" s="257"/>
      <c r="CY20" s="257"/>
      <c r="CZ20" s="257"/>
      <c r="DA20" s="257"/>
      <c r="DB20" s="257"/>
      <c r="DC20" s="361">
        <f>SUM(DC16:DE19)</f>
        <v>128</v>
      </c>
      <c r="DD20" s="357"/>
      <c r="DE20" s="362"/>
      <c r="DF20" s="361">
        <f>SUM(DF16:DH19)</f>
        <v>18</v>
      </c>
      <c r="DG20" s="357"/>
      <c r="DH20" s="362"/>
      <c r="DI20" s="356">
        <f>SUM(DI16:DK19)</f>
        <v>3</v>
      </c>
      <c r="DJ20" s="357"/>
      <c r="DK20" s="362"/>
      <c r="DL20" s="356">
        <f>SUM(DL16:DN19)</f>
        <v>15</v>
      </c>
      <c r="DM20" s="357"/>
      <c r="DN20" s="362"/>
      <c r="DO20" s="356">
        <f>SUM(DO16:DQ19)</f>
        <v>4</v>
      </c>
      <c r="DP20" s="357"/>
      <c r="DQ20" s="362"/>
      <c r="DR20" s="356">
        <f>SUM(DR16:DT19)</f>
        <v>2</v>
      </c>
      <c r="DS20" s="357"/>
      <c r="DT20" s="362"/>
      <c r="DU20" s="356">
        <f>SUM(DU16:DX19)</f>
        <v>30</v>
      </c>
      <c r="DV20" s="357"/>
      <c r="DW20" s="357"/>
      <c r="DX20" s="358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359">
        <f>SUM(EP16:ES19)</f>
        <v>200</v>
      </c>
      <c r="EQ20" s="357"/>
      <c r="ER20" s="357"/>
      <c r="ES20" s="358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</row>
    <row r="21" spans="1:166" ht="55.5" customHeight="1">
      <c r="A21" s="84"/>
      <c r="B21" s="85"/>
      <c r="C21" s="85"/>
      <c r="D21" s="85"/>
      <c r="E21" s="85" t="s">
        <v>84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369"/>
      <c r="Q21" s="244"/>
      <c r="R21" s="366" t="s">
        <v>85</v>
      </c>
      <c r="S21" s="331"/>
      <c r="T21" s="365" t="s">
        <v>86</v>
      </c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1"/>
      <c r="AI21" s="85"/>
      <c r="AJ21" s="86"/>
      <c r="AK21" s="86"/>
      <c r="AL21" s="345" t="s">
        <v>77</v>
      </c>
      <c r="AM21" s="244"/>
      <c r="AN21" s="366" t="s">
        <v>85</v>
      </c>
      <c r="AO21" s="331"/>
      <c r="AP21" s="365" t="s">
        <v>87</v>
      </c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1"/>
      <c r="BF21" s="85"/>
      <c r="BG21" s="85"/>
      <c r="BH21" s="85"/>
      <c r="BI21" s="7"/>
      <c r="BJ21" s="340" t="s">
        <v>82</v>
      </c>
      <c r="BK21" s="244"/>
      <c r="BL21" s="366" t="s">
        <v>85</v>
      </c>
      <c r="BM21" s="331"/>
      <c r="BN21" s="365" t="s">
        <v>88</v>
      </c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1"/>
      <c r="CF21" s="7"/>
      <c r="CG21" s="7"/>
      <c r="CH21" s="340" t="s">
        <v>89</v>
      </c>
      <c r="CI21" s="244"/>
      <c r="CJ21" s="366" t="s">
        <v>85</v>
      </c>
      <c r="CK21" s="331"/>
      <c r="CL21" s="365" t="s">
        <v>90</v>
      </c>
      <c r="CM21" s="330"/>
      <c r="CN21" s="330"/>
      <c r="CO21" s="330"/>
      <c r="CP21" s="330"/>
      <c r="CQ21" s="330"/>
      <c r="CR21" s="331"/>
      <c r="CS21" s="354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53"/>
      <c r="EQ21" s="53"/>
      <c r="ER21" s="53"/>
      <c r="ES21" s="53"/>
      <c r="ET21" s="54"/>
      <c r="EU21" s="54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</row>
    <row r="22" spans="1:166" ht="24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7"/>
      <c r="AI22" s="85"/>
      <c r="AJ22" s="86"/>
      <c r="AK22" s="86"/>
      <c r="AL22" s="86"/>
      <c r="AM22" s="86"/>
      <c r="AN22" s="86"/>
      <c r="AO22" s="86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7"/>
      <c r="DF22" s="257"/>
      <c r="DG22" s="257"/>
      <c r="DH22" s="257"/>
      <c r="DI22" s="257"/>
      <c r="DJ22" s="257"/>
      <c r="DK22" s="25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53"/>
      <c r="EQ22" s="53"/>
      <c r="ER22" s="53"/>
      <c r="ES22" s="53"/>
      <c r="ET22" s="54"/>
      <c r="EU22" s="54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</row>
    <row r="23" spans="1:166" ht="58.5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340" t="s">
        <v>75</v>
      </c>
      <c r="Q23" s="244"/>
      <c r="R23" s="366" t="s">
        <v>85</v>
      </c>
      <c r="S23" s="331"/>
      <c r="T23" s="365" t="s">
        <v>91</v>
      </c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1"/>
      <c r="AJ23" s="86"/>
      <c r="AK23" s="86"/>
      <c r="AL23" s="345" t="s">
        <v>80</v>
      </c>
      <c r="AM23" s="244"/>
      <c r="AN23" s="366" t="s">
        <v>85</v>
      </c>
      <c r="AO23" s="331"/>
      <c r="AP23" s="365" t="s">
        <v>92</v>
      </c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1"/>
      <c r="BH23" s="85"/>
      <c r="BI23" s="7"/>
      <c r="BJ23" s="340" t="s">
        <v>83</v>
      </c>
      <c r="BK23" s="244"/>
      <c r="BL23" s="366" t="s">
        <v>85</v>
      </c>
      <c r="BM23" s="331"/>
      <c r="BN23" s="365" t="s">
        <v>93</v>
      </c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1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53"/>
      <c r="EQ23" s="53"/>
      <c r="ER23" s="53"/>
      <c r="ES23" s="53"/>
      <c r="ET23" s="54"/>
      <c r="EU23" s="54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</row>
    <row r="24" spans="1:166" ht="24.75" customHeight="1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7"/>
      <c r="AI24" s="85"/>
      <c r="AJ24" s="86"/>
      <c r="AK24" s="86"/>
      <c r="AL24" s="86"/>
      <c r="AM24" s="86"/>
      <c r="AN24" s="86"/>
      <c r="AO24" s="86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5"/>
      <c r="CQ24" s="5"/>
      <c r="CR24" s="5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3"/>
      <c r="EQ24" s="53"/>
      <c r="ER24" s="53"/>
      <c r="ES24" s="53"/>
      <c r="ET24" s="54"/>
      <c r="EU24" s="54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</row>
    <row r="25" spans="1:166" ht="40.5" customHeight="1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7"/>
      <c r="AI25" s="85"/>
      <c r="AJ25" s="86"/>
      <c r="AK25" s="86"/>
      <c r="AL25" s="86"/>
      <c r="AM25" s="86"/>
      <c r="AN25" s="86"/>
      <c r="AO25" s="86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60" t="s">
        <v>94</v>
      </c>
      <c r="BC25" s="60"/>
      <c r="BD25" s="60"/>
      <c r="BE25" s="60"/>
      <c r="BF25" s="60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5"/>
      <c r="CQ25" s="5"/>
      <c r="CR25" s="5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3"/>
      <c r="EQ25" s="53"/>
      <c r="ER25" s="53"/>
      <c r="ES25" s="53"/>
      <c r="ET25" s="54"/>
      <c r="EU25" s="54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</row>
    <row r="26" spans="1:166" ht="18" customHeight="1">
      <c r="A26" s="84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9"/>
      <c r="AI26" s="88"/>
      <c r="AJ26" s="90"/>
      <c r="AK26" s="90"/>
      <c r="AL26" s="90"/>
      <c r="AM26" s="90"/>
      <c r="AN26" s="90"/>
      <c r="AO26" s="90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62"/>
      <c r="BC26" s="62"/>
      <c r="BD26" s="62"/>
      <c r="BE26" s="62"/>
      <c r="BF26" s="62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1"/>
      <c r="CQ26" s="61"/>
      <c r="CR26" s="61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7"/>
      <c r="DE26" s="257"/>
      <c r="DF26" s="257"/>
      <c r="DG26" s="257"/>
      <c r="DH26" s="257"/>
      <c r="DI26" s="257"/>
      <c r="DJ26" s="257"/>
      <c r="DK26" s="257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7"/>
      <c r="EQ26" s="67"/>
      <c r="ER26" s="67"/>
      <c r="ES26" s="67"/>
      <c r="ET26" s="54"/>
      <c r="EU26" s="54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</row>
    <row r="27" spans="1:166" ht="96.75" customHeight="1">
      <c r="A27" s="91"/>
      <c r="B27" s="270" t="s">
        <v>95</v>
      </c>
      <c r="C27" s="273" t="s">
        <v>96</v>
      </c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5"/>
      <c r="AG27" s="269" t="s">
        <v>97</v>
      </c>
      <c r="AH27" s="254"/>
      <c r="AI27" s="255"/>
      <c r="AJ27" s="269" t="s">
        <v>98</v>
      </c>
      <c r="AK27" s="254"/>
      <c r="AL27" s="255"/>
      <c r="AM27" s="251" t="s">
        <v>99</v>
      </c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4"/>
      <c r="BE27" s="251" t="s">
        <v>100</v>
      </c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4"/>
      <c r="DQ27" s="253" t="s">
        <v>101</v>
      </c>
      <c r="DR27" s="254"/>
      <c r="DS27" s="255"/>
      <c r="DT27" s="253" t="s">
        <v>102</v>
      </c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5"/>
      <c r="ET27" s="92"/>
      <c r="EU27" s="92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</row>
    <row r="28" spans="1:166" ht="51.75" customHeight="1">
      <c r="A28" s="91"/>
      <c r="B28" s="271"/>
      <c r="C28" s="256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8"/>
      <c r="AG28" s="256"/>
      <c r="AH28" s="257"/>
      <c r="AI28" s="258"/>
      <c r="AJ28" s="256"/>
      <c r="AK28" s="257"/>
      <c r="AL28" s="258"/>
      <c r="AM28" s="269" t="s">
        <v>48</v>
      </c>
      <c r="AN28" s="254"/>
      <c r="AO28" s="255"/>
      <c r="AP28" s="269" t="s">
        <v>103</v>
      </c>
      <c r="AQ28" s="254"/>
      <c r="AR28" s="255"/>
      <c r="AS28" s="252" t="s">
        <v>104</v>
      </c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4"/>
      <c r="BE28" s="252" t="s">
        <v>105</v>
      </c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4"/>
      <c r="BU28" s="252" t="s">
        <v>106</v>
      </c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4"/>
      <c r="CK28" s="252" t="s">
        <v>107</v>
      </c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4"/>
      <c r="DA28" s="252" t="s">
        <v>108</v>
      </c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4"/>
      <c r="DQ28" s="256"/>
      <c r="DR28" s="257"/>
      <c r="DS28" s="258"/>
      <c r="DT28" s="256"/>
      <c r="DU28" s="257"/>
      <c r="DV28" s="257"/>
      <c r="DW28" s="257"/>
      <c r="DX28" s="257"/>
      <c r="DY28" s="257"/>
      <c r="DZ28" s="257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57"/>
      <c r="EL28" s="257"/>
      <c r="EM28" s="257"/>
      <c r="EN28" s="257"/>
      <c r="EO28" s="257"/>
      <c r="EP28" s="257"/>
      <c r="EQ28" s="257"/>
      <c r="ER28" s="257"/>
      <c r="ES28" s="258"/>
      <c r="ET28" s="92"/>
      <c r="EU28" s="92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</row>
    <row r="29" spans="1:166" ht="95.25" customHeight="1">
      <c r="A29" s="91"/>
      <c r="B29" s="271"/>
      <c r="C29" s="256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8"/>
      <c r="AG29" s="256"/>
      <c r="AH29" s="257"/>
      <c r="AI29" s="258"/>
      <c r="AJ29" s="256"/>
      <c r="AK29" s="257"/>
      <c r="AL29" s="258"/>
      <c r="AM29" s="256"/>
      <c r="AN29" s="257"/>
      <c r="AO29" s="258"/>
      <c r="AP29" s="256"/>
      <c r="AQ29" s="257"/>
      <c r="AR29" s="258"/>
      <c r="AS29" s="269" t="s">
        <v>109</v>
      </c>
      <c r="AT29" s="254"/>
      <c r="AU29" s="255"/>
      <c r="AV29" s="269" t="s">
        <v>110</v>
      </c>
      <c r="AW29" s="254"/>
      <c r="AX29" s="255"/>
      <c r="AY29" s="269" t="s">
        <v>111</v>
      </c>
      <c r="AZ29" s="254"/>
      <c r="BA29" s="255"/>
      <c r="BB29" s="274" t="s">
        <v>112</v>
      </c>
      <c r="BC29" s="254"/>
      <c r="BD29" s="255"/>
      <c r="BE29" s="250" t="s">
        <v>113</v>
      </c>
      <c r="BF29" s="243"/>
      <c r="BG29" s="243"/>
      <c r="BH29" s="243"/>
      <c r="BI29" s="243"/>
      <c r="BJ29" s="243"/>
      <c r="BK29" s="243"/>
      <c r="BL29" s="244"/>
      <c r="BM29" s="250" t="s">
        <v>114</v>
      </c>
      <c r="BN29" s="243"/>
      <c r="BO29" s="243"/>
      <c r="BP29" s="243"/>
      <c r="BQ29" s="243"/>
      <c r="BR29" s="243"/>
      <c r="BS29" s="243"/>
      <c r="BT29" s="244"/>
      <c r="BU29" s="250" t="s">
        <v>115</v>
      </c>
      <c r="BV29" s="243"/>
      <c r="BW29" s="243"/>
      <c r="BX29" s="243"/>
      <c r="BY29" s="243"/>
      <c r="BZ29" s="243"/>
      <c r="CA29" s="243"/>
      <c r="CB29" s="244"/>
      <c r="CC29" s="250" t="s">
        <v>116</v>
      </c>
      <c r="CD29" s="243"/>
      <c r="CE29" s="243"/>
      <c r="CF29" s="243"/>
      <c r="CG29" s="243"/>
      <c r="CH29" s="243"/>
      <c r="CI29" s="243"/>
      <c r="CJ29" s="244"/>
      <c r="CK29" s="250" t="s">
        <v>117</v>
      </c>
      <c r="CL29" s="243"/>
      <c r="CM29" s="243"/>
      <c r="CN29" s="243"/>
      <c r="CO29" s="243"/>
      <c r="CP29" s="243"/>
      <c r="CQ29" s="243"/>
      <c r="CR29" s="244"/>
      <c r="CS29" s="250" t="s">
        <v>118</v>
      </c>
      <c r="CT29" s="243"/>
      <c r="CU29" s="243"/>
      <c r="CV29" s="243"/>
      <c r="CW29" s="243"/>
      <c r="CX29" s="243"/>
      <c r="CY29" s="243"/>
      <c r="CZ29" s="244"/>
      <c r="DA29" s="250" t="s">
        <v>119</v>
      </c>
      <c r="DB29" s="243"/>
      <c r="DC29" s="243"/>
      <c r="DD29" s="243"/>
      <c r="DE29" s="243"/>
      <c r="DF29" s="243"/>
      <c r="DG29" s="243"/>
      <c r="DH29" s="244"/>
      <c r="DI29" s="250" t="s">
        <v>120</v>
      </c>
      <c r="DJ29" s="243"/>
      <c r="DK29" s="243"/>
      <c r="DL29" s="243"/>
      <c r="DM29" s="243"/>
      <c r="DN29" s="243"/>
      <c r="DO29" s="243"/>
      <c r="DP29" s="244"/>
      <c r="DQ29" s="256"/>
      <c r="DR29" s="257"/>
      <c r="DS29" s="258"/>
      <c r="DT29" s="256"/>
      <c r="DU29" s="257"/>
      <c r="DV29" s="257"/>
      <c r="DW29" s="257"/>
      <c r="DX29" s="257"/>
      <c r="DY29" s="257"/>
      <c r="DZ29" s="257"/>
      <c r="EA29" s="257"/>
      <c r="EB29" s="257"/>
      <c r="EC29" s="257"/>
      <c r="ED29" s="257"/>
      <c r="EE29" s="257"/>
      <c r="EF29" s="257"/>
      <c r="EG29" s="257"/>
      <c r="EH29" s="257"/>
      <c r="EI29" s="257"/>
      <c r="EJ29" s="257"/>
      <c r="EK29" s="257"/>
      <c r="EL29" s="257"/>
      <c r="EM29" s="257"/>
      <c r="EN29" s="257"/>
      <c r="EO29" s="257"/>
      <c r="EP29" s="257"/>
      <c r="EQ29" s="257"/>
      <c r="ER29" s="257"/>
      <c r="ES29" s="258"/>
      <c r="ET29" s="92"/>
      <c r="EU29" s="92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</row>
    <row r="30" spans="1:166" ht="214.5" customHeight="1">
      <c r="A30" s="91"/>
      <c r="B30" s="272"/>
      <c r="C30" s="259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1"/>
      <c r="AG30" s="259"/>
      <c r="AH30" s="260"/>
      <c r="AI30" s="261"/>
      <c r="AJ30" s="259"/>
      <c r="AK30" s="260"/>
      <c r="AL30" s="261"/>
      <c r="AM30" s="259"/>
      <c r="AN30" s="260"/>
      <c r="AO30" s="261"/>
      <c r="AP30" s="259"/>
      <c r="AQ30" s="260"/>
      <c r="AR30" s="261"/>
      <c r="AS30" s="259"/>
      <c r="AT30" s="260"/>
      <c r="AU30" s="261"/>
      <c r="AV30" s="259"/>
      <c r="AW30" s="260"/>
      <c r="AX30" s="261"/>
      <c r="AY30" s="259"/>
      <c r="AZ30" s="260"/>
      <c r="BA30" s="261"/>
      <c r="BB30" s="259"/>
      <c r="BC30" s="260"/>
      <c r="BD30" s="261"/>
      <c r="BE30" s="262" t="s">
        <v>121</v>
      </c>
      <c r="BF30" s="243"/>
      <c r="BG30" s="244"/>
      <c r="BH30" s="262" t="s">
        <v>122</v>
      </c>
      <c r="BI30" s="243"/>
      <c r="BJ30" s="244"/>
      <c r="BK30" s="262" t="s">
        <v>123</v>
      </c>
      <c r="BL30" s="244"/>
      <c r="BM30" s="370" t="s">
        <v>121</v>
      </c>
      <c r="BN30" s="243"/>
      <c r="BO30" s="244"/>
      <c r="BP30" s="262" t="s">
        <v>122</v>
      </c>
      <c r="BQ30" s="243"/>
      <c r="BR30" s="244"/>
      <c r="BS30" s="262" t="s">
        <v>123</v>
      </c>
      <c r="BT30" s="244"/>
      <c r="BU30" s="262" t="s">
        <v>121</v>
      </c>
      <c r="BV30" s="243"/>
      <c r="BW30" s="244"/>
      <c r="BX30" s="262" t="s">
        <v>122</v>
      </c>
      <c r="BY30" s="243"/>
      <c r="BZ30" s="244"/>
      <c r="CA30" s="262" t="s">
        <v>123</v>
      </c>
      <c r="CB30" s="244"/>
      <c r="CC30" s="262" t="s">
        <v>121</v>
      </c>
      <c r="CD30" s="243"/>
      <c r="CE30" s="244"/>
      <c r="CF30" s="262" t="s">
        <v>122</v>
      </c>
      <c r="CG30" s="243"/>
      <c r="CH30" s="244"/>
      <c r="CI30" s="262" t="s">
        <v>123</v>
      </c>
      <c r="CJ30" s="244"/>
      <c r="CK30" s="262" t="s">
        <v>121</v>
      </c>
      <c r="CL30" s="243"/>
      <c r="CM30" s="244"/>
      <c r="CN30" s="262" t="s">
        <v>122</v>
      </c>
      <c r="CO30" s="243"/>
      <c r="CP30" s="244"/>
      <c r="CQ30" s="262" t="s">
        <v>123</v>
      </c>
      <c r="CR30" s="244"/>
      <c r="CS30" s="262" t="s">
        <v>121</v>
      </c>
      <c r="CT30" s="243"/>
      <c r="CU30" s="244"/>
      <c r="CV30" s="262" t="s">
        <v>122</v>
      </c>
      <c r="CW30" s="243"/>
      <c r="CX30" s="244"/>
      <c r="CY30" s="262" t="s">
        <v>123</v>
      </c>
      <c r="CZ30" s="244"/>
      <c r="DA30" s="262" t="s">
        <v>121</v>
      </c>
      <c r="DB30" s="243"/>
      <c r="DC30" s="244"/>
      <c r="DD30" s="262" t="s">
        <v>122</v>
      </c>
      <c r="DE30" s="243"/>
      <c r="DF30" s="244"/>
      <c r="DG30" s="262" t="s">
        <v>123</v>
      </c>
      <c r="DH30" s="244"/>
      <c r="DI30" s="262" t="s">
        <v>121</v>
      </c>
      <c r="DJ30" s="243"/>
      <c r="DK30" s="244"/>
      <c r="DL30" s="262" t="s">
        <v>122</v>
      </c>
      <c r="DM30" s="243"/>
      <c r="DN30" s="244"/>
      <c r="DO30" s="262" t="s">
        <v>123</v>
      </c>
      <c r="DP30" s="244"/>
      <c r="DQ30" s="259"/>
      <c r="DR30" s="260"/>
      <c r="DS30" s="261"/>
      <c r="DT30" s="259"/>
      <c r="DU30" s="260"/>
      <c r="DV30" s="260"/>
      <c r="DW30" s="260"/>
      <c r="DX30" s="260"/>
      <c r="DY30" s="260"/>
      <c r="DZ30" s="260"/>
      <c r="EA30" s="260"/>
      <c r="EB30" s="260"/>
      <c r="EC30" s="260"/>
      <c r="ED30" s="260"/>
      <c r="EE30" s="260"/>
      <c r="EF30" s="260"/>
      <c r="EG30" s="260"/>
      <c r="EH30" s="260"/>
      <c r="EI30" s="260"/>
      <c r="EJ30" s="260"/>
      <c r="EK30" s="260"/>
      <c r="EL30" s="260"/>
      <c r="EM30" s="260"/>
      <c r="EN30" s="260"/>
      <c r="EO30" s="260"/>
      <c r="EP30" s="260"/>
      <c r="EQ30" s="260"/>
      <c r="ER30" s="260"/>
      <c r="ES30" s="261"/>
      <c r="ET30" s="92"/>
      <c r="EU30" s="92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</row>
    <row r="31" spans="1:166" ht="50.25">
      <c r="A31" s="94"/>
      <c r="B31" s="95" t="s">
        <v>124</v>
      </c>
      <c r="C31" s="372" t="s">
        <v>125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4"/>
      <c r="AG31" s="367"/>
      <c r="AH31" s="243"/>
      <c r="AI31" s="244"/>
      <c r="AJ31" s="367"/>
      <c r="AK31" s="243"/>
      <c r="AL31" s="244"/>
      <c r="AM31" s="367">
        <f>SUM(AM32,AM37,AM41,AM50,AM55,AM58,AM62,AM65,AM67,AM70,AM73,AM76,AM80,)</f>
        <v>4300</v>
      </c>
      <c r="AN31" s="243"/>
      <c r="AO31" s="244"/>
      <c r="AP31" s="367">
        <f>SUM(AP32,AP37,AP41,AP50,AP55,AP58,AP62,AP65,AP67,AP70,AP73,AP76,AP80,)</f>
        <v>2164</v>
      </c>
      <c r="AQ31" s="243"/>
      <c r="AR31" s="244"/>
      <c r="AS31" s="367">
        <f>SUM(AS32,AS37,AS41,AS50,AS55,AS58,AS62,AS65,AS67,AS70,AS73,AS76,AS80,)</f>
        <v>732</v>
      </c>
      <c r="AT31" s="243"/>
      <c r="AU31" s="244"/>
      <c r="AV31" s="367">
        <f>SUM(AV32,AV37,AV41,AV50,AV55,AV58,AV62,AV65,AV67,AV70,AV73,AV76,AV80,)</f>
        <v>552</v>
      </c>
      <c r="AW31" s="243"/>
      <c r="AX31" s="244"/>
      <c r="AY31" s="367">
        <f>SUM(AY32,AY37,AY41,AY50,AY55,AY58,AY62,AY65,AY67,AY70,AY73,AY76,AY80,)</f>
        <v>800</v>
      </c>
      <c r="AZ31" s="243"/>
      <c r="BA31" s="244"/>
      <c r="BB31" s="367">
        <f>SUM(BB32,BB37,BB41,BB50,BB55,BB58,BB62,BB65,BB67,BB70,BB73,BB76,BB80,)</f>
        <v>80</v>
      </c>
      <c r="BC31" s="243"/>
      <c r="BD31" s="244"/>
      <c r="BE31" s="367">
        <f>SUM(BE32,BE37,BE41,BE50,BE55,BE58,BE62,BE65,BE67,BE70,BE73,BE76,BE80)</f>
        <v>732</v>
      </c>
      <c r="BF31" s="243"/>
      <c r="BG31" s="244"/>
      <c r="BH31" s="367">
        <f>SUM(BH32,BH37,BH41,BH50,BH55,BH58,BH62,BH65,BH67,BH70,BH73,BH76,BH80)</f>
        <v>386</v>
      </c>
      <c r="BI31" s="243"/>
      <c r="BJ31" s="244"/>
      <c r="BK31" s="367">
        <f>SUM(BK32,BK37,BK41,BK50,BK55,BK58,BK62,BK65,BK67,BK70,BK73,BK76,BK80)</f>
        <v>20</v>
      </c>
      <c r="BL31" s="244"/>
      <c r="BM31" s="367">
        <f>SUM(BM32,BM37,BM41,BM50,BM55,BM58,BM62,BM65,BM67,BM70,BM73,BM76,BM80)</f>
        <v>978</v>
      </c>
      <c r="BN31" s="243"/>
      <c r="BO31" s="244"/>
      <c r="BP31" s="367">
        <f>SUM(BP32,BP37,BP41,BP50,BP55,BP58,BP62,BP65,BP67,BP70,BP73,BP76,BP80)</f>
        <v>470</v>
      </c>
      <c r="BQ31" s="243"/>
      <c r="BR31" s="244"/>
      <c r="BS31" s="367">
        <f>SUM(BS32,BS37,BS41,BS50,BS55,BS58,BS62,BS65,BS67,BS70,BS73,BS76,BS80)</f>
        <v>27</v>
      </c>
      <c r="BT31" s="244"/>
      <c r="BU31" s="367">
        <f>SUM(BU32,BU37,BU41,BU50,BU55,BU58,BU62,BU65,BU67,BU70,BU73,BU76,BU80)</f>
        <v>772</v>
      </c>
      <c r="BV31" s="243"/>
      <c r="BW31" s="244"/>
      <c r="BX31" s="367">
        <f>SUM(BX32,BX37,BX41,BX50,BX55,BX58,BX62,BX65,BX67,BX70,BX73,BX76,BX80)</f>
        <v>418</v>
      </c>
      <c r="BY31" s="243"/>
      <c r="BZ31" s="244"/>
      <c r="CA31" s="367">
        <f>SUM(CA32,CA37,CA41,CA50,CA55,CA58,CA62,CA65,CA67,CA70,CA73,CA76,CA80)</f>
        <v>22</v>
      </c>
      <c r="CB31" s="244"/>
      <c r="CC31" s="367">
        <f>SUM(CC32,CC37,CC41,CC50,CC55,CC58,CC62,CC65,CC67,CC70,CC73,CC76,CC80)</f>
        <v>868</v>
      </c>
      <c r="CD31" s="243"/>
      <c r="CE31" s="244"/>
      <c r="CF31" s="367">
        <f>SUM(CF32,CF37,CF41,CF50,CF55,CF58,CF62,CF65,CF67,CF70,CF73,CF76,CF80)</f>
        <v>392</v>
      </c>
      <c r="CG31" s="243"/>
      <c r="CH31" s="244"/>
      <c r="CI31" s="367">
        <f>SUM(CI32,CI37,CI41,CI50,CI55,CI58,CI62,CI65,CI67,CI70,CI73,CI76,CI80)</f>
        <v>23</v>
      </c>
      <c r="CJ31" s="244"/>
      <c r="CK31" s="367">
        <f>SUM(CK32,CK37,CK41,CK50,CK55,CK58,CK62,CK65,CK67,CK70,CK73,CK76,CK80)</f>
        <v>542</v>
      </c>
      <c r="CL31" s="243"/>
      <c r="CM31" s="244"/>
      <c r="CN31" s="367">
        <f>SUM(CN32,CN37,CN41,CN50,CN55,CN58,CN62,CN65,CN67,CN70,CN73,CN76,CN80)</f>
        <v>304</v>
      </c>
      <c r="CO31" s="243"/>
      <c r="CP31" s="244"/>
      <c r="CQ31" s="367">
        <f>SUM(CQ32,CQ37,CQ41,CQ50,CQ55,CQ58,CQ62,CQ65,CQ67,CQ70,CQ73,CQ76,CQ80)</f>
        <v>15</v>
      </c>
      <c r="CR31" s="244"/>
      <c r="CS31" s="367">
        <f>SUM(CS32,CS37,CS41,CS50,CS55,CS58,CS62,CS65,CS67,CS70,CS73,CS76,CS80)</f>
        <v>408</v>
      </c>
      <c r="CT31" s="243"/>
      <c r="CU31" s="244"/>
      <c r="CV31" s="367">
        <f>SUM(CV32,CV37,CV41,CV50,CV55,CV58,CV62,CV65,CV67,CV70,CV73,CV76,CV80)</f>
        <v>194</v>
      </c>
      <c r="CW31" s="243"/>
      <c r="CX31" s="244"/>
      <c r="CY31" s="367">
        <f>SUM(CY32,CY37,CY41,CY50,CY55,CY58,CY62,CY65,CY67,CY70,CY73,CY76,CY80)</f>
        <v>10</v>
      </c>
      <c r="CZ31" s="244"/>
      <c r="DA31" s="367"/>
      <c r="DB31" s="243"/>
      <c r="DC31" s="244"/>
      <c r="DD31" s="367"/>
      <c r="DE31" s="243"/>
      <c r="DF31" s="244"/>
      <c r="DG31" s="367"/>
      <c r="DH31" s="244"/>
      <c r="DI31" s="367"/>
      <c r="DJ31" s="243"/>
      <c r="DK31" s="244"/>
      <c r="DL31" s="367"/>
      <c r="DM31" s="243"/>
      <c r="DN31" s="244"/>
      <c r="DO31" s="367"/>
      <c r="DP31" s="244"/>
      <c r="DQ31" s="367">
        <f>SUM(DQ32,DQ37,DQ41,DQ50,DQ55,DQ58,DQ62,DQ65,DQ67,DQ70,DQ73,DQ76,DQ80)</f>
        <v>117</v>
      </c>
      <c r="DR31" s="243"/>
      <c r="DS31" s="244"/>
      <c r="DT31" s="35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4"/>
      <c r="ET31" s="96"/>
      <c r="EU31" s="96"/>
      <c r="EV31" s="97"/>
      <c r="EW31" s="98">
        <f t="shared" ref="EW31:EW43" si="5">AM31</f>
        <v>4300</v>
      </c>
      <c r="EX31" s="98">
        <f t="shared" ref="EX31:EX43" si="6">BE31+BM31+BU31+CC31+CK31+CS31+DA31+DI31</f>
        <v>4300</v>
      </c>
      <c r="EY31" s="99" t="str">
        <f t="shared" ref="EY31:EY43" si="7">IF(EW31=EX31,"+","-")</f>
        <v>+</v>
      </c>
      <c r="EZ31" s="98">
        <f t="shared" ref="EZ31:EZ43" si="8">AP31</f>
        <v>2164</v>
      </c>
      <c r="FA31" s="98">
        <f t="shared" ref="FA31:FA43" si="9">BH31+BP31+BX31+CF31+CN31+CV31+DD31+DL31</f>
        <v>2164</v>
      </c>
      <c r="FB31" s="99" t="str">
        <f t="shared" ref="FB31:FB43" si="10">IF(EZ31=FA31,"+","-")</f>
        <v>+</v>
      </c>
      <c r="FC31" s="98">
        <f t="shared" ref="FC31:FC43" si="11">AS31+AV31+AY31+BB31</f>
        <v>2164</v>
      </c>
      <c r="FD31" s="99" t="str">
        <f t="shared" ref="FD31:FD43" si="12">IF(EZ31=FC31,"+","-")</f>
        <v>+</v>
      </c>
      <c r="FE31" s="99"/>
      <c r="FF31" s="99"/>
      <c r="FG31" s="99"/>
      <c r="FH31" s="99"/>
      <c r="FI31" s="99"/>
      <c r="FJ31" s="99"/>
    </row>
    <row r="32" spans="1:166" ht="50.25">
      <c r="A32" s="94"/>
      <c r="B32" s="100" t="s">
        <v>126</v>
      </c>
      <c r="C32" s="265" t="s">
        <v>127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4"/>
      <c r="AG32" s="279"/>
      <c r="AH32" s="243"/>
      <c r="AI32" s="244"/>
      <c r="AJ32" s="279"/>
      <c r="AK32" s="243"/>
      <c r="AL32" s="244"/>
      <c r="AM32" s="264">
        <f>SUM(AM33:AO36)</f>
        <v>400</v>
      </c>
      <c r="AN32" s="243"/>
      <c r="AO32" s="244"/>
      <c r="AP32" s="264">
        <f>SUM(AP33:AR36)</f>
        <v>170</v>
      </c>
      <c r="AQ32" s="243"/>
      <c r="AR32" s="244"/>
      <c r="AS32" s="264">
        <f>SUM(AS33:AU36)</f>
        <v>90</v>
      </c>
      <c r="AT32" s="243"/>
      <c r="AU32" s="244"/>
      <c r="AV32" s="264"/>
      <c r="AW32" s="243"/>
      <c r="AX32" s="244"/>
      <c r="AY32" s="264"/>
      <c r="AZ32" s="243"/>
      <c r="BA32" s="244"/>
      <c r="BB32" s="264">
        <f>SUM(BB33:BD36)</f>
        <v>80</v>
      </c>
      <c r="BC32" s="243"/>
      <c r="BD32" s="244"/>
      <c r="BE32" s="264">
        <f>SUM(BE33:BG36)</f>
        <v>72</v>
      </c>
      <c r="BF32" s="243"/>
      <c r="BG32" s="244"/>
      <c r="BH32" s="264">
        <f>SUM(BH33:BJ36)</f>
        <v>34</v>
      </c>
      <c r="BI32" s="243"/>
      <c r="BJ32" s="244"/>
      <c r="BK32" s="264">
        <f>SUM(BK33:BL36)</f>
        <v>2</v>
      </c>
      <c r="BL32" s="244"/>
      <c r="BM32" s="264">
        <f>SUM(BM33:BO36)</f>
        <v>112</v>
      </c>
      <c r="BN32" s="243"/>
      <c r="BO32" s="244"/>
      <c r="BP32" s="264">
        <f>SUM(BP33:BR36)</f>
        <v>42</v>
      </c>
      <c r="BQ32" s="243"/>
      <c r="BR32" s="244"/>
      <c r="BS32" s="264">
        <f>SUM(BS33:BT36)</f>
        <v>3</v>
      </c>
      <c r="BT32" s="244"/>
      <c r="BU32" s="264">
        <f>SUM(BU34:BW36)</f>
        <v>72</v>
      </c>
      <c r="BV32" s="243"/>
      <c r="BW32" s="244"/>
      <c r="BX32" s="264">
        <f>SUM(BX34:BZ36)</f>
        <v>34</v>
      </c>
      <c r="BY32" s="243"/>
      <c r="BZ32" s="244"/>
      <c r="CA32" s="264">
        <f>SUM(CA33:CB36)</f>
        <v>2</v>
      </c>
      <c r="CB32" s="244"/>
      <c r="CC32" s="264">
        <f>SUM(CC34:CE36)</f>
        <v>144</v>
      </c>
      <c r="CD32" s="243"/>
      <c r="CE32" s="244"/>
      <c r="CF32" s="264">
        <f>SUM(CF34:CH36)</f>
        <v>60</v>
      </c>
      <c r="CG32" s="243"/>
      <c r="CH32" s="244"/>
      <c r="CI32" s="264">
        <f>SUM(CI33:CJ36)</f>
        <v>4</v>
      </c>
      <c r="CJ32" s="244"/>
      <c r="CK32" s="264"/>
      <c r="CL32" s="243"/>
      <c r="CM32" s="244"/>
      <c r="CN32" s="264"/>
      <c r="CO32" s="243"/>
      <c r="CP32" s="244"/>
      <c r="CQ32" s="264"/>
      <c r="CR32" s="244"/>
      <c r="CS32" s="264"/>
      <c r="CT32" s="243"/>
      <c r="CU32" s="244"/>
      <c r="CV32" s="264"/>
      <c r="CW32" s="243"/>
      <c r="CX32" s="244"/>
      <c r="CY32" s="264"/>
      <c r="CZ32" s="244"/>
      <c r="DA32" s="264"/>
      <c r="DB32" s="243"/>
      <c r="DC32" s="244"/>
      <c r="DD32" s="264"/>
      <c r="DE32" s="243"/>
      <c r="DF32" s="244"/>
      <c r="DG32" s="264"/>
      <c r="DH32" s="244"/>
      <c r="DI32" s="264"/>
      <c r="DJ32" s="243"/>
      <c r="DK32" s="244"/>
      <c r="DL32" s="264"/>
      <c r="DM32" s="243"/>
      <c r="DN32" s="244"/>
      <c r="DO32" s="264"/>
      <c r="DP32" s="244"/>
      <c r="DQ32" s="264">
        <f t="shared" ref="DQ32:DQ43" si="13">SUM(BK32,BS32,CA32,CI32,CQ32,CY32,DG32,DO32)</f>
        <v>11</v>
      </c>
      <c r="DR32" s="243"/>
      <c r="DS32" s="244"/>
      <c r="DT32" s="300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4"/>
      <c r="ET32" s="101"/>
      <c r="EU32" s="101"/>
      <c r="EV32" s="101"/>
      <c r="EW32" s="102">
        <f t="shared" si="5"/>
        <v>400</v>
      </c>
      <c r="EX32" s="102">
        <f t="shared" si="6"/>
        <v>400</v>
      </c>
      <c r="EY32" s="103" t="str">
        <f t="shared" si="7"/>
        <v>+</v>
      </c>
      <c r="EZ32" s="102">
        <f t="shared" si="8"/>
        <v>170</v>
      </c>
      <c r="FA32" s="102">
        <f t="shared" si="9"/>
        <v>170</v>
      </c>
      <c r="FB32" s="103" t="str">
        <f t="shared" si="10"/>
        <v>+</v>
      </c>
      <c r="FC32" s="102">
        <f t="shared" si="11"/>
        <v>170</v>
      </c>
      <c r="FD32" s="103" t="str">
        <f t="shared" si="12"/>
        <v>+</v>
      </c>
      <c r="FE32" s="103"/>
      <c r="FF32" s="103"/>
      <c r="FG32" s="103"/>
      <c r="FH32" s="103"/>
      <c r="FI32" s="103"/>
      <c r="FJ32" s="103"/>
    </row>
    <row r="33" spans="1:166" ht="51">
      <c r="A33" s="104"/>
      <c r="B33" s="105" t="s">
        <v>128</v>
      </c>
      <c r="C33" s="373" t="s">
        <v>129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4"/>
      <c r="AG33" s="247"/>
      <c r="AH33" s="243"/>
      <c r="AI33" s="244"/>
      <c r="AJ33" s="371">
        <v>1</v>
      </c>
      <c r="AK33" s="243"/>
      <c r="AL33" s="244"/>
      <c r="AM33" s="371">
        <v>72</v>
      </c>
      <c r="AN33" s="243"/>
      <c r="AO33" s="244"/>
      <c r="AP33" s="371">
        <v>34</v>
      </c>
      <c r="AQ33" s="243"/>
      <c r="AR33" s="244"/>
      <c r="AS33" s="371">
        <v>18</v>
      </c>
      <c r="AT33" s="243"/>
      <c r="AU33" s="244"/>
      <c r="AV33" s="247"/>
      <c r="AW33" s="243"/>
      <c r="AX33" s="244"/>
      <c r="AY33" s="247"/>
      <c r="AZ33" s="243"/>
      <c r="BA33" s="244"/>
      <c r="BB33" s="371">
        <v>16</v>
      </c>
      <c r="BC33" s="243"/>
      <c r="BD33" s="244"/>
      <c r="BE33" s="371">
        <v>72</v>
      </c>
      <c r="BF33" s="243"/>
      <c r="BG33" s="319"/>
      <c r="BH33" s="371">
        <v>34</v>
      </c>
      <c r="BI33" s="243"/>
      <c r="BJ33" s="244"/>
      <c r="BK33" s="371">
        <v>2</v>
      </c>
      <c r="BL33" s="244"/>
      <c r="BM33" s="247"/>
      <c r="BN33" s="243"/>
      <c r="BO33" s="319"/>
      <c r="BP33" s="247"/>
      <c r="BQ33" s="243"/>
      <c r="BR33" s="244"/>
      <c r="BS33" s="247"/>
      <c r="BT33" s="319"/>
      <c r="BU33" s="247"/>
      <c r="BV33" s="243"/>
      <c r="BW33" s="319"/>
      <c r="BX33" s="247"/>
      <c r="BY33" s="243"/>
      <c r="BZ33" s="244"/>
      <c r="CA33" s="247"/>
      <c r="CB33" s="244"/>
      <c r="CC33" s="247"/>
      <c r="CD33" s="243"/>
      <c r="CE33" s="319"/>
      <c r="CF33" s="247"/>
      <c r="CG33" s="243"/>
      <c r="CH33" s="244"/>
      <c r="CI33" s="247"/>
      <c r="CJ33" s="319"/>
      <c r="CK33" s="247"/>
      <c r="CL33" s="243"/>
      <c r="CM33" s="319"/>
      <c r="CN33" s="247"/>
      <c r="CO33" s="243"/>
      <c r="CP33" s="244"/>
      <c r="CQ33" s="247"/>
      <c r="CR33" s="319"/>
      <c r="CS33" s="277"/>
      <c r="CT33" s="243"/>
      <c r="CU33" s="244"/>
      <c r="CV33" s="277"/>
      <c r="CW33" s="243"/>
      <c r="CX33" s="244"/>
      <c r="CY33" s="277"/>
      <c r="CZ33" s="244"/>
      <c r="DA33" s="277"/>
      <c r="DB33" s="243"/>
      <c r="DC33" s="319"/>
      <c r="DD33" s="277"/>
      <c r="DE33" s="243"/>
      <c r="DF33" s="244"/>
      <c r="DG33" s="277"/>
      <c r="DH33" s="319"/>
      <c r="DI33" s="247"/>
      <c r="DJ33" s="243"/>
      <c r="DK33" s="319"/>
      <c r="DL33" s="247"/>
      <c r="DM33" s="243"/>
      <c r="DN33" s="244"/>
      <c r="DO33" s="247"/>
      <c r="DP33" s="319"/>
      <c r="DQ33" s="248">
        <f t="shared" si="13"/>
        <v>2</v>
      </c>
      <c r="DR33" s="243"/>
      <c r="DS33" s="244"/>
      <c r="DT33" s="315" t="s">
        <v>130</v>
      </c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4"/>
      <c r="ET33" s="106"/>
      <c r="EU33" s="106"/>
      <c r="EV33" s="107"/>
      <c r="EW33" s="108">
        <f t="shared" si="5"/>
        <v>72</v>
      </c>
      <c r="EX33" s="108">
        <f t="shared" si="6"/>
        <v>72</v>
      </c>
      <c r="EY33" s="109" t="str">
        <f t="shared" si="7"/>
        <v>+</v>
      </c>
      <c r="EZ33" s="108">
        <f t="shared" si="8"/>
        <v>34</v>
      </c>
      <c r="FA33" s="108">
        <f t="shared" si="9"/>
        <v>34</v>
      </c>
      <c r="FB33" s="109" t="str">
        <f t="shared" si="10"/>
        <v>+</v>
      </c>
      <c r="FC33" s="108">
        <f t="shared" si="11"/>
        <v>34</v>
      </c>
      <c r="FD33" s="109" t="str">
        <f t="shared" si="12"/>
        <v>+</v>
      </c>
      <c r="FE33" s="109"/>
      <c r="FF33" s="109"/>
      <c r="FG33" s="109"/>
      <c r="FH33" s="109"/>
      <c r="FI33" s="109"/>
      <c r="FJ33" s="109"/>
    </row>
    <row r="34" spans="1:166" ht="51">
      <c r="A34" s="104"/>
      <c r="B34" s="110" t="s">
        <v>131</v>
      </c>
      <c r="C34" s="375" t="s">
        <v>132</v>
      </c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1"/>
      <c r="AG34" s="374">
        <v>2</v>
      </c>
      <c r="AH34" s="260"/>
      <c r="AI34" s="261"/>
      <c r="AJ34" s="247"/>
      <c r="AK34" s="243"/>
      <c r="AL34" s="244"/>
      <c r="AM34" s="326">
        <v>112</v>
      </c>
      <c r="AN34" s="260"/>
      <c r="AO34" s="261"/>
      <c r="AP34" s="374">
        <v>42</v>
      </c>
      <c r="AQ34" s="260"/>
      <c r="AR34" s="261"/>
      <c r="AS34" s="374">
        <v>22</v>
      </c>
      <c r="AT34" s="260"/>
      <c r="AU34" s="261"/>
      <c r="AV34" s="247"/>
      <c r="AW34" s="243"/>
      <c r="AX34" s="244"/>
      <c r="AY34" s="247"/>
      <c r="AZ34" s="243"/>
      <c r="BA34" s="244"/>
      <c r="BB34" s="374">
        <v>20</v>
      </c>
      <c r="BC34" s="260"/>
      <c r="BD34" s="261"/>
      <c r="BE34" s="247"/>
      <c r="BF34" s="243"/>
      <c r="BG34" s="319"/>
      <c r="BH34" s="247"/>
      <c r="BI34" s="243"/>
      <c r="BJ34" s="244"/>
      <c r="BK34" s="247"/>
      <c r="BL34" s="244"/>
      <c r="BM34" s="374">
        <v>112</v>
      </c>
      <c r="BN34" s="260"/>
      <c r="BO34" s="302"/>
      <c r="BP34" s="374">
        <v>42</v>
      </c>
      <c r="BQ34" s="260"/>
      <c r="BR34" s="261"/>
      <c r="BS34" s="374">
        <v>3</v>
      </c>
      <c r="BT34" s="302"/>
      <c r="BU34" s="247"/>
      <c r="BV34" s="243"/>
      <c r="BW34" s="319"/>
      <c r="BX34" s="247"/>
      <c r="BY34" s="243"/>
      <c r="BZ34" s="244"/>
      <c r="CA34" s="247"/>
      <c r="CB34" s="244"/>
      <c r="CC34" s="247"/>
      <c r="CD34" s="243"/>
      <c r="CE34" s="319"/>
      <c r="CF34" s="247"/>
      <c r="CG34" s="243"/>
      <c r="CH34" s="244"/>
      <c r="CI34" s="247"/>
      <c r="CJ34" s="319"/>
      <c r="CK34" s="247"/>
      <c r="CL34" s="243"/>
      <c r="CM34" s="319"/>
      <c r="CN34" s="247"/>
      <c r="CO34" s="243"/>
      <c r="CP34" s="244"/>
      <c r="CQ34" s="247"/>
      <c r="CR34" s="319"/>
      <c r="CS34" s="277"/>
      <c r="CT34" s="243"/>
      <c r="CU34" s="244"/>
      <c r="CV34" s="277"/>
      <c r="CW34" s="243"/>
      <c r="CX34" s="244"/>
      <c r="CY34" s="277"/>
      <c r="CZ34" s="244"/>
      <c r="DA34" s="277"/>
      <c r="DB34" s="243"/>
      <c r="DC34" s="319"/>
      <c r="DD34" s="277"/>
      <c r="DE34" s="243"/>
      <c r="DF34" s="244"/>
      <c r="DG34" s="277"/>
      <c r="DH34" s="319"/>
      <c r="DI34" s="247"/>
      <c r="DJ34" s="243"/>
      <c r="DK34" s="319"/>
      <c r="DL34" s="247"/>
      <c r="DM34" s="243"/>
      <c r="DN34" s="244"/>
      <c r="DO34" s="247"/>
      <c r="DP34" s="319"/>
      <c r="DQ34" s="248">
        <f t="shared" si="13"/>
        <v>3</v>
      </c>
      <c r="DR34" s="243"/>
      <c r="DS34" s="244"/>
      <c r="DT34" s="314" t="s">
        <v>133</v>
      </c>
      <c r="DU34" s="260"/>
      <c r="DV34" s="260"/>
      <c r="DW34" s="260"/>
      <c r="DX34" s="260"/>
      <c r="DY34" s="260"/>
      <c r="DZ34" s="260"/>
      <c r="EA34" s="260"/>
      <c r="EB34" s="260"/>
      <c r="EC34" s="260"/>
      <c r="ED34" s="260"/>
      <c r="EE34" s="260"/>
      <c r="EF34" s="260"/>
      <c r="EG34" s="260"/>
      <c r="EH34" s="260"/>
      <c r="EI34" s="260"/>
      <c r="EJ34" s="260"/>
      <c r="EK34" s="260"/>
      <c r="EL34" s="260"/>
      <c r="EM34" s="260"/>
      <c r="EN34" s="260"/>
      <c r="EO34" s="260"/>
      <c r="EP34" s="260"/>
      <c r="EQ34" s="260"/>
      <c r="ER34" s="260"/>
      <c r="ES34" s="302"/>
      <c r="ET34" s="106"/>
      <c r="EU34" s="106"/>
      <c r="EV34" s="107"/>
      <c r="EW34" s="108">
        <f t="shared" si="5"/>
        <v>112</v>
      </c>
      <c r="EX34" s="108">
        <f t="shared" si="6"/>
        <v>112</v>
      </c>
      <c r="EY34" s="109" t="str">
        <f t="shared" si="7"/>
        <v>+</v>
      </c>
      <c r="EZ34" s="108">
        <f t="shared" si="8"/>
        <v>42</v>
      </c>
      <c r="FA34" s="108">
        <f t="shared" si="9"/>
        <v>42</v>
      </c>
      <c r="FB34" s="109" t="str">
        <f t="shared" si="10"/>
        <v>+</v>
      </c>
      <c r="FC34" s="108">
        <f t="shared" si="11"/>
        <v>42</v>
      </c>
      <c r="FD34" s="109" t="str">
        <f t="shared" si="12"/>
        <v>+</v>
      </c>
      <c r="FE34" s="109"/>
      <c r="FF34" s="109"/>
      <c r="FG34" s="109"/>
      <c r="FH34" s="109"/>
      <c r="FI34" s="109"/>
      <c r="FJ34" s="109"/>
    </row>
    <row r="35" spans="1:166" ht="51">
      <c r="A35" s="104"/>
      <c r="B35" s="110" t="s">
        <v>134</v>
      </c>
      <c r="C35" s="375" t="s">
        <v>135</v>
      </c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1"/>
      <c r="AG35" s="247"/>
      <c r="AH35" s="243"/>
      <c r="AI35" s="244"/>
      <c r="AJ35" s="374">
        <v>3</v>
      </c>
      <c r="AK35" s="260"/>
      <c r="AL35" s="261"/>
      <c r="AM35" s="374">
        <v>72</v>
      </c>
      <c r="AN35" s="260"/>
      <c r="AO35" s="261"/>
      <c r="AP35" s="374">
        <v>34</v>
      </c>
      <c r="AQ35" s="260"/>
      <c r="AR35" s="261"/>
      <c r="AS35" s="374">
        <v>16</v>
      </c>
      <c r="AT35" s="260"/>
      <c r="AU35" s="261"/>
      <c r="AV35" s="242"/>
      <c r="AW35" s="243"/>
      <c r="AX35" s="244"/>
      <c r="AY35" s="242"/>
      <c r="AZ35" s="243"/>
      <c r="BA35" s="244"/>
      <c r="BB35" s="374">
        <v>18</v>
      </c>
      <c r="BC35" s="260"/>
      <c r="BD35" s="261"/>
      <c r="BE35" s="263"/>
      <c r="BF35" s="243"/>
      <c r="BG35" s="319"/>
      <c r="BH35" s="242"/>
      <c r="BI35" s="243"/>
      <c r="BJ35" s="244"/>
      <c r="BK35" s="242"/>
      <c r="BL35" s="244"/>
      <c r="BM35" s="263"/>
      <c r="BN35" s="243"/>
      <c r="BO35" s="319"/>
      <c r="BP35" s="242"/>
      <c r="BQ35" s="243"/>
      <c r="BR35" s="244"/>
      <c r="BS35" s="242"/>
      <c r="BT35" s="319"/>
      <c r="BU35" s="374">
        <v>72</v>
      </c>
      <c r="BV35" s="260"/>
      <c r="BW35" s="302"/>
      <c r="BX35" s="374">
        <v>34</v>
      </c>
      <c r="BY35" s="260"/>
      <c r="BZ35" s="261"/>
      <c r="CA35" s="374">
        <v>2</v>
      </c>
      <c r="CB35" s="261"/>
      <c r="CC35" s="247"/>
      <c r="CD35" s="243"/>
      <c r="CE35" s="319"/>
      <c r="CF35" s="247"/>
      <c r="CG35" s="243"/>
      <c r="CH35" s="244"/>
      <c r="CI35" s="247"/>
      <c r="CJ35" s="319"/>
      <c r="CK35" s="248"/>
      <c r="CL35" s="243"/>
      <c r="CM35" s="319"/>
      <c r="CN35" s="247"/>
      <c r="CO35" s="243"/>
      <c r="CP35" s="244"/>
      <c r="CQ35" s="247"/>
      <c r="CR35" s="319"/>
      <c r="CS35" s="278"/>
      <c r="CT35" s="243"/>
      <c r="CU35" s="244"/>
      <c r="CV35" s="277"/>
      <c r="CW35" s="243"/>
      <c r="CX35" s="244"/>
      <c r="CY35" s="277"/>
      <c r="CZ35" s="244"/>
      <c r="DA35" s="278"/>
      <c r="DB35" s="243"/>
      <c r="DC35" s="319"/>
      <c r="DD35" s="277"/>
      <c r="DE35" s="243"/>
      <c r="DF35" s="244"/>
      <c r="DG35" s="277"/>
      <c r="DH35" s="319"/>
      <c r="DI35" s="248"/>
      <c r="DJ35" s="243"/>
      <c r="DK35" s="319"/>
      <c r="DL35" s="247"/>
      <c r="DM35" s="243"/>
      <c r="DN35" s="244"/>
      <c r="DO35" s="247"/>
      <c r="DP35" s="319"/>
      <c r="DQ35" s="248">
        <f t="shared" si="13"/>
        <v>2</v>
      </c>
      <c r="DR35" s="243"/>
      <c r="DS35" s="244"/>
      <c r="DT35" s="314" t="s">
        <v>136</v>
      </c>
      <c r="DU35" s="260"/>
      <c r="DV35" s="260"/>
      <c r="DW35" s="260"/>
      <c r="DX35" s="260"/>
      <c r="DY35" s="260"/>
      <c r="DZ35" s="260"/>
      <c r="EA35" s="260"/>
      <c r="EB35" s="260"/>
      <c r="EC35" s="260"/>
      <c r="ED35" s="260"/>
      <c r="EE35" s="260"/>
      <c r="EF35" s="260"/>
      <c r="EG35" s="260"/>
      <c r="EH35" s="260"/>
      <c r="EI35" s="260"/>
      <c r="EJ35" s="260"/>
      <c r="EK35" s="260"/>
      <c r="EL35" s="260"/>
      <c r="EM35" s="260"/>
      <c r="EN35" s="260"/>
      <c r="EO35" s="260"/>
      <c r="EP35" s="260"/>
      <c r="EQ35" s="260"/>
      <c r="ER35" s="260"/>
      <c r="ES35" s="302"/>
      <c r="ET35" s="106"/>
      <c r="EU35" s="106"/>
      <c r="EV35" s="107"/>
      <c r="EW35" s="108">
        <f t="shared" si="5"/>
        <v>72</v>
      </c>
      <c r="EX35" s="108">
        <f t="shared" si="6"/>
        <v>72</v>
      </c>
      <c r="EY35" s="109" t="str">
        <f t="shared" si="7"/>
        <v>+</v>
      </c>
      <c r="EZ35" s="108">
        <f t="shared" si="8"/>
        <v>34</v>
      </c>
      <c r="FA35" s="108">
        <f t="shared" si="9"/>
        <v>34</v>
      </c>
      <c r="FB35" s="109" t="str">
        <f t="shared" si="10"/>
        <v>+</v>
      </c>
      <c r="FC35" s="108">
        <f t="shared" si="11"/>
        <v>34</v>
      </c>
      <c r="FD35" s="109" t="str">
        <f t="shared" si="12"/>
        <v>+</v>
      </c>
      <c r="FE35" s="109"/>
      <c r="FF35" s="109"/>
      <c r="FG35" s="109"/>
      <c r="FH35" s="109"/>
      <c r="FI35" s="109"/>
      <c r="FJ35" s="109"/>
    </row>
    <row r="36" spans="1:166" ht="51">
      <c r="A36" s="104"/>
      <c r="B36" s="110" t="s">
        <v>137</v>
      </c>
      <c r="C36" s="375" t="s">
        <v>138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1"/>
      <c r="AG36" s="374">
        <v>4</v>
      </c>
      <c r="AH36" s="260"/>
      <c r="AI36" s="261"/>
      <c r="AJ36" s="247"/>
      <c r="AK36" s="243"/>
      <c r="AL36" s="244"/>
      <c r="AM36" s="374">
        <v>144</v>
      </c>
      <c r="AN36" s="260"/>
      <c r="AO36" s="261"/>
      <c r="AP36" s="374">
        <v>60</v>
      </c>
      <c r="AQ36" s="260"/>
      <c r="AR36" s="261"/>
      <c r="AS36" s="374">
        <v>34</v>
      </c>
      <c r="AT36" s="260"/>
      <c r="AU36" s="261"/>
      <c r="AV36" s="247"/>
      <c r="AW36" s="243"/>
      <c r="AX36" s="244"/>
      <c r="AY36" s="247"/>
      <c r="AZ36" s="243"/>
      <c r="BA36" s="244"/>
      <c r="BB36" s="374">
        <v>26</v>
      </c>
      <c r="BC36" s="260"/>
      <c r="BD36" s="261"/>
      <c r="BE36" s="247"/>
      <c r="BF36" s="243"/>
      <c r="BG36" s="319"/>
      <c r="BH36" s="247"/>
      <c r="BI36" s="243"/>
      <c r="BJ36" s="244"/>
      <c r="BK36" s="247"/>
      <c r="BL36" s="244"/>
      <c r="BM36" s="248"/>
      <c r="BN36" s="243"/>
      <c r="BO36" s="319"/>
      <c r="BP36" s="248"/>
      <c r="BQ36" s="243"/>
      <c r="BR36" s="244"/>
      <c r="BS36" s="248"/>
      <c r="BT36" s="319"/>
      <c r="BU36" s="248"/>
      <c r="BV36" s="243"/>
      <c r="BW36" s="319"/>
      <c r="BX36" s="248"/>
      <c r="BY36" s="243"/>
      <c r="BZ36" s="244"/>
      <c r="CA36" s="248"/>
      <c r="CB36" s="244"/>
      <c r="CC36" s="374">
        <v>144</v>
      </c>
      <c r="CD36" s="260"/>
      <c r="CE36" s="302"/>
      <c r="CF36" s="374">
        <v>60</v>
      </c>
      <c r="CG36" s="260"/>
      <c r="CH36" s="261"/>
      <c r="CI36" s="374">
        <v>4</v>
      </c>
      <c r="CJ36" s="302"/>
      <c r="CK36" s="248"/>
      <c r="CL36" s="243"/>
      <c r="CM36" s="319"/>
      <c r="CN36" s="248"/>
      <c r="CO36" s="243"/>
      <c r="CP36" s="244"/>
      <c r="CQ36" s="248"/>
      <c r="CR36" s="319"/>
      <c r="CS36" s="278"/>
      <c r="CT36" s="243"/>
      <c r="CU36" s="244"/>
      <c r="CV36" s="278"/>
      <c r="CW36" s="243"/>
      <c r="CX36" s="244"/>
      <c r="CY36" s="278"/>
      <c r="CZ36" s="244"/>
      <c r="DA36" s="278"/>
      <c r="DB36" s="243"/>
      <c r="DC36" s="319"/>
      <c r="DD36" s="278"/>
      <c r="DE36" s="243"/>
      <c r="DF36" s="244"/>
      <c r="DG36" s="278"/>
      <c r="DH36" s="319"/>
      <c r="DI36" s="248"/>
      <c r="DJ36" s="243"/>
      <c r="DK36" s="319"/>
      <c r="DL36" s="248"/>
      <c r="DM36" s="243"/>
      <c r="DN36" s="244"/>
      <c r="DO36" s="248"/>
      <c r="DP36" s="319"/>
      <c r="DQ36" s="248">
        <f t="shared" si="13"/>
        <v>4</v>
      </c>
      <c r="DR36" s="243"/>
      <c r="DS36" s="244"/>
      <c r="DT36" s="314" t="s">
        <v>139</v>
      </c>
      <c r="DU36" s="260"/>
      <c r="DV36" s="260"/>
      <c r="DW36" s="260"/>
      <c r="DX36" s="260"/>
      <c r="DY36" s="260"/>
      <c r="DZ36" s="260"/>
      <c r="EA36" s="260"/>
      <c r="EB36" s="260"/>
      <c r="EC36" s="260"/>
      <c r="ED36" s="260"/>
      <c r="EE36" s="260"/>
      <c r="EF36" s="260"/>
      <c r="EG36" s="260"/>
      <c r="EH36" s="260"/>
      <c r="EI36" s="260"/>
      <c r="EJ36" s="260"/>
      <c r="EK36" s="260"/>
      <c r="EL36" s="260"/>
      <c r="EM36" s="260"/>
      <c r="EN36" s="260"/>
      <c r="EO36" s="260"/>
      <c r="EP36" s="260"/>
      <c r="EQ36" s="260"/>
      <c r="ER36" s="260"/>
      <c r="ES36" s="302"/>
      <c r="ET36" s="106"/>
      <c r="EU36" s="106"/>
      <c r="EV36" s="107"/>
      <c r="EW36" s="108">
        <f t="shared" si="5"/>
        <v>144</v>
      </c>
      <c r="EX36" s="108">
        <f t="shared" si="6"/>
        <v>144</v>
      </c>
      <c r="EY36" s="109" t="str">
        <f t="shared" si="7"/>
        <v>+</v>
      </c>
      <c r="EZ36" s="108">
        <f t="shared" si="8"/>
        <v>60</v>
      </c>
      <c r="FA36" s="108">
        <f t="shared" si="9"/>
        <v>60</v>
      </c>
      <c r="FB36" s="109" t="str">
        <f t="shared" si="10"/>
        <v>+</v>
      </c>
      <c r="FC36" s="108">
        <f t="shared" si="11"/>
        <v>60</v>
      </c>
      <c r="FD36" s="109" t="str">
        <f t="shared" si="12"/>
        <v>+</v>
      </c>
      <c r="FE36" s="109"/>
      <c r="FF36" s="109"/>
      <c r="FG36" s="109"/>
      <c r="FH36" s="109"/>
      <c r="FI36" s="109"/>
      <c r="FJ36" s="109"/>
    </row>
    <row r="37" spans="1:166" ht="50.25">
      <c r="A37" s="94"/>
      <c r="B37" s="100" t="s">
        <v>140</v>
      </c>
      <c r="C37" s="265" t="s">
        <v>141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4"/>
      <c r="AG37" s="279"/>
      <c r="AH37" s="243"/>
      <c r="AI37" s="244"/>
      <c r="AJ37" s="279"/>
      <c r="AK37" s="243"/>
      <c r="AL37" s="244"/>
      <c r="AM37" s="264">
        <f>SUM(AM38:AO40)</f>
        <v>332</v>
      </c>
      <c r="AN37" s="243"/>
      <c r="AO37" s="244"/>
      <c r="AP37" s="264">
        <f>SUM(AP38:AR40)</f>
        <v>192</v>
      </c>
      <c r="AQ37" s="243"/>
      <c r="AR37" s="244"/>
      <c r="AS37" s="264">
        <f>SUM(AS38:AU40)</f>
        <v>10</v>
      </c>
      <c r="AT37" s="243"/>
      <c r="AU37" s="244"/>
      <c r="AV37" s="264">
        <f>SUM(AV38:AX40)</f>
        <v>34</v>
      </c>
      <c r="AW37" s="243"/>
      <c r="AX37" s="244"/>
      <c r="AY37" s="264">
        <f>SUM(AY38:BA40)</f>
        <v>148</v>
      </c>
      <c r="AZ37" s="243"/>
      <c r="BA37" s="244"/>
      <c r="BB37" s="264"/>
      <c r="BC37" s="243"/>
      <c r="BD37" s="244"/>
      <c r="BE37" s="264">
        <f>SUM(BE38:BG40)</f>
        <v>108</v>
      </c>
      <c r="BF37" s="243"/>
      <c r="BG37" s="244"/>
      <c r="BH37" s="264">
        <f>SUM(BH38:BJ40)</f>
        <v>72</v>
      </c>
      <c r="BI37" s="243"/>
      <c r="BJ37" s="244"/>
      <c r="BK37" s="264">
        <f>SUM(BK38:BL40)</f>
        <v>3</v>
      </c>
      <c r="BL37" s="244"/>
      <c r="BM37" s="264">
        <f>SUM(BM38:BO40)</f>
        <v>224</v>
      </c>
      <c r="BN37" s="243"/>
      <c r="BO37" s="244"/>
      <c r="BP37" s="264">
        <f>SUM(BP38:BR40)</f>
        <v>120</v>
      </c>
      <c r="BQ37" s="243"/>
      <c r="BR37" s="244"/>
      <c r="BS37" s="264">
        <f>SUM(BS38:BT40)</f>
        <v>6</v>
      </c>
      <c r="BT37" s="244"/>
      <c r="BU37" s="264"/>
      <c r="BV37" s="243"/>
      <c r="BW37" s="244"/>
      <c r="BX37" s="264"/>
      <c r="BY37" s="243"/>
      <c r="BZ37" s="244"/>
      <c r="CA37" s="264"/>
      <c r="CB37" s="244"/>
      <c r="CC37" s="264"/>
      <c r="CD37" s="243"/>
      <c r="CE37" s="244"/>
      <c r="CF37" s="264"/>
      <c r="CG37" s="243"/>
      <c r="CH37" s="244"/>
      <c r="CI37" s="264"/>
      <c r="CJ37" s="244"/>
      <c r="CK37" s="264"/>
      <c r="CL37" s="243"/>
      <c r="CM37" s="244"/>
      <c r="CN37" s="264"/>
      <c r="CO37" s="243"/>
      <c r="CP37" s="244"/>
      <c r="CQ37" s="264"/>
      <c r="CR37" s="244"/>
      <c r="CS37" s="264"/>
      <c r="CT37" s="243"/>
      <c r="CU37" s="244"/>
      <c r="CV37" s="264"/>
      <c r="CW37" s="243"/>
      <c r="CX37" s="244"/>
      <c r="CY37" s="264"/>
      <c r="CZ37" s="244"/>
      <c r="DA37" s="264"/>
      <c r="DB37" s="243"/>
      <c r="DC37" s="244"/>
      <c r="DD37" s="264"/>
      <c r="DE37" s="243"/>
      <c r="DF37" s="244"/>
      <c r="DG37" s="264"/>
      <c r="DH37" s="244"/>
      <c r="DI37" s="264"/>
      <c r="DJ37" s="243"/>
      <c r="DK37" s="244"/>
      <c r="DL37" s="264"/>
      <c r="DM37" s="243"/>
      <c r="DN37" s="244"/>
      <c r="DO37" s="264"/>
      <c r="DP37" s="244"/>
      <c r="DQ37" s="264">
        <f t="shared" si="13"/>
        <v>9</v>
      </c>
      <c r="DR37" s="243"/>
      <c r="DS37" s="244"/>
      <c r="DT37" s="266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4"/>
      <c r="ET37" s="111"/>
      <c r="EU37" s="111"/>
      <c r="EV37" s="111"/>
      <c r="EW37" s="102">
        <f t="shared" si="5"/>
        <v>332</v>
      </c>
      <c r="EX37" s="102">
        <f t="shared" si="6"/>
        <v>332</v>
      </c>
      <c r="EY37" s="103" t="str">
        <f t="shared" si="7"/>
        <v>+</v>
      </c>
      <c r="EZ37" s="102">
        <f t="shared" si="8"/>
        <v>192</v>
      </c>
      <c r="FA37" s="102">
        <f t="shared" si="9"/>
        <v>192</v>
      </c>
      <c r="FB37" s="103" t="str">
        <f t="shared" si="10"/>
        <v>+</v>
      </c>
      <c r="FC37" s="102">
        <f t="shared" si="11"/>
        <v>192</v>
      </c>
      <c r="FD37" s="103" t="str">
        <f t="shared" si="12"/>
        <v>+</v>
      </c>
      <c r="FE37" s="103"/>
      <c r="FF37" s="103"/>
      <c r="FG37" s="103"/>
      <c r="FH37" s="103"/>
      <c r="FI37" s="103"/>
      <c r="FJ37" s="103"/>
    </row>
    <row r="38" spans="1:166" ht="51">
      <c r="A38" s="112"/>
      <c r="B38" s="113" t="s">
        <v>142</v>
      </c>
      <c r="C38" s="246" t="s">
        <v>143</v>
      </c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4"/>
      <c r="AG38" s="247"/>
      <c r="AH38" s="243"/>
      <c r="AI38" s="244"/>
      <c r="AJ38" s="247">
        <v>1</v>
      </c>
      <c r="AK38" s="243"/>
      <c r="AL38" s="244"/>
      <c r="AM38" s="247">
        <v>108</v>
      </c>
      <c r="AN38" s="243"/>
      <c r="AO38" s="244"/>
      <c r="AP38" s="247">
        <v>72</v>
      </c>
      <c r="AQ38" s="243"/>
      <c r="AR38" s="244"/>
      <c r="AS38" s="247"/>
      <c r="AT38" s="243"/>
      <c r="AU38" s="244"/>
      <c r="AV38" s="247"/>
      <c r="AW38" s="243"/>
      <c r="AX38" s="244"/>
      <c r="AY38" s="247">
        <v>72</v>
      </c>
      <c r="AZ38" s="243"/>
      <c r="BA38" s="244"/>
      <c r="BB38" s="247"/>
      <c r="BC38" s="243"/>
      <c r="BD38" s="244"/>
      <c r="BE38" s="247">
        <v>108</v>
      </c>
      <c r="BF38" s="243"/>
      <c r="BG38" s="244"/>
      <c r="BH38" s="247">
        <v>72</v>
      </c>
      <c r="BI38" s="243"/>
      <c r="BJ38" s="244"/>
      <c r="BK38" s="247">
        <v>3</v>
      </c>
      <c r="BL38" s="244"/>
      <c r="BM38" s="248"/>
      <c r="BN38" s="243"/>
      <c r="BO38" s="244"/>
      <c r="BP38" s="247"/>
      <c r="BQ38" s="243"/>
      <c r="BR38" s="244"/>
      <c r="BS38" s="247"/>
      <c r="BT38" s="244"/>
      <c r="BU38" s="248"/>
      <c r="BV38" s="243"/>
      <c r="BW38" s="244"/>
      <c r="BX38" s="247"/>
      <c r="BY38" s="243"/>
      <c r="BZ38" s="244"/>
      <c r="CA38" s="247"/>
      <c r="CB38" s="244"/>
      <c r="CC38" s="248"/>
      <c r="CD38" s="243"/>
      <c r="CE38" s="244"/>
      <c r="CF38" s="247"/>
      <c r="CG38" s="243"/>
      <c r="CH38" s="244"/>
      <c r="CI38" s="247"/>
      <c r="CJ38" s="244"/>
      <c r="CK38" s="248"/>
      <c r="CL38" s="243"/>
      <c r="CM38" s="244"/>
      <c r="CN38" s="247"/>
      <c r="CO38" s="243"/>
      <c r="CP38" s="244"/>
      <c r="CQ38" s="247"/>
      <c r="CR38" s="244"/>
      <c r="CS38" s="278"/>
      <c r="CT38" s="243"/>
      <c r="CU38" s="244"/>
      <c r="CV38" s="277"/>
      <c r="CW38" s="243"/>
      <c r="CX38" s="244"/>
      <c r="CY38" s="277"/>
      <c r="CZ38" s="244"/>
      <c r="DA38" s="278"/>
      <c r="DB38" s="243"/>
      <c r="DC38" s="244"/>
      <c r="DD38" s="277"/>
      <c r="DE38" s="243"/>
      <c r="DF38" s="244"/>
      <c r="DG38" s="277"/>
      <c r="DH38" s="244"/>
      <c r="DI38" s="248"/>
      <c r="DJ38" s="243"/>
      <c r="DK38" s="244"/>
      <c r="DL38" s="247"/>
      <c r="DM38" s="243"/>
      <c r="DN38" s="244"/>
      <c r="DO38" s="247"/>
      <c r="DP38" s="244"/>
      <c r="DQ38" s="248">
        <f t="shared" si="13"/>
        <v>3</v>
      </c>
      <c r="DR38" s="243"/>
      <c r="DS38" s="244"/>
      <c r="DT38" s="314" t="s">
        <v>144</v>
      </c>
      <c r="DU38" s="260"/>
      <c r="DV38" s="260"/>
      <c r="DW38" s="260"/>
      <c r="DX38" s="260"/>
      <c r="DY38" s="260"/>
      <c r="DZ38" s="260"/>
      <c r="EA38" s="260"/>
      <c r="EB38" s="260"/>
      <c r="EC38" s="260"/>
      <c r="ED38" s="260"/>
      <c r="EE38" s="260"/>
      <c r="EF38" s="260"/>
      <c r="EG38" s="260"/>
      <c r="EH38" s="260"/>
      <c r="EI38" s="260"/>
      <c r="EJ38" s="260"/>
      <c r="EK38" s="260"/>
      <c r="EL38" s="260"/>
      <c r="EM38" s="260"/>
      <c r="EN38" s="260"/>
      <c r="EO38" s="260"/>
      <c r="EP38" s="260"/>
      <c r="EQ38" s="260"/>
      <c r="ER38" s="260"/>
      <c r="ES38" s="302"/>
      <c r="ET38" s="106"/>
      <c r="EU38" s="106"/>
      <c r="EV38" s="107"/>
      <c r="EW38" s="108">
        <f t="shared" si="5"/>
        <v>108</v>
      </c>
      <c r="EX38" s="108">
        <f t="shared" si="6"/>
        <v>108</v>
      </c>
      <c r="EY38" s="109" t="str">
        <f t="shared" si="7"/>
        <v>+</v>
      </c>
      <c r="EZ38" s="108">
        <f t="shared" si="8"/>
        <v>72</v>
      </c>
      <c r="FA38" s="108">
        <f t="shared" si="9"/>
        <v>72</v>
      </c>
      <c r="FB38" s="109" t="str">
        <f t="shared" si="10"/>
        <v>+</v>
      </c>
      <c r="FC38" s="108">
        <f t="shared" si="11"/>
        <v>72</v>
      </c>
      <c r="FD38" s="109" t="str">
        <f t="shared" si="12"/>
        <v>+</v>
      </c>
      <c r="FE38" s="109"/>
      <c r="FF38" s="109"/>
      <c r="FG38" s="109"/>
      <c r="FH38" s="109"/>
      <c r="FI38" s="109"/>
      <c r="FJ38" s="109"/>
    </row>
    <row r="39" spans="1:166" ht="51">
      <c r="A39" s="112"/>
      <c r="B39" s="113" t="s">
        <v>145</v>
      </c>
      <c r="C39" s="246" t="s">
        <v>146</v>
      </c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4"/>
      <c r="AG39" s="247">
        <v>2</v>
      </c>
      <c r="AH39" s="243"/>
      <c r="AI39" s="244"/>
      <c r="AJ39" s="247"/>
      <c r="AK39" s="243"/>
      <c r="AL39" s="244"/>
      <c r="AM39" s="247">
        <v>120</v>
      </c>
      <c r="AN39" s="243"/>
      <c r="AO39" s="244"/>
      <c r="AP39" s="247">
        <v>68</v>
      </c>
      <c r="AQ39" s="243"/>
      <c r="AR39" s="244"/>
      <c r="AS39" s="247"/>
      <c r="AT39" s="243"/>
      <c r="AU39" s="244"/>
      <c r="AV39" s="247"/>
      <c r="AW39" s="243"/>
      <c r="AX39" s="244"/>
      <c r="AY39" s="247">
        <v>68</v>
      </c>
      <c r="AZ39" s="243"/>
      <c r="BA39" s="244"/>
      <c r="BB39" s="247"/>
      <c r="BC39" s="243"/>
      <c r="BD39" s="244"/>
      <c r="BE39" s="248"/>
      <c r="BF39" s="243"/>
      <c r="BG39" s="244"/>
      <c r="BH39" s="247"/>
      <c r="BI39" s="243"/>
      <c r="BJ39" s="244"/>
      <c r="BK39" s="247"/>
      <c r="BL39" s="244"/>
      <c r="BM39" s="247">
        <v>120</v>
      </c>
      <c r="BN39" s="243"/>
      <c r="BO39" s="244"/>
      <c r="BP39" s="247">
        <v>68</v>
      </c>
      <c r="BQ39" s="243"/>
      <c r="BR39" s="244"/>
      <c r="BS39" s="247">
        <v>3</v>
      </c>
      <c r="BT39" s="244"/>
      <c r="BU39" s="248"/>
      <c r="BV39" s="243"/>
      <c r="BW39" s="244"/>
      <c r="BX39" s="247"/>
      <c r="BY39" s="243"/>
      <c r="BZ39" s="244"/>
      <c r="CA39" s="247"/>
      <c r="CB39" s="244"/>
      <c r="CC39" s="248"/>
      <c r="CD39" s="243"/>
      <c r="CE39" s="244"/>
      <c r="CF39" s="247"/>
      <c r="CG39" s="243"/>
      <c r="CH39" s="244"/>
      <c r="CI39" s="247"/>
      <c r="CJ39" s="244"/>
      <c r="CK39" s="248"/>
      <c r="CL39" s="243"/>
      <c r="CM39" s="244"/>
      <c r="CN39" s="247"/>
      <c r="CO39" s="243"/>
      <c r="CP39" s="244"/>
      <c r="CQ39" s="247"/>
      <c r="CR39" s="244"/>
      <c r="CS39" s="278"/>
      <c r="CT39" s="243"/>
      <c r="CU39" s="244"/>
      <c r="CV39" s="277"/>
      <c r="CW39" s="243"/>
      <c r="CX39" s="244"/>
      <c r="CY39" s="277"/>
      <c r="CZ39" s="244"/>
      <c r="DA39" s="278"/>
      <c r="DB39" s="243"/>
      <c r="DC39" s="244"/>
      <c r="DD39" s="277"/>
      <c r="DE39" s="243"/>
      <c r="DF39" s="244"/>
      <c r="DG39" s="277"/>
      <c r="DH39" s="244"/>
      <c r="DI39" s="248"/>
      <c r="DJ39" s="243"/>
      <c r="DK39" s="244"/>
      <c r="DL39" s="247"/>
      <c r="DM39" s="243"/>
      <c r="DN39" s="244"/>
      <c r="DO39" s="247"/>
      <c r="DP39" s="244"/>
      <c r="DQ39" s="248">
        <f t="shared" si="13"/>
        <v>3</v>
      </c>
      <c r="DR39" s="243"/>
      <c r="DS39" s="244"/>
      <c r="DT39" s="314" t="s">
        <v>144</v>
      </c>
      <c r="DU39" s="260"/>
      <c r="DV39" s="260"/>
      <c r="DW39" s="260"/>
      <c r="DX39" s="260"/>
      <c r="DY39" s="260"/>
      <c r="DZ39" s="260"/>
      <c r="EA39" s="260"/>
      <c r="EB39" s="260"/>
      <c r="EC39" s="260"/>
      <c r="ED39" s="260"/>
      <c r="EE39" s="260"/>
      <c r="EF39" s="260"/>
      <c r="EG39" s="260"/>
      <c r="EH39" s="260"/>
      <c r="EI39" s="260"/>
      <c r="EJ39" s="260"/>
      <c r="EK39" s="260"/>
      <c r="EL39" s="260"/>
      <c r="EM39" s="260"/>
      <c r="EN39" s="260"/>
      <c r="EO39" s="260"/>
      <c r="EP39" s="260"/>
      <c r="EQ39" s="260"/>
      <c r="ER39" s="260"/>
      <c r="ES39" s="302"/>
      <c r="ET39" s="106"/>
      <c r="EU39" s="106"/>
      <c r="EV39" s="107"/>
      <c r="EW39" s="108">
        <f t="shared" si="5"/>
        <v>120</v>
      </c>
      <c r="EX39" s="108">
        <f t="shared" si="6"/>
        <v>120</v>
      </c>
      <c r="EY39" s="109" t="str">
        <f t="shared" si="7"/>
        <v>+</v>
      </c>
      <c r="EZ39" s="108">
        <f t="shared" si="8"/>
        <v>68</v>
      </c>
      <c r="FA39" s="108">
        <f t="shared" si="9"/>
        <v>68</v>
      </c>
      <c r="FB39" s="109" t="str">
        <f t="shared" si="10"/>
        <v>+</v>
      </c>
      <c r="FC39" s="108">
        <f t="shared" si="11"/>
        <v>68</v>
      </c>
      <c r="FD39" s="109" t="str">
        <f t="shared" si="12"/>
        <v>+</v>
      </c>
      <c r="FE39" s="109"/>
      <c r="FF39" s="109"/>
      <c r="FG39" s="109"/>
      <c r="FH39" s="109"/>
      <c r="FI39" s="109"/>
      <c r="FJ39" s="109"/>
    </row>
    <row r="40" spans="1:166" ht="51">
      <c r="A40" s="112"/>
      <c r="B40" s="113" t="s">
        <v>147</v>
      </c>
      <c r="C40" s="246" t="s">
        <v>148</v>
      </c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4"/>
      <c r="AG40" s="247"/>
      <c r="AH40" s="243"/>
      <c r="AI40" s="244"/>
      <c r="AJ40" s="247">
        <v>2</v>
      </c>
      <c r="AK40" s="243"/>
      <c r="AL40" s="244"/>
      <c r="AM40" s="247">
        <v>104</v>
      </c>
      <c r="AN40" s="243"/>
      <c r="AO40" s="244"/>
      <c r="AP40" s="247">
        <v>52</v>
      </c>
      <c r="AQ40" s="243"/>
      <c r="AR40" s="244"/>
      <c r="AS40" s="247">
        <v>10</v>
      </c>
      <c r="AT40" s="243"/>
      <c r="AU40" s="244"/>
      <c r="AV40" s="247">
        <v>34</v>
      </c>
      <c r="AW40" s="243"/>
      <c r="AX40" s="244"/>
      <c r="AY40" s="247">
        <v>8</v>
      </c>
      <c r="AZ40" s="243"/>
      <c r="BA40" s="244"/>
      <c r="BB40" s="248"/>
      <c r="BC40" s="243"/>
      <c r="BD40" s="244"/>
      <c r="BE40" s="248"/>
      <c r="BF40" s="243"/>
      <c r="BG40" s="244"/>
      <c r="BH40" s="248"/>
      <c r="BI40" s="243"/>
      <c r="BJ40" s="244"/>
      <c r="BK40" s="248"/>
      <c r="BL40" s="244"/>
      <c r="BM40" s="247">
        <v>104</v>
      </c>
      <c r="BN40" s="243"/>
      <c r="BO40" s="244"/>
      <c r="BP40" s="247">
        <v>52</v>
      </c>
      <c r="BQ40" s="243"/>
      <c r="BR40" s="244"/>
      <c r="BS40" s="247">
        <v>3</v>
      </c>
      <c r="BT40" s="244"/>
      <c r="BU40" s="248"/>
      <c r="BV40" s="243"/>
      <c r="BW40" s="244"/>
      <c r="BX40" s="248"/>
      <c r="BY40" s="243"/>
      <c r="BZ40" s="244"/>
      <c r="CA40" s="248"/>
      <c r="CB40" s="244"/>
      <c r="CC40" s="247"/>
      <c r="CD40" s="243"/>
      <c r="CE40" s="244"/>
      <c r="CF40" s="247"/>
      <c r="CG40" s="243"/>
      <c r="CH40" s="244"/>
      <c r="CI40" s="247"/>
      <c r="CJ40" s="244"/>
      <c r="CK40" s="248"/>
      <c r="CL40" s="243"/>
      <c r="CM40" s="244"/>
      <c r="CN40" s="248"/>
      <c r="CO40" s="243"/>
      <c r="CP40" s="244"/>
      <c r="CQ40" s="248"/>
      <c r="CR40" s="244"/>
      <c r="CS40" s="278"/>
      <c r="CT40" s="243"/>
      <c r="CU40" s="244"/>
      <c r="CV40" s="278"/>
      <c r="CW40" s="243"/>
      <c r="CX40" s="244"/>
      <c r="CY40" s="278"/>
      <c r="CZ40" s="244"/>
      <c r="DA40" s="278"/>
      <c r="DB40" s="243"/>
      <c r="DC40" s="244"/>
      <c r="DD40" s="278"/>
      <c r="DE40" s="243"/>
      <c r="DF40" s="244"/>
      <c r="DG40" s="278"/>
      <c r="DH40" s="244"/>
      <c r="DI40" s="248"/>
      <c r="DJ40" s="243"/>
      <c r="DK40" s="244"/>
      <c r="DL40" s="248"/>
      <c r="DM40" s="243"/>
      <c r="DN40" s="244"/>
      <c r="DO40" s="248"/>
      <c r="DP40" s="244"/>
      <c r="DQ40" s="248">
        <f t="shared" si="13"/>
        <v>3</v>
      </c>
      <c r="DR40" s="243"/>
      <c r="DS40" s="244"/>
      <c r="DT40" s="314" t="s">
        <v>149</v>
      </c>
      <c r="DU40" s="260"/>
      <c r="DV40" s="260"/>
      <c r="DW40" s="260"/>
      <c r="DX40" s="260"/>
      <c r="DY40" s="260"/>
      <c r="DZ40" s="260"/>
      <c r="EA40" s="260"/>
      <c r="EB40" s="260"/>
      <c r="EC40" s="260"/>
      <c r="ED40" s="260"/>
      <c r="EE40" s="260"/>
      <c r="EF40" s="260"/>
      <c r="EG40" s="260"/>
      <c r="EH40" s="260"/>
      <c r="EI40" s="260"/>
      <c r="EJ40" s="260"/>
      <c r="EK40" s="260"/>
      <c r="EL40" s="260"/>
      <c r="EM40" s="260"/>
      <c r="EN40" s="260"/>
      <c r="EO40" s="260"/>
      <c r="EP40" s="260"/>
      <c r="EQ40" s="260"/>
      <c r="ER40" s="260"/>
      <c r="ES40" s="261"/>
      <c r="ET40" s="106"/>
      <c r="EU40" s="106"/>
      <c r="EV40" s="107"/>
      <c r="EW40" s="108">
        <f t="shared" si="5"/>
        <v>104</v>
      </c>
      <c r="EX40" s="108">
        <f t="shared" si="6"/>
        <v>104</v>
      </c>
      <c r="EY40" s="109" t="str">
        <f t="shared" si="7"/>
        <v>+</v>
      </c>
      <c r="EZ40" s="108">
        <f t="shared" si="8"/>
        <v>52</v>
      </c>
      <c r="FA40" s="108">
        <f t="shared" si="9"/>
        <v>52</v>
      </c>
      <c r="FB40" s="109" t="str">
        <f t="shared" si="10"/>
        <v>+</v>
      </c>
      <c r="FC40" s="108">
        <f t="shared" si="11"/>
        <v>52</v>
      </c>
      <c r="FD40" s="109" t="str">
        <f t="shared" si="12"/>
        <v>+</v>
      </c>
      <c r="FE40" s="109"/>
      <c r="FF40" s="109"/>
      <c r="FG40" s="109"/>
      <c r="FH40" s="109"/>
      <c r="FI40" s="109"/>
      <c r="FJ40" s="109"/>
    </row>
    <row r="41" spans="1:166" ht="50.25">
      <c r="A41" s="94"/>
      <c r="B41" s="100" t="s">
        <v>150</v>
      </c>
      <c r="C41" s="265" t="s">
        <v>151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4"/>
      <c r="AG41" s="279"/>
      <c r="AH41" s="243"/>
      <c r="AI41" s="244"/>
      <c r="AJ41" s="279"/>
      <c r="AK41" s="243"/>
      <c r="AL41" s="244"/>
      <c r="AM41" s="264">
        <f>SUM(AM42:AO43)</f>
        <v>228</v>
      </c>
      <c r="AN41" s="243"/>
      <c r="AO41" s="244"/>
      <c r="AP41" s="264">
        <f>SUM(AP42:AR43)</f>
        <v>122</v>
      </c>
      <c r="AQ41" s="243"/>
      <c r="AR41" s="244"/>
      <c r="AS41" s="264">
        <f>SUM(AS42:AU43)</f>
        <v>48</v>
      </c>
      <c r="AT41" s="243"/>
      <c r="AU41" s="244"/>
      <c r="AV41" s="264">
        <f>SUM(AV42:AX43)</f>
        <v>20</v>
      </c>
      <c r="AW41" s="243"/>
      <c r="AX41" s="244"/>
      <c r="AY41" s="264">
        <f>SUM(AY42:BA43)</f>
        <v>54</v>
      </c>
      <c r="AZ41" s="243"/>
      <c r="BA41" s="244"/>
      <c r="BB41" s="264"/>
      <c r="BC41" s="243"/>
      <c r="BD41" s="244"/>
      <c r="BE41" s="264">
        <f>SUM(BE42:BG43)</f>
        <v>108</v>
      </c>
      <c r="BF41" s="243"/>
      <c r="BG41" s="244"/>
      <c r="BH41" s="264">
        <f>SUM(BH42:BJ43)</f>
        <v>68</v>
      </c>
      <c r="BI41" s="243"/>
      <c r="BJ41" s="244"/>
      <c r="BK41" s="264">
        <f>SUM(BK42:BL43)</f>
        <v>3</v>
      </c>
      <c r="BL41" s="244"/>
      <c r="BM41" s="264">
        <f>SUM(BM42:BO43)</f>
        <v>120</v>
      </c>
      <c r="BN41" s="243"/>
      <c r="BO41" s="244"/>
      <c r="BP41" s="264">
        <f>SUM(BP42:BR43)</f>
        <v>54</v>
      </c>
      <c r="BQ41" s="243"/>
      <c r="BR41" s="244"/>
      <c r="BS41" s="264">
        <f>SUM(BS42:BT43)</f>
        <v>3</v>
      </c>
      <c r="BT41" s="244"/>
      <c r="BU41" s="264"/>
      <c r="BV41" s="243"/>
      <c r="BW41" s="244"/>
      <c r="BX41" s="264"/>
      <c r="BY41" s="243"/>
      <c r="BZ41" s="244"/>
      <c r="CA41" s="264"/>
      <c r="CB41" s="244"/>
      <c r="CC41" s="264"/>
      <c r="CD41" s="243"/>
      <c r="CE41" s="244"/>
      <c r="CF41" s="264"/>
      <c r="CG41" s="243"/>
      <c r="CH41" s="244"/>
      <c r="CI41" s="264"/>
      <c r="CJ41" s="244"/>
      <c r="CK41" s="264"/>
      <c r="CL41" s="243"/>
      <c r="CM41" s="244"/>
      <c r="CN41" s="264"/>
      <c r="CO41" s="243"/>
      <c r="CP41" s="244"/>
      <c r="CQ41" s="264"/>
      <c r="CR41" s="244"/>
      <c r="CS41" s="264"/>
      <c r="CT41" s="243"/>
      <c r="CU41" s="244"/>
      <c r="CV41" s="264"/>
      <c r="CW41" s="243"/>
      <c r="CX41" s="244"/>
      <c r="CY41" s="264"/>
      <c r="CZ41" s="244"/>
      <c r="DA41" s="264"/>
      <c r="DB41" s="243"/>
      <c r="DC41" s="244"/>
      <c r="DD41" s="264"/>
      <c r="DE41" s="243"/>
      <c r="DF41" s="244"/>
      <c r="DG41" s="264"/>
      <c r="DH41" s="244"/>
      <c r="DI41" s="264"/>
      <c r="DJ41" s="243"/>
      <c r="DK41" s="244"/>
      <c r="DL41" s="264"/>
      <c r="DM41" s="243"/>
      <c r="DN41" s="244"/>
      <c r="DO41" s="264"/>
      <c r="DP41" s="244"/>
      <c r="DQ41" s="264">
        <f t="shared" si="13"/>
        <v>6</v>
      </c>
      <c r="DR41" s="243"/>
      <c r="DS41" s="244"/>
      <c r="DT41" s="266" t="s">
        <v>152</v>
      </c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4"/>
      <c r="ET41" s="111"/>
      <c r="EU41" s="111"/>
      <c r="EV41" s="111"/>
      <c r="EW41" s="102">
        <f t="shared" si="5"/>
        <v>228</v>
      </c>
      <c r="EX41" s="102">
        <f t="shared" si="6"/>
        <v>228</v>
      </c>
      <c r="EY41" s="103" t="str">
        <f t="shared" si="7"/>
        <v>+</v>
      </c>
      <c r="EZ41" s="102">
        <f t="shared" si="8"/>
        <v>122</v>
      </c>
      <c r="FA41" s="102">
        <f t="shared" si="9"/>
        <v>122</v>
      </c>
      <c r="FB41" s="103" t="str">
        <f t="shared" si="10"/>
        <v>+</v>
      </c>
      <c r="FC41" s="102">
        <f t="shared" si="11"/>
        <v>122</v>
      </c>
      <c r="FD41" s="103" t="str">
        <f t="shared" si="12"/>
        <v>+</v>
      </c>
      <c r="FE41" s="103"/>
      <c r="FF41" s="103"/>
      <c r="FG41" s="103"/>
      <c r="FH41" s="103"/>
      <c r="FI41" s="103"/>
      <c r="FJ41" s="103"/>
    </row>
    <row r="42" spans="1:166" ht="51">
      <c r="A42" s="112"/>
      <c r="B42" s="113" t="s">
        <v>153</v>
      </c>
      <c r="C42" s="246" t="s">
        <v>154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4"/>
      <c r="AG42" s="247"/>
      <c r="AH42" s="243"/>
      <c r="AI42" s="244"/>
      <c r="AJ42" s="247">
        <v>1</v>
      </c>
      <c r="AK42" s="243"/>
      <c r="AL42" s="244"/>
      <c r="AM42" s="242">
        <v>108</v>
      </c>
      <c r="AN42" s="243"/>
      <c r="AO42" s="244"/>
      <c r="AP42" s="247">
        <v>68</v>
      </c>
      <c r="AQ42" s="243"/>
      <c r="AR42" s="244"/>
      <c r="AS42" s="247">
        <v>28</v>
      </c>
      <c r="AT42" s="243"/>
      <c r="AU42" s="244"/>
      <c r="AV42" s="247"/>
      <c r="AW42" s="243"/>
      <c r="AX42" s="244"/>
      <c r="AY42" s="247">
        <v>40</v>
      </c>
      <c r="AZ42" s="243"/>
      <c r="BA42" s="244"/>
      <c r="BB42" s="247"/>
      <c r="BC42" s="243"/>
      <c r="BD42" s="244"/>
      <c r="BE42" s="247">
        <v>108</v>
      </c>
      <c r="BF42" s="243"/>
      <c r="BG42" s="244"/>
      <c r="BH42" s="247">
        <v>68</v>
      </c>
      <c r="BI42" s="243"/>
      <c r="BJ42" s="244"/>
      <c r="BK42" s="247">
        <v>3</v>
      </c>
      <c r="BL42" s="244"/>
      <c r="BM42" s="248"/>
      <c r="BN42" s="243"/>
      <c r="BO42" s="244"/>
      <c r="BP42" s="247"/>
      <c r="BQ42" s="243"/>
      <c r="BR42" s="244"/>
      <c r="BS42" s="247"/>
      <c r="BT42" s="244"/>
      <c r="BU42" s="248"/>
      <c r="BV42" s="243"/>
      <c r="BW42" s="244"/>
      <c r="BX42" s="247"/>
      <c r="BY42" s="243"/>
      <c r="BZ42" s="244"/>
      <c r="CA42" s="247"/>
      <c r="CB42" s="244"/>
      <c r="CC42" s="248"/>
      <c r="CD42" s="243"/>
      <c r="CE42" s="244"/>
      <c r="CF42" s="247"/>
      <c r="CG42" s="243"/>
      <c r="CH42" s="244"/>
      <c r="CI42" s="247"/>
      <c r="CJ42" s="244"/>
      <c r="CK42" s="248"/>
      <c r="CL42" s="243"/>
      <c r="CM42" s="244"/>
      <c r="CN42" s="247"/>
      <c r="CO42" s="243"/>
      <c r="CP42" s="244"/>
      <c r="CQ42" s="247"/>
      <c r="CR42" s="244"/>
      <c r="CS42" s="278"/>
      <c r="CT42" s="243"/>
      <c r="CU42" s="244"/>
      <c r="CV42" s="277"/>
      <c r="CW42" s="243"/>
      <c r="CX42" s="244"/>
      <c r="CY42" s="277"/>
      <c r="CZ42" s="244"/>
      <c r="DA42" s="278"/>
      <c r="DB42" s="243"/>
      <c r="DC42" s="244"/>
      <c r="DD42" s="277"/>
      <c r="DE42" s="243"/>
      <c r="DF42" s="244"/>
      <c r="DG42" s="277"/>
      <c r="DH42" s="244"/>
      <c r="DI42" s="248"/>
      <c r="DJ42" s="243"/>
      <c r="DK42" s="244"/>
      <c r="DL42" s="247"/>
      <c r="DM42" s="243"/>
      <c r="DN42" s="244"/>
      <c r="DO42" s="247"/>
      <c r="DP42" s="244"/>
      <c r="DQ42" s="248">
        <f t="shared" si="13"/>
        <v>3</v>
      </c>
      <c r="DR42" s="243"/>
      <c r="DS42" s="244"/>
      <c r="DT42" s="315" t="s">
        <v>155</v>
      </c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4"/>
      <c r="ET42" s="114"/>
      <c r="EU42" s="114"/>
      <c r="EV42" s="107"/>
      <c r="EW42" s="108">
        <f t="shared" si="5"/>
        <v>108</v>
      </c>
      <c r="EX42" s="108">
        <f t="shared" si="6"/>
        <v>108</v>
      </c>
      <c r="EY42" s="109" t="str">
        <f t="shared" si="7"/>
        <v>+</v>
      </c>
      <c r="EZ42" s="108">
        <f t="shared" si="8"/>
        <v>68</v>
      </c>
      <c r="FA42" s="108">
        <f t="shared" si="9"/>
        <v>68</v>
      </c>
      <c r="FB42" s="109" t="str">
        <f t="shared" si="10"/>
        <v>+</v>
      </c>
      <c r="FC42" s="108">
        <f t="shared" si="11"/>
        <v>68</v>
      </c>
      <c r="FD42" s="109" t="str">
        <f t="shared" si="12"/>
        <v>+</v>
      </c>
      <c r="FE42" s="109"/>
      <c r="FF42" s="109"/>
      <c r="FG42" s="109"/>
      <c r="FH42" s="109"/>
      <c r="FI42" s="109"/>
      <c r="FJ42" s="109"/>
    </row>
    <row r="43" spans="1:166" ht="51">
      <c r="A43" s="112"/>
      <c r="B43" s="113" t="s">
        <v>156</v>
      </c>
      <c r="C43" s="246" t="s">
        <v>157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4"/>
      <c r="AG43" s="247">
        <v>2</v>
      </c>
      <c r="AH43" s="243"/>
      <c r="AI43" s="244"/>
      <c r="AJ43" s="247"/>
      <c r="AK43" s="243"/>
      <c r="AL43" s="244"/>
      <c r="AM43" s="247">
        <v>120</v>
      </c>
      <c r="AN43" s="243"/>
      <c r="AO43" s="244"/>
      <c r="AP43" s="247">
        <v>54</v>
      </c>
      <c r="AQ43" s="243"/>
      <c r="AR43" s="244"/>
      <c r="AS43" s="247">
        <v>20</v>
      </c>
      <c r="AT43" s="243"/>
      <c r="AU43" s="244"/>
      <c r="AV43" s="247">
        <v>20</v>
      </c>
      <c r="AW43" s="243"/>
      <c r="AX43" s="244"/>
      <c r="AY43" s="247">
        <v>14</v>
      </c>
      <c r="AZ43" s="243"/>
      <c r="BA43" s="244"/>
      <c r="BB43" s="247"/>
      <c r="BC43" s="243"/>
      <c r="BD43" s="244"/>
      <c r="BE43" s="248"/>
      <c r="BF43" s="243"/>
      <c r="BG43" s="244"/>
      <c r="BH43" s="247"/>
      <c r="BI43" s="243"/>
      <c r="BJ43" s="244"/>
      <c r="BK43" s="247"/>
      <c r="BL43" s="244"/>
      <c r="BM43" s="247">
        <v>120</v>
      </c>
      <c r="BN43" s="243"/>
      <c r="BO43" s="244"/>
      <c r="BP43" s="247">
        <v>54</v>
      </c>
      <c r="BQ43" s="243"/>
      <c r="BR43" s="244"/>
      <c r="BS43" s="247">
        <v>3</v>
      </c>
      <c r="BT43" s="244"/>
      <c r="BU43" s="248"/>
      <c r="BV43" s="243"/>
      <c r="BW43" s="244"/>
      <c r="BX43" s="247"/>
      <c r="BY43" s="243"/>
      <c r="BZ43" s="244"/>
      <c r="CA43" s="247"/>
      <c r="CB43" s="244"/>
      <c r="CC43" s="248"/>
      <c r="CD43" s="243"/>
      <c r="CE43" s="244"/>
      <c r="CF43" s="247"/>
      <c r="CG43" s="243"/>
      <c r="CH43" s="244"/>
      <c r="CI43" s="247"/>
      <c r="CJ43" s="244"/>
      <c r="CK43" s="248"/>
      <c r="CL43" s="243"/>
      <c r="CM43" s="244"/>
      <c r="CN43" s="247"/>
      <c r="CO43" s="243"/>
      <c r="CP43" s="244"/>
      <c r="CQ43" s="247"/>
      <c r="CR43" s="244"/>
      <c r="CS43" s="278"/>
      <c r="CT43" s="243"/>
      <c r="CU43" s="244"/>
      <c r="CV43" s="277"/>
      <c r="CW43" s="243"/>
      <c r="CX43" s="244"/>
      <c r="CY43" s="277"/>
      <c r="CZ43" s="244"/>
      <c r="DA43" s="278"/>
      <c r="DB43" s="243"/>
      <c r="DC43" s="244"/>
      <c r="DD43" s="277"/>
      <c r="DE43" s="243"/>
      <c r="DF43" s="244"/>
      <c r="DG43" s="277"/>
      <c r="DH43" s="244"/>
      <c r="DI43" s="248"/>
      <c r="DJ43" s="243"/>
      <c r="DK43" s="244"/>
      <c r="DL43" s="247"/>
      <c r="DM43" s="243"/>
      <c r="DN43" s="244"/>
      <c r="DO43" s="247"/>
      <c r="DP43" s="244"/>
      <c r="DQ43" s="248">
        <f t="shared" si="13"/>
        <v>3</v>
      </c>
      <c r="DR43" s="243"/>
      <c r="DS43" s="244"/>
      <c r="DT43" s="314" t="s">
        <v>158</v>
      </c>
      <c r="DU43" s="260"/>
      <c r="DV43" s="260"/>
      <c r="DW43" s="260"/>
      <c r="DX43" s="260"/>
      <c r="DY43" s="260"/>
      <c r="DZ43" s="260"/>
      <c r="EA43" s="260"/>
      <c r="EB43" s="260"/>
      <c r="EC43" s="260"/>
      <c r="ED43" s="260"/>
      <c r="EE43" s="260"/>
      <c r="EF43" s="260"/>
      <c r="EG43" s="260"/>
      <c r="EH43" s="260"/>
      <c r="EI43" s="260"/>
      <c r="EJ43" s="260"/>
      <c r="EK43" s="260"/>
      <c r="EL43" s="260"/>
      <c r="EM43" s="260"/>
      <c r="EN43" s="260"/>
      <c r="EO43" s="260"/>
      <c r="EP43" s="260"/>
      <c r="EQ43" s="260"/>
      <c r="ER43" s="260"/>
      <c r="ES43" s="302"/>
      <c r="ET43" s="115"/>
      <c r="EU43" s="115"/>
      <c r="EV43" s="107"/>
      <c r="EW43" s="108">
        <f t="shared" si="5"/>
        <v>120</v>
      </c>
      <c r="EX43" s="108">
        <f t="shared" si="6"/>
        <v>120</v>
      </c>
      <c r="EY43" s="109" t="str">
        <f t="shared" si="7"/>
        <v>+</v>
      </c>
      <c r="EZ43" s="108">
        <f t="shared" si="8"/>
        <v>54</v>
      </c>
      <c r="FA43" s="108">
        <f t="shared" si="9"/>
        <v>54</v>
      </c>
      <c r="FB43" s="109" t="str">
        <f t="shared" si="10"/>
        <v>+</v>
      </c>
      <c r="FC43" s="108">
        <f t="shared" si="11"/>
        <v>54</v>
      </c>
      <c r="FD43" s="109" t="str">
        <f t="shared" si="12"/>
        <v>+</v>
      </c>
      <c r="FE43" s="109"/>
      <c r="FF43" s="109"/>
      <c r="FG43" s="109"/>
      <c r="FH43" s="109"/>
      <c r="FI43" s="109"/>
      <c r="FJ43" s="109"/>
    </row>
    <row r="44" spans="1:166" ht="75" customHeight="1">
      <c r="A44" s="94"/>
      <c r="B44" s="94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7"/>
      <c r="AH44" s="117"/>
      <c r="AI44" s="117"/>
      <c r="AJ44" s="117"/>
      <c r="AK44" s="117"/>
      <c r="AL44" s="117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08"/>
      <c r="EX44" s="108"/>
      <c r="EY44" s="109"/>
      <c r="EZ44" s="108"/>
      <c r="FA44" s="108"/>
      <c r="FB44" s="109"/>
      <c r="FC44" s="108"/>
      <c r="FD44" s="109"/>
      <c r="FE44" s="109"/>
      <c r="FF44" s="109"/>
      <c r="FG44" s="109"/>
      <c r="FH44" s="109"/>
      <c r="FI44" s="109"/>
      <c r="FJ44" s="109"/>
    </row>
    <row r="45" spans="1:166" ht="72" customHeight="1">
      <c r="A45" s="94"/>
      <c r="B45" s="94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7"/>
      <c r="AH45" s="117"/>
      <c r="AI45" s="117"/>
      <c r="AJ45" s="117"/>
      <c r="AK45" s="117"/>
      <c r="AL45" s="117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08"/>
      <c r="EX45" s="108"/>
      <c r="EY45" s="109"/>
      <c r="EZ45" s="108"/>
      <c r="FA45" s="108"/>
      <c r="FB45" s="109"/>
      <c r="FC45" s="108"/>
      <c r="FD45" s="109"/>
      <c r="FE45" s="109"/>
      <c r="FF45" s="109"/>
      <c r="FG45" s="109"/>
      <c r="FH45" s="109"/>
      <c r="FI45" s="109"/>
      <c r="FJ45" s="109"/>
    </row>
    <row r="46" spans="1:166" ht="96.75" customHeight="1">
      <c r="A46" s="91"/>
      <c r="B46" s="270" t="s">
        <v>95</v>
      </c>
      <c r="C46" s="273" t="s">
        <v>96</v>
      </c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5"/>
      <c r="AG46" s="269" t="s">
        <v>97</v>
      </c>
      <c r="AH46" s="254"/>
      <c r="AI46" s="255"/>
      <c r="AJ46" s="269" t="s">
        <v>98</v>
      </c>
      <c r="AK46" s="254"/>
      <c r="AL46" s="255"/>
      <c r="AM46" s="251" t="s">
        <v>99</v>
      </c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4"/>
      <c r="BE46" s="251" t="s">
        <v>100</v>
      </c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4"/>
      <c r="DQ46" s="253" t="s">
        <v>101</v>
      </c>
      <c r="DR46" s="254"/>
      <c r="DS46" s="255"/>
      <c r="DT46" s="253" t="s">
        <v>102</v>
      </c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5"/>
      <c r="ET46" s="92"/>
      <c r="EU46" s="92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</row>
    <row r="47" spans="1:166" ht="51.75" customHeight="1">
      <c r="A47" s="91"/>
      <c r="B47" s="271"/>
      <c r="C47" s="256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8"/>
      <c r="AG47" s="256"/>
      <c r="AH47" s="257"/>
      <c r="AI47" s="258"/>
      <c r="AJ47" s="256"/>
      <c r="AK47" s="257"/>
      <c r="AL47" s="258"/>
      <c r="AM47" s="269" t="s">
        <v>48</v>
      </c>
      <c r="AN47" s="254"/>
      <c r="AO47" s="255"/>
      <c r="AP47" s="269" t="s">
        <v>103</v>
      </c>
      <c r="AQ47" s="254"/>
      <c r="AR47" s="255"/>
      <c r="AS47" s="252" t="s">
        <v>104</v>
      </c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4"/>
      <c r="BE47" s="252" t="s">
        <v>105</v>
      </c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4"/>
      <c r="BU47" s="252" t="s">
        <v>106</v>
      </c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4"/>
      <c r="CK47" s="252" t="s">
        <v>107</v>
      </c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4"/>
      <c r="DA47" s="252" t="s">
        <v>108</v>
      </c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4"/>
      <c r="DQ47" s="256"/>
      <c r="DR47" s="257"/>
      <c r="DS47" s="258"/>
      <c r="DT47" s="256"/>
      <c r="DU47" s="257"/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  <c r="EH47" s="257"/>
      <c r="EI47" s="257"/>
      <c r="EJ47" s="257"/>
      <c r="EK47" s="257"/>
      <c r="EL47" s="257"/>
      <c r="EM47" s="257"/>
      <c r="EN47" s="257"/>
      <c r="EO47" s="257"/>
      <c r="EP47" s="257"/>
      <c r="EQ47" s="257"/>
      <c r="ER47" s="257"/>
      <c r="ES47" s="258"/>
      <c r="ET47" s="92"/>
      <c r="EU47" s="92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</row>
    <row r="48" spans="1:166" ht="95.25" customHeight="1">
      <c r="A48" s="91"/>
      <c r="B48" s="271"/>
      <c r="C48" s="256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8"/>
      <c r="AG48" s="256"/>
      <c r="AH48" s="257"/>
      <c r="AI48" s="258"/>
      <c r="AJ48" s="256"/>
      <c r="AK48" s="257"/>
      <c r="AL48" s="258"/>
      <c r="AM48" s="256"/>
      <c r="AN48" s="257"/>
      <c r="AO48" s="258"/>
      <c r="AP48" s="256"/>
      <c r="AQ48" s="257"/>
      <c r="AR48" s="258"/>
      <c r="AS48" s="269" t="s">
        <v>109</v>
      </c>
      <c r="AT48" s="254"/>
      <c r="AU48" s="255"/>
      <c r="AV48" s="269" t="s">
        <v>110</v>
      </c>
      <c r="AW48" s="254"/>
      <c r="AX48" s="255"/>
      <c r="AY48" s="269" t="s">
        <v>111</v>
      </c>
      <c r="AZ48" s="254"/>
      <c r="BA48" s="255"/>
      <c r="BB48" s="274" t="s">
        <v>112</v>
      </c>
      <c r="BC48" s="254"/>
      <c r="BD48" s="255"/>
      <c r="BE48" s="250" t="s">
        <v>113</v>
      </c>
      <c r="BF48" s="243"/>
      <c r="BG48" s="243"/>
      <c r="BH48" s="243"/>
      <c r="BI48" s="243"/>
      <c r="BJ48" s="243"/>
      <c r="BK48" s="243"/>
      <c r="BL48" s="244"/>
      <c r="BM48" s="250" t="s">
        <v>114</v>
      </c>
      <c r="BN48" s="243"/>
      <c r="BO48" s="243"/>
      <c r="BP48" s="243"/>
      <c r="BQ48" s="243"/>
      <c r="BR48" s="243"/>
      <c r="BS48" s="243"/>
      <c r="BT48" s="244"/>
      <c r="BU48" s="250" t="s">
        <v>115</v>
      </c>
      <c r="BV48" s="243"/>
      <c r="BW48" s="243"/>
      <c r="BX48" s="243"/>
      <c r="BY48" s="243"/>
      <c r="BZ48" s="243"/>
      <c r="CA48" s="243"/>
      <c r="CB48" s="244"/>
      <c r="CC48" s="250" t="s">
        <v>116</v>
      </c>
      <c r="CD48" s="243"/>
      <c r="CE48" s="243"/>
      <c r="CF48" s="243"/>
      <c r="CG48" s="243"/>
      <c r="CH48" s="243"/>
      <c r="CI48" s="243"/>
      <c r="CJ48" s="244"/>
      <c r="CK48" s="250" t="s">
        <v>117</v>
      </c>
      <c r="CL48" s="243"/>
      <c r="CM48" s="243"/>
      <c r="CN48" s="243"/>
      <c r="CO48" s="243"/>
      <c r="CP48" s="243"/>
      <c r="CQ48" s="243"/>
      <c r="CR48" s="244"/>
      <c r="CS48" s="250" t="s">
        <v>118</v>
      </c>
      <c r="CT48" s="243"/>
      <c r="CU48" s="243"/>
      <c r="CV48" s="243"/>
      <c r="CW48" s="243"/>
      <c r="CX48" s="243"/>
      <c r="CY48" s="243"/>
      <c r="CZ48" s="244"/>
      <c r="DA48" s="250" t="s">
        <v>119</v>
      </c>
      <c r="DB48" s="243"/>
      <c r="DC48" s="243"/>
      <c r="DD48" s="243"/>
      <c r="DE48" s="243"/>
      <c r="DF48" s="243"/>
      <c r="DG48" s="243"/>
      <c r="DH48" s="244"/>
      <c r="DI48" s="250" t="s">
        <v>120</v>
      </c>
      <c r="DJ48" s="243"/>
      <c r="DK48" s="243"/>
      <c r="DL48" s="243"/>
      <c r="DM48" s="243"/>
      <c r="DN48" s="243"/>
      <c r="DO48" s="243"/>
      <c r="DP48" s="244"/>
      <c r="DQ48" s="256"/>
      <c r="DR48" s="257"/>
      <c r="DS48" s="258"/>
      <c r="DT48" s="256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7"/>
      <c r="EH48" s="257"/>
      <c r="EI48" s="257"/>
      <c r="EJ48" s="257"/>
      <c r="EK48" s="257"/>
      <c r="EL48" s="257"/>
      <c r="EM48" s="257"/>
      <c r="EN48" s="257"/>
      <c r="EO48" s="257"/>
      <c r="EP48" s="257"/>
      <c r="EQ48" s="257"/>
      <c r="ER48" s="257"/>
      <c r="ES48" s="258"/>
      <c r="ET48" s="92"/>
      <c r="EU48" s="92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</row>
    <row r="49" spans="1:166" ht="214.5" customHeight="1">
      <c r="A49" s="91"/>
      <c r="B49" s="272"/>
      <c r="C49" s="259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1"/>
      <c r="AG49" s="259"/>
      <c r="AH49" s="260"/>
      <c r="AI49" s="261"/>
      <c r="AJ49" s="259"/>
      <c r="AK49" s="260"/>
      <c r="AL49" s="261"/>
      <c r="AM49" s="259"/>
      <c r="AN49" s="260"/>
      <c r="AO49" s="261"/>
      <c r="AP49" s="259"/>
      <c r="AQ49" s="260"/>
      <c r="AR49" s="261"/>
      <c r="AS49" s="259"/>
      <c r="AT49" s="260"/>
      <c r="AU49" s="261"/>
      <c r="AV49" s="259"/>
      <c r="AW49" s="260"/>
      <c r="AX49" s="261"/>
      <c r="AY49" s="259"/>
      <c r="AZ49" s="260"/>
      <c r="BA49" s="261"/>
      <c r="BB49" s="259"/>
      <c r="BC49" s="260"/>
      <c r="BD49" s="261"/>
      <c r="BE49" s="262" t="s">
        <v>121</v>
      </c>
      <c r="BF49" s="243"/>
      <c r="BG49" s="244"/>
      <c r="BH49" s="262" t="s">
        <v>122</v>
      </c>
      <c r="BI49" s="243"/>
      <c r="BJ49" s="244"/>
      <c r="BK49" s="262" t="s">
        <v>123</v>
      </c>
      <c r="BL49" s="244"/>
      <c r="BM49" s="262" t="s">
        <v>121</v>
      </c>
      <c r="BN49" s="243"/>
      <c r="BO49" s="244"/>
      <c r="BP49" s="262" t="s">
        <v>122</v>
      </c>
      <c r="BQ49" s="243"/>
      <c r="BR49" s="244"/>
      <c r="BS49" s="262" t="s">
        <v>123</v>
      </c>
      <c r="BT49" s="244"/>
      <c r="BU49" s="262" t="s">
        <v>121</v>
      </c>
      <c r="BV49" s="243"/>
      <c r="BW49" s="244"/>
      <c r="BX49" s="262" t="s">
        <v>122</v>
      </c>
      <c r="BY49" s="243"/>
      <c r="BZ49" s="244"/>
      <c r="CA49" s="262" t="s">
        <v>123</v>
      </c>
      <c r="CB49" s="244"/>
      <c r="CC49" s="262" t="s">
        <v>121</v>
      </c>
      <c r="CD49" s="243"/>
      <c r="CE49" s="244"/>
      <c r="CF49" s="262" t="s">
        <v>122</v>
      </c>
      <c r="CG49" s="243"/>
      <c r="CH49" s="244"/>
      <c r="CI49" s="262" t="s">
        <v>123</v>
      </c>
      <c r="CJ49" s="244"/>
      <c r="CK49" s="262" t="s">
        <v>121</v>
      </c>
      <c r="CL49" s="243"/>
      <c r="CM49" s="244"/>
      <c r="CN49" s="262" t="s">
        <v>122</v>
      </c>
      <c r="CO49" s="243"/>
      <c r="CP49" s="244"/>
      <c r="CQ49" s="262" t="s">
        <v>123</v>
      </c>
      <c r="CR49" s="244"/>
      <c r="CS49" s="262" t="s">
        <v>121</v>
      </c>
      <c r="CT49" s="243"/>
      <c r="CU49" s="244"/>
      <c r="CV49" s="262" t="s">
        <v>122</v>
      </c>
      <c r="CW49" s="243"/>
      <c r="CX49" s="244"/>
      <c r="CY49" s="262" t="s">
        <v>123</v>
      </c>
      <c r="CZ49" s="244"/>
      <c r="DA49" s="262" t="s">
        <v>121</v>
      </c>
      <c r="DB49" s="243"/>
      <c r="DC49" s="244"/>
      <c r="DD49" s="262" t="s">
        <v>122</v>
      </c>
      <c r="DE49" s="243"/>
      <c r="DF49" s="244"/>
      <c r="DG49" s="262" t="s">
        <v>123</v>
      </c>
      <c r="DH49" s="244"/>
      <c r="DI49" s="262" t="s">
        <v>121</v>
      </c>
      <c r="DJ49" s="243"/>
      <c r="DK49" s="244"/>
      <c r="DL49" s="262" t="s">
        <v>122</v>
      </c>
      <c r="DM49" s="243"/>
      <c r="DN49" s="244"/>
      <c r="DO49" s="262" t="s">
        <v>123</v>
      </c>
      <c r="DP49" s="244"/>
      <c r="DQ49" s="259"/>
      <c r="DR49" s="260"/>
      <c r="DS49" s="261"/>
      <c r="DT49" s="259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1"/>
      <c r="ET49" s="92"/>
      <c r="EU49" s="92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</row>
    <row r="50" spans="1:166" ht="51" customHeight="1">
      <c r="A50" s="94"/>
      <c r="B50" s="100" t="s">
        <v>159</v>
      </c>
      <c r="C50" s="265" t="s">
        <v>160</v>
      </c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4"/>
      <c r="AG50" s="264"/>
      <c r="AH50" s="243"/>
      <c r="AI50" s="244"/>
      <c r="AJ50" s="264"/>
      <c r="AK50" s="243"/>
      <c r="AL50" s="244"/>
      <c r="AM50" s="264">
        <f>SUM(AM51:AO54)</f>
        <v>388</v>
      </c>
      <c r="AN50" s="243"/>
      <c r="AO50" s="244"/>
      <c r="AP50" s="264">
        <f>SUM(AP51:AR54)</f>
        <v>168</v>
      </c>
      <c r="AQ50" s="243"/>
      <c r="AR50" s="244"/>
      <c r="AS50" s="264">
        <f>SUM(AS51:AU54)</f>
        <v>78</v>
      </c>
      <c r="AT50" s="243"/>
      <c r="AU50" s="244"/>
      <c r="AV50" s="264"/>
      <c r="AW50" s="243"/>
      <c r="AX50" s="244"/>
      <c r="AY50" s="264">
        <f>SUM(AY51:BA54)</f>
        <v>90</v>
      </c>
      <c r="AZ50" s="243"/>
      <c r="BA50" s="244"/>
      <c r="BB50" s="264"/>
      <c r="BC50" s="243"/>
      <c r="BD50" s="244"/>
      <c r="BE50" s="264"/>
      <c r="BF50" s="243"/>
      <c r="BG50" s="244"/>
      <c r="BH50" s="264"/>
      <c r="BI50" s="243"/>
      <c r="BJ50" s="244"/>
      <c r="BK50" s="264"/>
      <c r="BL50" s="244"/>
      <c r="BM50" s="264"/>
      <c r="BN50" s="243"/>
      <c r="BO50" s="244"/>
      <c r="BP50" s="264"/>
      <c r="BQ50" s="243"/>
      <c r="BR50" s="244"/>
      <c r="BS50" s="264"/>
      <c r="BT50" s="244"/>
      <c r="BU50" s="264">
        <f>SUM(BU51:BW54)</f>
        <v>120</v>
      </c>
      <c r="BV50" s="243"/>
      <c r="BW50" s="244"/>
      <c r="BX50" s="264">
        <f>SUM(BX51:BZ54)</f>
        <v>68</v>
      </c>
      <c r="BY50" s="243"/>
      <c r="BZ50" s="244"/>
      <c r="CA50" s="264">
        <f>SUM(CA51:CB54)</f>
        <v>3</v>
      </c>
      <c r="CB50" s="244"/>
      <c r="CC50" s="264">
        <f>SUM(CC51:CE54)</f>
        <v>268</v>
      </c>
      <c r="CD50" s="243"/>
      <c r="CE50" s="244"/>
      <c r="CF50" s="264">
        <f>SUM(CF51:CH54)</f>
        <v>100</v>
      </c>
      <c r="CG50" s="243"/>
      <c r="CH50" s="244"/>
      <c r="CI50" s="264">
        <f>SUM(CI51:CJ54)</f>
        <v>7</v>
      </c>
      <c r="CJ50" s="244"/>
      <c r="CK50" s="264"/>
      <c r="CL50" s="243"/>
      <c r="CM50" s="244"/>
      <c r="CN50" s="264"/>
      <c r="CO50" s="243"/>
      <c r="CP50" s="244"/>
      <c r="CQ50" s="264"/>
      <c r="CR50" s="244"/>
      <c r="CS50" s="264"/>
      <c r="CT50" s="243"/>
      <c r="CU50" s="244"/>
      <c r="CV50" s="264"/>
      <c r="CW50" s="243"/>
      <c r="CX50" s="244"/>
      <c r="CY50" s="264"/>
      <c r="CZ50" s="244"/>
      <c r="DA50" s="264"/>
      <c r="DB50" s="243"/>
      <c r="DC50" s="244"/>
      <c r="DD50" s="264"/>
      <c r="DE50" s="243"/>
      <c r="DF50" s="244"/>
      <c r="DG50" s="264"/>
      <c r="DH50" s="244"/>
      <c r="DI50" s="264"/>
      <c r="DJ50" s="243"/>
      <c r="DK50" s="244"/>
      <c r="DL50" s="264"/>
      <c r="DM50" s="243"/>
      <c r="DN50" s="244"/>
      <c r="DO50" s="264"/>
      <c r="DP50" s="244"/>
      <c r="DQ50" s="264">
        <f t="shared" ref="DQ50:DQ82" si="14">SUM(BK50,BS50,CA50,CI50,CQ50,CY50,DG50,DO50)</f>
        <v>10</v>
      </c>
      <c r="DR50" s="243"/>
      <c r="DS50" s="244"/>
      <c r="DT50" s="316"/>
      <c r="DU50" s="260"/>
      <c r="DV50" s="260"/>
      <c r="DW50" s="260"/>
      <c r="DX50" s="260"/>
      <c r="DY50" s="260"/>
      <c r="DZ50" s="260"/>
      <c r="EA50" s="260"/>
      <c r="EB50" s="260"/>
      <c r="EC50" s="260"/>
      <c r="ED50" s="260"/>
      <c r="EE50" s="260"/>
      <c r="EF50" s="260"/>
      <c r="EG50" s="260"/>
      <c r="EH50" s="260"/>
      <c r="EI50" s="260"/>
      <c r="EJ50" s="260"/>
      <c r="EK50" s="260"/>
      <c r="EL50" s="260"/>
      <c r="EM50" s="260"/>
      <c r="EN50" s="260"/>
      <c r="EO50" s="260"/>
      <c r="EP50" s="260"/>
      <c r="EQ50" s="260"/>
      <c r="ER50" s="260"/>
      <c r="ES50" s="302"/>
      <c r="ET50" s="111"/>
      <c r="EU50" s="111"/>
      <c r="EV50" s="111"/>
      <c r="EW50" s="102">
        <f t="shared" ref="EW50:EW57" si="15">AM50</f>
        <v>388</v>
      </c>
      <c r="EX50" s="102">
        <f t="shared" ref="EX50:EX57" si="16">BE50+BM50+BU50+CC50+CK50+CS50+DA50+DI50</f>
        <v>388</v>
      </c>
      <c r="EY50" s="103" t="str">
        <f t="shared" ref="EY50:EY57" si="17">IF(EW50=EX50,"+","-")</f>
        <v>+</v>
      </c>
      <c r="EZ50" s="102">
        <f t="shared" ref="EZ50:EZ57" si="18">AP50</f>
        <v>168</v>
      </c>
      <c r="FA50" s="102">
        <f t="shared" ref="FA50:FA57" si="19">BH50+BP50+BX50+CF50+CN50+CV50+DD50+DL50</f>
        <v>168</v>
      </c>
      <c r="FB50" s="103" t="str">
        <f t="shared" ref="FB50:FB57" si="20">IF(EZ50=FA50,"+","-")</f>
        <v>+</v>
      </c>
      <c r="FC50" s="102">
        <f t="shared" ref="FC50:FC57" si="21">AS50+AV50+AY50+BB50</f>
        <v>168</v>
      </c>
      <c r="FD50" s="103" t="str">
        <f t="shared" ref="FD50:FD57" si="22">IF(EZ50=FC50,"+","-")</f>
        <v>+</v>
      </c>
      <c r="FE50" s="103"/>
      <c r="FF50" s="103"/>
      <c r="FG50" s="103"/>
      <c r="FH50" s="103"/>
      <c r="FI50" s="103"/>
      <c r="FJ50" s="103"/>
    </row>
    <row r="51" spans="1:166" ht="51">
      <c r="A51" s="112"/>
      <c r="B51" s="113" t="s">
        <v>161</v>
      </c>
      <c r="C51" s="246" t="s">
        <v>162</v>
      </c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4"/>
      <c r="AG51" s="247">
        <v>3</v>
      </c>
      <c r="AH51" s="243"/>
      <c r="AI51" s="244"/>
      <c r="AJ51" s="247"/>
      <c r="AK51" s="243"/>
      <c r="AL51" s="244"/>
      <c r="AM51" s="247">
        <v>120</v>
      </c>
      <c r="AN51" s="243"/>
      <c r="AO51" s="244"/>
      <c r="AP51" s="247">
        <v>68</v>
      </c>
      <c r="AQ51" s="243"/>
      <c r="AR51" s="244"/>
      <c r="AS51" s="247">
        <v>34</v>
      </c>
      <c r="AT51" s="243"/>
      <c r="AU51" s="244"/>
      <c r="AV51" s="247"/>
      <c r="AW51" s="243"/>
      <c r="AX51" s="244"/>
      <c r="AY51" s="247">
        <v>34</v>
      </c>
      <c r="AZ51" s="243"/>
      <c r="BA51" s="244"/>
      <c r="BB51" s="247"/>
      <c r="BC51" s="243"/>
      <c r="BD51" s="244"/>
      <c r="BE51" s="248"/>
      <c r="BF51" s="243"/>
      <c r="BG51" s="244"/>
      <c r="BH51" s="247"/>
      <c r="BI51" s="243"/>
      <c r="BJ51" s="244"/>
      <c r="BK51" s="247"/>
      <c r="BL51" s="244"/>
      <c r="BM51" s="248"/>
      <c r="BN51" s="243"/>
      <c r="BO51" s="244"/>
      <c r="BP51" s="247"/>
      <c r="BQ51" s="243"/>
      <c r="BR51" s="244"/>
      <c r="BS51" s="247"/>
      <c r="BT51" s="244"/>
      <c r="BU51" s="247">
        <v>120</v>
      </c>
      <c r="BV51" s="243"/>
      <c r="BW51" s="244"/>
      <c r="BX51" s="247">
        <v>68</v>
      </c>
      <c r="BY51" s="243"/>
      <c r="BZ51" s="244"/>
      <c r="CA51" s="247">
        <v>3</v>
      </c>
      <c r="CB51" s="244"/>
      <c r="CC51" s="248"/>
      <c r="CD51" s="243"/>
      <c r="CE51" s="244"/>
      <c r="CF51" s="247"/>
      <c r="CG51" s="243"/>
      <c r="CH51" s="244"/>
      <c r="CI51" s="247"/>
      <c r="CJ51" s="244"/>
      <c r="CK51" s="248"/>
      <c r="CL51" s="243"/>
      <c r="CM51" s="244"/>
      <c r="CN51" s="247"/>
      <c r="CO51" s="243"/>
      <c r="CP51" s="244"/>
      <c r="CQ51" s="247"/>
      <c r="CR51" s="244"/>
      <c r="CS51" s="278"/>
      <c r="CT51" s="243"/>
      <c r="CU51" s="244"/>
      <c r="CV51" s="277"/>
      <c r="CW51" s="243"/>
      <c r="CX51" s="244"/>
      <c r="CY51" s="277"/>
      <c r="CZ51" s="244"/>
      <c r="DA51" s="278"/>
      <c r="DB51" s="243"/>
      <c r="DC51" s="244"/>
      <c r="DD51" s="277"/>
      <c r="DE51" s="243"/>
      <c r="DF51" s="244"/>
      <c r="DG51" s="277"/>
      <c r="DH51" s="244"/>
      <c r="DI51" s="248"/>
      <c r="DJ51" s="243"/>
      <c r="DK51" s="244"/>
      <c r="DL51" s="247"/>
      <c r="DM51" s="243"/>
      <c r="DN51" s="244"/>
      <c r="DO51" s="247"/>
      <c r="DP51" s="244"/>
      <c r="DQ51" s="248">
        <f t="shared" si="14"/>
        <v>3</v>
      </c>
      <c r="DR51" s="243"/>
      <c r="DS51" s="244"/>
      <c r="DT51" s="314" t="s">
        <v>163</v>
      </c>
      <c r="DU51" s="260"/>
      <c r="DV51" s="260"/>
      <c r="DW51" s="260"/>
      <c r="DX51" s="260"/>
      <c r="DY51" s="260"/>
      <c r="DZ51" s="260"/>
      <c r="EA51" s="260"/>
      <c r="EB51" s="260"/>
      <c r="EC51" s="260"/>
      <c r="ED51" s="260"/>
      <c r="EE51" s="260"/>
      <c r="EF51" s="260"/>
      <c r="EG51" s="260"/>
      <c r="EH51" s="260"/>
      <c r="EI51" s="260"/>
      <c r="EJ51" s="260"/>
      <c r="EK51" s="260"/>
      <c r="EL51" s="260"/>
      <c r="EM51" s="260"/>
      <c r="EN51" s="260"/>
      <c r="EO51" s="260"/>
      <c r="EP51" s="260"/>
      <c r="EQ51" s="260"/>
      <c r="ER51" s="260"/>
      <c r="ES51" s="302"/>
      <c r="ET51" s="114"/>
      <c r="EU51" s="114"/>
      <c r="EV51" s="107"/>
      <c r="EW51" s="108">
        <f t="shared" si="15"/>
        <v>120</v>
      </c>
      <c r="EX51" s="108">
        <f t="shared" si="16"/>
        <v>120</v>
      </c>
      <c r="EY51" s="109" t="str">
        <f t="shared" si="17"/>
        <v>+</v>
      </c>
      <c r="EZ51" s="108">
        <f t="shared" si="18"/>
        <v>68</v>
      </c>
      <c r="FA51" s="108">
        <f t="shared" si="19"/>
        <v>68</v>
      </c>
      <c r="FB51" s="109" t="str">
        <f t="shared" si="20"/>
        <v>+</v>
      </c>
      <c r="FC51" s="108">
        <f t="shared" si="21"/>
        <v>68</v>
      </c>
      <c r="FD51" s="109" t="str">
        <f t="shared" si="22"/>
        <v>+</v>
      </c>
      <c r="FE51" s="109"/>
      <c r="FF51" s="109"/>
      <c r="FG51" s="109"/>
      <c r="FH51" s="109"/>
      <c r="FI51" s="109"/>
      <c r="FJ51" s="109"/>
    </row>
    <row r="52" spans="1:166" ht="51">
      <c r="A52" s="112"/>
      <c r="B52" s="113" t="s">
        <v>164</v>
      </c>
      <c r="C52" s="286" t="s">
        <v>165</v>
      </c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4"/>
      <c r="AG52" s="247"/>
      <c r="AH52" s="243"/>
      <c r="AI52" s="244"/>
      <c r="AJ52" s="247">
        <v>4</v>
      </c>
      <c r="AK52" s="243"/>
      <c r="AL52" s="244"/>
      <c r="AM52" s="247">
        <v>108</v>
      </c>
      <c r="AN52" s="243"/>
      <c r="AO52" s="244"/>
      <c r="AP52" s="247">
        <v>46</v>
      </c>
      <c r="AQ52" s="243"/>
      <c r="AR52" s="244"/>
      <c r="AS52" s="247">
        <v>20</v>
      </c>
      <c r="AT52" s="243"/>
      <c r="AU52" s="244"/>
      <c r="AV52" s="247"/>
      <c r="AW52" s="243"/>
      <c r="AX52" s="244"/>
      <c r="AY52" s="247">
        <v>26</v>
      </c>
      <c r="AZ52" s="243"/>
      <c r="BA52" s="244"/>
      <c r="BB52" s="247"/>
      <c r="BC52" s="243"/>
      <c r="BD52" s="244"/>
      <c r="BE52" s="248"/>
      <c r="BF52" s="243"/>
      <c r="BG52" s="244"/>
      <c r="BH52" s="247"/>
      <c r="BI52" s="243"/>
      <c r="BJ52" s="244"/>
      <c r="BK52" s="247"/>
      <c r="BL52" s="244"/>
      <c r="BM52" s="248"/>
      <c r="BN52" s="243"/>
      <c r="BO52" s="244"/>
      <c r="BP52" s="247"/>
      <c r="BQ52" s="243"/>
      <c r="BR52" s="244"/>
      <c r="BS52" s="247"/>
      <c r="BT52" s="244"/>
      <c r="BU52" s="248"/>
      <c r="BV52" s="243"/>
      <c r="BW52" s="244"/>
      <c r="BX52" s="247"/>
      <c r="BY52" s="243"/>
      <c r="BZ52" s="244"/>
      <c r="CA52" s="247"/>
      <c r="CB52" s="244"/>
      <c r="CC52" s="247">
        <v>108</v>
      </c>
      <c r="CD52" s="243"/>
      <c r="CE52" s="244"/>
      <c r="CF52" s="247">
        <v>46</v>
      </c>
      <c r="CG52" s="243"/>
      <c r="CH52" s="244"/>
      <c r="CI52" s="242">
        <v>3</v>
      </c>
      <c r="CJ52" s="244"/>
      <c r="CK52" s="248"/>
      <c r="CL52" s="243"/>
      <c r="CM52" s="244"/>
      <c r="CN52" s="247"/>
      <c r="CO52" s="243"/>
      <c r="CP52" s="244"/>
      <c r="CQ52" s="247"/>
      <c r="CR52" s="244"/>
      <c r="CS52" s="278"/>
      <c r="CT52" s="243"/>
      <c r="CU52" s="244"/>
      <c r="CV52" s="277"/>
      <c r="CW52" s="243"/>
      <c r="CX52" s="244"/>
      <c r="CY52" s="277"/>
      <c r="CZ52" s="244"/>
      <c r="DA52" s="278"/>
      <c r="DB52" s="243"/>
      <c r="DC52" s="244"/>
      <c r="DD52" s="277"/>
      <c r="DE52" s="243"/>
      <c r="DF52" s="244"/>
      <c r="DG52" s="277"/>
      <c r="DH52" s="244"/>
      <c r="DI52" s="248"/>
      <c r="DJ52" s="243"/>
      <c r="DK52" s="244"/>
      <c r="DL52" s="247"/>
      <c r="DM52" s="243"/>
      <c r="DN52" s="244"/>
      <c r="DO52" s="247"/>
      <c r="DP52" s="244"/>
      <c r="DQ52" s="248">
        <f t="shared" si="14"/>
        <v>3</v>
      </c>
      <c r="DR52" s="243"/>
      <c r="DS52" s="244"/>
      <c r="DT52" s="314" t="s">
        <v>166</v>
      </c>
      <c r="DU52" s="260"/>
      <c r="DV52" s="260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  <c r="EL52" s="260"/>
      <c r="EM52" s="260"/>
      <c r="EN52" s="260"/>
      <c r="EO52" s="260"/>
      <c r="EP52" s="260"/>
      <c r="EQ52" s="260"/>
      <c r="ER52" s="260"/>
      <c r="ES52" s="302"/>
      <c r="ET52" s="114"/>
      <c r="EU52" s="114"/>
      <c r="EV52" s="107"/>
      <c r="EW52" s="108">
        <f t="shared" si="15"/>
        <v>108</v>
      </c>
      <c r="EX52" s="108">
        <f t="shared" si="16"/>
        <v>108</v>
      </c>
      <c r="EY52" s="109" t="str">
        <f t="shared" si="17"/>
        <v>+</v>
      </c>
      <c r="EZ52" s="108">
        <f t="shared" si="18"/>
        <v>46</v>
      </c>
      <c r="FA52" s="108">
        <f t="shared" si="19"/>
        <v>46</v>
      </c>
      <c r="FB52" s="109" t="str">
        <f t="shared" si="20"/>
        <v>+</v>
      </c>
      <c r="FC52" s="108">
        <f t="shared" si="21"/>
        <v>46</v>
      </c>
      <c r="FD52" s="109" t="str">
        <f t="shared" si="22"/>
        <v>+</v>
      </c>
      <c r="FE52" s="109"/>
      <c r="FF52" s="109"/>
      <c r="FG52" s="109"/>
      <c r="FH52" s="109"/>
      <c r="FI52" s="109"/>
      <c r="FJ52" s="109"/>
    </row>
    <row r="53" spans="1:166" ht="51">
      <c r="A53" s="112"/>
      <c r="B53" s="113" t="s">
        <v>167</v>
      </c>
      <c r="C53" s="246" t="s">
        <v>168</v>
      </c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4"/>
      <c r="AG53" s="247">
        <v>4</v>
      </c>
      <c r="AH53" s="243"/>
      <c r="AI53" s="244"/>
      <c r="AJ53" s="247"/>
      <c r="AK53" s="243"/>
      <c r="AL53" s="244"/>
      <c r="AM53" s="247">
        <v>120</v>
      </c>
      <c r="AN53" s="243"/>
      <c r="AO53" s="244"/>
      <c r="AP53" s="247">
        <v>54</v>
      </c>
      <c r="AQ53" s="243"/>
      <c r="AR53" s="244"/>
      <c r="AS53" s="247">
        <v>24</v>
      </c>
      <c r="AT53" s="243"/>
      <c r="AU53" s="244"/>
      <c r="AV53" s="247"/>
      <c r="AW53" s="243"/>
      <c r="AX53" s="244"/>
      <c r="AY53" s="247">
        <v>30</v>
      </c>
      <c r="AZ53" s="243"/>
      <c r="BA53" s="244"/>
      <c r="BB53" s="247"/>
      <c r="BC53" s="243"/>
      <c r="BD53" s="244"/>
      <c r="BE53" s="248"/>
      <c r="BF53" s="243"/>
      <c r="BG53" s="244"/>
      <c r="BH53" s="247"/>
      <c r="BI53" s="243"/>
      <c r="BJ53" s="244"/>
      <c r="BK53" s="247"/>
      <c r="BL53" s="244"/>
      <c r="BM53" s="248"/>
      <c r="BN53" s="243"/>
      <c r="BO53" s="244"/>
      <c r="BP53" s="247"/>
      <c r="BQ53" s="243"/>
      <c r="BR53" s="244"/>
      <c r="BS53" s="247"/>
      <c r="BT53" s="244"/>
      <c r="BU53" s="248"/>
      <c r="BV53" s="243"/>
      <c r="BW53" s="244"/>
      <c r="BX53" s="247"/>
      <c r="BY53" s="243"/>
      <c r="BZ53" s="244"/>
      <c r="CA53" s="247"/>
      <c r="CB53" s="244"/>
      <c r="CC53" s="247">
        <v>120</v>
      </c>
      <c r="CD53" s="243"/>
      <c r="CE53" s="244"/>
      <c r="CF53" s="247">
        <v>54</v>
      </c>
      <c r="CG53" s="243"/>
      <c r="CH53" s="244"/>
      <c r="CI53" s="247">
        <v>3</v>
      </c>
      <c r="CJ53" s="244"/>
      <c r="CK53" s="248"/>
      <c r="CL53" s="243"/>
      <c r="CM53" s="244"/>
      <c r="CN53" s="247"/>
      <c r="CO53" s="243"/>
      <c r="CP53" s="244"/>
      <c r="CQ53" s="247"/>
      <c r="CR53" s="244"/>
      <c r="CS53" s="278"/>
      <c r="CT53" s="243"/>
      <c r="CU53" s="244"/>
      <c r="CV53" s="277"/>
      <c r="CW53" s="243"/>
      <c r="CX53" s="244"/>
      <c r="CY53" s="277"/>
      <c r="CZ53" s="244"/>
      <c r="DA53" s="278"/>
      <c r="DB53" s="243"/>
      <c r="DC53" s="244"/>
      <c r="DD53" s="277"/>
      <c r="DE53" s="243"/>
      <c r="DF53" s="244"/>
      <c r="DG53" s="277"/>
      <c r="DH53" s="244"/>
      <c r="DI53" s="248"/>
      <c r="DJ53" s="243"/>
      <c r="DK53" s="244"/>
      <c r="DL53" s="247"/>
      <c r="DM53" s="243"/>
      <c r="DN53" s="244"/>
      <c r="DO53" s="247"/>
      <c r="DP53" s="244"/>
      <c r="DQ53" s="248">
        <f t="shared" si="14"/>
        <v>3</v>
      </c>
      <c r="DR53" s="243"/>
      <c r="DS53" s="244"/>
      <c r="DT53" s="314" t="s">
        <v>169</v>
      </c>
      <c r="DU53" s="260"/>
      <c r="DV53" s="260"/>
      <c r="DW53" s="260"/>
      <c r="DX53" s="260"/>
      <c r="DY53" s="260"/>
      <c r="DZ53" s="260"/>
      <c r="EA53" s="260"/>
      <c r="EB53" s="260"/>
      <c r="EC53" s="260"/>
      <c r="ED53" s="260"/>
      <c r="EE53" s="260"/>
      <c r="EF53" s="260"/>
      <c r="EG53" s="260"/>
      <c r="EH53" s="260"/>
      <c r="EI53" s="260"/>
      <c r="EJ53" s="260"/>
      <c r="EK53" s="260"/>
      <c r="EL53" s="260"/>
      <c r="EM53" s="260"/>
      <c r="EN53" s="260"/>
      <c r="EO53" s="260"/>
      <c r="EP53" s="260"/>
      <c r="EQ53" s="260"/>
      <c r="ER53" s="260"/>
      <c r="ES53" s="302"/>
      <c r="ET53" s="115"/>
      <c r="EU53" s="115"/>
      <c r="EV53" s="107"/>
      <c r="EW53" s="108">
        <f t="shared" si="15"/>
        <v>120</v>
      </c>
      <c r="EX53" s="108">
        <f t="shared" si="16"/>
        <v>120</v>
      </c>
      <c r="EY53" s="109" t="str">
        <f t="shared" si="17"/>
        <v>+</v>
      </c>
      <c r="EZ53" s="108">
        <f t="shared" si="18"/>
        <v>54</v>
      </c>
      <c r="FA53" s="108">
        <f t="shared" si="19"/>
        <v>54</v>
      </c>
      <c r="FB53" s="109" t="str">
        <f t="shared" si="20"/>
        <v>+</v>
      </c>
      <c r="FC53" s="108">
        <f t="shared" si="21"/>
        <v>54</v>
      </c>
      <c r="FD53" s="109" t="str">
        <f t="shared" si="22"/>
        <v>+</v>
      </c>
      <c r="FE53" s="109"/>
      <c r="FF53" s="109"/>
      <c r="FG53" s="109"/>
      <c r="FH53" s="109"/>
      <c r="FI53" s="109"/>
      <c r="FJ53" s="109"/>
    </row>
    <row r="54" spans="1:166" ht="66" customHeight="1">
      <c r="A54" s="112"/>
      <c r="B54" s="113" t="s">
        <v>170</v>
      </c>
      <c r="C54" s="286" t="s">
        <v>171</v>
      </c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320" t="s">
        <v>124</v>
      </c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4"/>
      <c r="AG54" s="247"/>
      <c r="AH54" s="243"/>
      <c r="AI54" s="244"/>
      <c r="AJ54" s="247"/>
      <c r="AK54" s="243"/>
      <c r="AL54" s="244"/>
      <c r="AM54" s="247">
        <v>40</v>
      </c>
      <c r="AN54" s="243"/>
      <c r="AO54" s="244"/>
      <c r="AP54" s="247"/>
      <c r="AQ54" s="243"/>
      <c r="AR54" s="244"/>
      <c r="AS54" s="247"/>
      <c r="AT54" s="243"/>
      <c r="AU54" s="244"/>
      <c r="AV54" s="247"/>
      <c r="AW54" s="243"/>
      <c r="AX54" s="244"/>
      <c r="AY54" s="247"/>
      <c r="AZ54" s="243"/>
      <c r="BA54" s="244"/>
      <c r="BB54" s="247"/>
      <c r="BC54" s="243"/>
      <c r="BD54" s="244"/>
      <c r="BE54" s="248"/>
      <c r="BF54" s="243"/>
      <c r="BG54" s="244"/>
      <c r="BH54" s="247"/>
      <c r="BI54" s="243"/>
      <c r="BJ54" s="244"/>
      <c r="BK54" s="247"/>
      <c r="BL54" s="244"/>
      <c r="BM54" s="248"/>
      <c r="BN54" s="243"/>
      <c r="BO54" s="244"/>
      <c r="BP54" s="247"/>
      <c r="BQ54" s="243"/>
      <c r="BR54" s="244"/>
      <c r="BS54" s="247"/>
      <c r="BT54" s="244"/>
      <c r="BU54" s="248"/>
      <c r="BV54" s="243"/>
      <c r="BW54" s="244"/>
      <c r="BX54" s="247"/>
      <c r="BY54" s="243"/>
      <c r="BZ54" s="244"/>
      <c r="CA54" s="247"/>
      <c r="CB54" s="244"/>
      <c r="CC54" s="247">
        <v>40</v>
      </c>
      <c r="CD54" s="243"/>
      <c r="CE54" s="244"/>
      <c r="CF54" s="247"/>
      <c r="CG54" s="243"/>
      <c r="CH54" s="244"/>
      <c r="CI54" s="247">
        <v>1</v>
      </c>
      <c r="CJ54" s="244"/>
      <c r="CK54" s="248"/>
      <c r="CL54" s="243"/>
      <c r="CM54" s="244"/>
      <c r="CN54" s="247"/>
      <c r="CO54" s="243"/>
      <c r="CP54" s="244"/>
      <c r="CQ54" s="247"/>
      <c r="CR54" s="244"/>
      <c r="CS54" s="278"/>
      <c r="CT54" s="243"/>
      <c r="CU54" s="244"/>
      <c r="CV54" s="277"/>
      <c r="CW54" s="243"/>
      <c r="CX54" s="244"/>
      <c r="CY54" s="277"/>
      <c r="CZ54" s="244"/>
      <c r="DA54" s="278"/>
      <c r="DB54" s="243"/>
      <c r="DC54" s="244"/>
      <c r="DD54" s="277"/>
      <c r="DE54" s="243"/>
      <c r="DF54" s="244"/>
      <c r="DG54" s="277"/>
      <c r="DH54" s="244"/>
      <c r="DI54" s="248"/>
      <c r="DJ54" s="243"/>
      <c r="DK54" s="244"/>
      <c r="DL54" s="247"/>
      <c r="DM54" s="243"/>
      <c r="DN54" s="244"/>
      <c r="DO54" s="247"/>
      <c r="DP54" s="244"/>
      <c r="DQ54" s="248">
        <f t="shared" si="14"/>
        <v>1</v>
      </c>
      <c r="DR54" s="243"/>
      <c r="DS54" s="244"/>
      <c r="DT54" s="301" t="s">
        <v>172</v>
      </c>
      <c r="DU54" s="260"/>
      <c r="DV54" s="260"/>
      <c r="DW54" s="260"/>
      <c r="DX54" s="260"/>
      <c r="DY54" s="260"/>
      <c r="DZ54" s="260"/>
      <c r="EA54" s="260"/>
      <c r="EB54" s="260"/>
      <c r="EC54" s="260"/>
      <c r="ED54" s="260"/>
      <c r="EE54" s="260"/>
      <c r="EF54" s="260"/>
      <c r="EG54" s="260"/>
      <c r="EH54" s="260"/>
      <c r="EI54" s="260"/>
      <c r="EJ54" s="260"/>
      <c r="EK54" s="260"/>
      <c r="EL54" s="260"/>
      <c r="EM54" s="260"/>
      <c r="EN54" s="260"/>
      <c r="EO54" s="260"/>
      <c r="EP54" s="260"/>
      <c r="EQ54" s="260"/>
      <c r="ER54" s="260"/>
      <c r="ES54" s="302"/>
      <c r="ET54" s="121"/>
      <c r="EU54" s="121"/>
      <c r="EV54" s="107"/>
      <c r="EW54" s="122">
        <f t="shared" si="15"/>
        <v>40</v>
      </c>
      <c r="EX54" s="122">
        <f t="shared" si="16"/>
        <v>40</v>
      </c>
      <c r="EY54" s="123" t="str">
        <f t="shared" si="17"/>
        <v>+</v>
      </c>
      <c r="EZ54" s="122">
        <f t="shared" si="18"/>
        <v>0</v>
      </c>
      <c r="FA54" s="122">
        <f t="shared" si="19"/>
        <v>0</v>
      </c>
      <c r="FB54" s="123" t="str">
        <f t="shared" si="20"/>
        <v>+</v>
      </c>
      <c r="FC54" s="122">
        <f t="shared" si="21"/>
        <v>0</v>
      </c>
      <c r="FD54" s="123" t="str">
        <f t="shared" si="22"/>
        <v>+</v>
      </c>
      <c r="FE54" s="123"/>
      <c r="FF54" s="123"/>
      <c r="FG54" s="123"/>
      <c r="FH54" s="123"/>
      <c r="FI54" s="123"/>
      <c r="FJ54" s="123"/>
    </row>
    <row r="55" spans="1:166" ht="50.25">
      <c r="A55" s="94"/>
      <c r="B55" s="100" t="s">
        <v>173</v>
      </c>
      <c r="C55" s="265" t="s">
        <v>174</v>
      </c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4"/>
      <c r="AG55" s="279"/>
      <c r="AH55" s="243"/>
      <c r="AI55" s="244"/>
      <c r="AJ55" s="279"/>
      <c r="AK55" s="243"/>
      <c r="AL55" s="244"/>
      <c r="AM55" s="264">
        <f>SUM(AM56:AO57)</f>
        <v>216</v>
      </c>
      <c r="AN55" s="243"/>
      <c r="AO55" s="244"/>
      <c r="AP55" s="264">
        <f>SUM(AP56:AR57)</f>
        <v>122</v>
      </c>
      <c r="AQ55" s="243"/>
      <c r="AR55" s="244"/>
      <c r="AS55" s="264">
        <f>SUM(AS56:AU57)</f>
        <v>46</v>
      </c>
      <c r="AT55" s="243"/>
      <c r="AU55" s="244"/>
      <c r="AV55" s="264">
        <f>SUM(AV56:AX57)</f>
        <v>8</v>
      </c>
      <c r="AW55" s="243"/>
      <c r="AX55" s="244"/>
      <c r="AY55" s="264">
        <f>SUM(AY56:BA57)</f>
        <v>68</v>
      </c>
      <c r="AZ55" s="243"/>
      <c r="BA55" s="244"/>
      <c r="BB55" s="264"/>
      <c r="BC55" s="243"/>
      <c r="BD55" s="244"/>
      <c r="BE55" s="264"/>
      <c r="BF55" s="243"/>
      <c r="BG55" s="244"/>
      <c r="BH55" s="264"/>
      <c r="BI55" s="243"/>
      <c r="BJ55" s="244"/>
      <c r="BK55" s="264"/>
      <c r="BL55" s="244"/>
      <c r="BM55" s="264"/>
      <c r="BN55" s="243"/>
      <c r="BO55" s="244"/>
      <c r="BP55" s="264"/>
      <c r="BQ55" s="243"/>
      <c r="BR55" s="244"/>
      <c r="BS55" s="264"/>
      <c r="BT55" s="244"/>
      <c r="BU55" s="264"/>
      <c r="BV55" s="243"/>
      <c r="BW55" s="244"/>
      <c r="BX55" s="264"/>
      <c r="BY55" s="243"/>
      <c r="BZ55" s="244"/>
      <c r="CA55" s="264"/>
      <c r="CB55" s="244"/>
      <c r="CC55" s="264"/>
      <c r="CD55" s="243"/>
      <c r="CE55" s="244"/>
      <c r="CF55" s="264"/>
      <c r="CG55" s="243"/>
      <c r="CH55" s="244"/>
      <c r="CI55" s="264"/>
      <c r="CJ55" s="244"/>
      <c r="CK55" s="264">
        <f>SUM(CK56:CM57)</f>
        <v>108</v>
      </c>
      <c r="CL55" s="243"/>
      <c r="CM55" s="244"/>
      <c r="CN55" s="264">
        <f>SUM(CN56:CP57)</f>
        <v>68</v>
      </c>
      <c r="CO55" s="243"/>
      <c r="CP55" s="244"/>
      <c r="CQ55" s="264">
        <f>SUM(CQ56:CR57)</f>
        <v>3</v>
      </c>
      <c r="CR55" s="244"/>
      <c r="CS55" s="264">
        <f>SUM(CS56:CU57)</f>
        <v>108</v>
      </c>
      <c r="CT55" s="243"/>
      <c r="CU55" s="244"/>
      <c r="CV55" s="264">
        <f>SUM(CV56:CX57)</f>
        <v>54</v>
      </c>
      <c r="CW55" s="243"/>
      <c r="CX55" s="244"/>
      <c r="CY55" s="264">
        <f>SUM(CY56:CZ57)</f>
        <v>3</v>
      </c>
      <c r="CZ55" s="244"/>
      <c r="DA55" s="264"/>
      <c r="DB55" s="243"/>
      <c r="DC55" s="244"/>
      <c r="DD55" s="264"/>
      <c r="DE55" s="243"/>
      <c r="DF55" s="244"/>
      <c r="DG55" s="264"/>
      <c r="DH55" s="244"/>
      <c r="DI55" s="264"/>
      <c r="DJ55" s="243"/>
      <c r="DK55" s="244"/>
      <c r="DL55" s="264"/>
      <c r="DM55" s="243"/>
      <c r="DN55" s="244"/>
      <c r="DO55" s="264"/>
      <c r="DP55" s="244"/>
      <c r="DQ55" s="264">
        <f t="shared" si="14"/>
        <v>6</v>
      </c>
      <c r="DR55" s="243"/>
      <c r="DS55" s="244"/>
      <c r="DT55" s="266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319"/>
      <c r="ET55" s="111"/>
      <c r="EU55" s="111"/>
      <c r="EV55" s="111"/>
      <c r="EW55" s="102">
        <f t="shared" si="15"/>
        <v>216</v>
      </c>
      <c r="EX55" s="102">
        <f t="shared" si="16"/>
        <v>216</v>
      </c>
      <c r="EY55" s="103" t="str">
        <f t="shared" si="17"/>
        <v>+</v>
      </c>
      <c r="EZ55" s="102">
        <f t="shared" si="18"/>
        <v>122</v>
      </c>
      <c r="FA55" s="102">
        <f t="shared" si="19"/>
        <v>122</v>
      </c>
      <c r="FB55" s="103" t="str">
        <f t="shared" si="20"/>
        <v>+</v>
      </c>
      <c r="FC55" s="102">
        <f t="shared" si="21"/>
        <v>122</v>
      </c>
      <c r="FD55" s="103" t="str">
        <f t="shared" si="22"/>
        <v>+</v>
      </c>
      <c r="FE55" s="103"/>
      <c r="FF55" s="103"/>
      <c r="FG55" s="103"/>
      <c r="FH55" s="103"/>
      <c r="FI55" s="103"/>
      <c r="FJ55" s="103"/>
    </row>
    <row r="56" spans="1:166" ht="51">
      <c r="A56" s="112"/>
      <c r="B56" s="113" t="s">
        <v>175</v>
      </c>
      <c r="C56" s="246" t="s">
        <v>176</v>
      </c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4"/>
      <c r="AG56" s="247"/>
      <c r="AH56" s="243"/>
      <c r="AI56" s="244"/>
      <c r="AJ56" s="247">
        <v>5</v>
      </c>
      <c r="AK56" s="243"/>
      <c r="AL56" s="244"/>
      <c r="AM56" s="247">
        <v>108</v>
      </c>
      <c r="AN56" s="243"/>
      <c r="AO56" s="244"/>
      <c r="AP56" s="247">
        <v>68</v>
      </c>
      <c r="AQ56" s="243"/>
      <c r="AR56" s="244"/>
      <c r="AS56" s="247">
        <v>28</v>
      </c>
      <c r="AT56" s="243"/>
      <c r="AU56" s="244"/>
      <c r="AV56" s="247"/>
      <c r="AW56" s="243"/>
      <c r="AX56" s="244"/>
      <c r="AY56" s="247">
        <v>40</v>
      </c>
      <c r="AZ56" s="243"/>
      <c r="BA56" s="244"/>
      <c r="BB56" s="247"/>
      <c r="BC56" s="243"/>
      <c r="BD56" s="244"/>
      <c r="BE56" s="248"/>
      <c r="BF56" s="243"/>
      <c r="BG56" s="244"/>
      <c r="BH56" s="247"/>
      <c r="BI56" s="243"/>
      <c r="BJ56" s="244"/>
      <c r="BK56" s="247"/>
      <c r="BL56" s="244"/>
      <c r="BM56" s="248"/>
      <c r="BN56" s="243"/>
      <c r="BO56" s="244"/>
      <c r="BP56" s="247"/>
      <c r="BQ56" s="243"/>
      <c r="BR56" s="244"/>
      <c r="BS56" s="247"/>
      <c r="BT56" s="244"/>
      <c r="BU56" s="248"/>
      <c r="BV56" s="243"/>
      <c r="BW56" s="244"/>
      <c r="BX56" s="247"/>
      <c r="BY56" s="243"/>
      <c r="BZ56" s="244"/>
      <c r="CA56" s="247"/>
      <c r="CB56" s="244"/>
      <c r="CC56" s="248"/>
      <c r="CD56" s="243"/>
      <c r="CE56" s="244"/>
      <c r="CF56" s="247"/>
      <c r="CG56" s="243"/>
      <c r="CH56" s="244"/>
      <c r="CI56" s="247"/>
      <c r="CJ56" s="244"/>
      <c r="CK56" s="247">
        <v>108</v>
      </c>
      <c r="CL56" s="243"/>
      <c r="CM56" s="244"/>
      <c r="CN56" s="247">
        <v>68</v>
      </c>
      <c r="CO56" s="243"/>
      <c r="CP56" s="244"/>
      <c r="CQ56" s="247">
        <v>3</v>
      </c>
      <c r="CR56" s="244"/>
      <c r="CS56" s="278"/>
      <c r="CT56" s="243"/>
      <c r="CU56" s="244"/>
      <c r="CV56" s="277"/>
      <c r="CW56" s="243"/>
      <c r="CX56" s="244"/>
      <c r="CY56" s="277"/>
      <c r="CZ56" s="244"/>
      <c r="DA56" s="278"/>
      <c r="DB56" s="243"/>
      <c r="DC56" s="244"/>
      <c r="DD56" s="277"/>
      <c r="DE56" s="243"/>
      <c r="DF56" s="244"/>
      <c r="DG56" s="277"/>
      <c r="DH56" s="244"/>
      <c r="DI56" s="248"/>
      <c r="DJ56" s="243"/>
      <c r="DK56" s="244"/>
      <c r="DL56" s="247"/>
      <c r="DM56" s="243"/>
      <c r="DN56" s="244"/>
      <c r="DO56" s="247"/>
      <c r="DP56" s="244"/>
      <c r="DQ56" s="248">
        <f t="shared" si="14"/>
        <v>3</v>
      </c>
      <c r="DR56" s="243"/>
      <c r="DS56" s="244"/>
      <c r="DT56" s="314" t="s">
        <v>177</v>
      </c>
      <c r="DU56" s="260"/>
      <c r="DV56" s="260"/>
      <c r="DW56" s="260"/>
      <c r="DX56" s="260"/>
      <c r="DY56" s="260"/>
      <c r="DZ56" s="260"/>
      <c r="EA56" s="260"/>
      <c r="EB56" s="260"/>
      <c r="EC56" s="260"/>
      <c r="ED56" s="260"/>
      <c r="EE56" s="260"/>
      <c r="EF56" s="260"/>
      <c r="EG56" s="260"/>
      <c r="EH56" s="260"/>
      <c r="EI56" s="260"/>
      <c r="EJ56" s="260"/>
      <c r="EK56" s="260"/>
      <c r="EL56" s="260"/>
      <c r="EM56" s="260"/>
      <c r="EN56" s="260"/>
      <c r="EO56" s="260"/>
      <c r="EP56" s="260"/>
      <c r="EQ56" s="260"/>
      <c r="ER56" s="260"/>
      <c r="ES56" s="302"/>
      <c r="ET56" s="115"/>
      <c r="EU56" s="115"/>
      <c r="EV56" s="107"/>
      <c r="EW56" s="108">
        <f t="shared" si="15"/>
        <v>108</v>
      </c>
      <c r="EX56" s="108">
        <f t="shared" si="16"/>
        <v>108</v>
      </c>
      <c r="EY56" s="109" t="str">
        <f t="shared" si="17"/>
        <v>+</v>
      </c>
      <c r="EZ56" s="108">
        <f t="shared" si="18"/>
        <v>68</v>
      </c>
      <c r="FA56" s="108">
        <f t="shared" si="19"/>
        <v>68</v>
      </c>
      <c r="FB56" s="109" t="str">
        <f t="shared" si="20"/>
        <v>+</v>
      </c>
      <c r="FC56" s="108">
        <f t="shared" si="21"/>
        <v>68</v>
      </c>
      <c r="FD56" s="109" t="str">
        <f t="shared" si="22"/>
        <v>+</v>
      </c>
      <c r="FE56" s="109"/>
      <c r="FF56" s="109"/>
      <c r="FG56" s="109"/>
      <c r="FH56" s="109"/>
      <c r="FI56" s="109"/>
      <c r="FJ56" s="109"/>
    </row>
    <row r="57" spans="1:166" ht="51">
      <c r="A57" s="112"/>
      <c r="B57" s="113" t="s">
        <v>178</v>
      </c>
      <c r="C57" s="246" t="s">
        <v>179</v>
      </c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4"/>
      <c r="AG57" s="247"/>
      <c r="AH57" s="243"/>
      <c r="AI57" s="244"/>
      <c r="AJ57" s="247">
        <v>6</v>
      </c>
      <c r="AK57" s="243"/>
      <c r="AL57" s="244"/>
      <c r="AM57" s="247">
        <v>108</v>
      </c>
      <c r="AN57" s="243"/>
      <c r="AO57" s="244"/>
      <c r="AP57" s="247">
        <v>54</v>
      </c>
      <c r="AQ57" s="243"/>
      <c r="AR57" s="244"/>
      <c r="AS57" s="247">
        <v>18</v>
      </c>
      <c r="AT57" s="243"/>
      <c r="AU57" s="244"/>
      <c r="AV57" s="247">
        <v>8</v>
      </c>
      <c r="AW57" s="243"/>
      <c r="AX57" s="244"/>
      <c r="AY57" s="247">
        <v>28</v>
      </c>
      <c r="AZ57" s="243"/>
      <c r="BA57" s="244"/>
      <c r="BB57" s="247"/>
      <c r="BC57" s="243"/>
      <c r="BD57" s="244"/>
      <c r="BE57" s="248"/>
      <c r="BF57" s="243"/>
      <c r="BG57" s="244"/>
      <c r="BH57" s="247"/>
      <c r="BI57" s="243"/>
      <c r="BJ57" s="244"/>
      <c r="BK57" s="247"/>
      <c r="BL57" s="244"/>
      <c r="BM57" s="248"/>
      <c r="BN57" s="243"/>
      <c r="BO57" s="244"/>
      <c r="BP57" s="247"/>
      <c r="BQ57" s="243"/>
      <c r="BR57" s="244"/>
      <c r="BS57" s="247"/>
      <c r="BT57" s="244"/>
      <c r="BU57" s="248"/>
      <c r="BV57" s="243"/>
      <c r="BW57" s="244"/>
      <c r="BX57" s="247"/>
      <c r="BY57" s="243"/>
      <c r="BZ57" s="244"/>
      <c r="CA57" s="247"/>
      <c r="CB57" s="244"/>
      <c r="CC57" s="248"/>
      <c r="CD57" s="243"/>
      <c r="CE57" s="244"/>
      <c r="CF57" s="247"/>
      <c r="CG57" s="243"/>
      <c r="CH57" s="244"/>
      <c r="CI57" s="247"/>
      <c r="CJ57" s="244"/>
      <c r="CK57" s="248"/>
      <c r="CL57" s="243"/>
      <c r="CM57" s="244"/>
      <c r="CN57" s="247"/>
      <c r="CO57" s="243"/>
      <c r="CP57" s="244"/>
      <c r="CQ57" s="247"/>
      <c r="CR57" s="244"/>
      <c r="CS57" s="277">
        <v>108</v>
      </c>
      <c r="CT57" s="243"/>
      <c r="CU57" s="244"/>
      <c r="CV57" s="277">
        <v>54</v>
      </c>
      <c r="CW57" s="243"/>
      <c r="CX57" s="244"/>
      <c r="CY57" s="277">
        <v>3</v>
      </c>
      <c r="CZ57" s="244"/>
      <c r="DA57" s="278"/>
      <c r="DB57" s="243"/>
      <c r="DC57" s="244"/>
      <c r="DD57" s="277"/>
      <c r="DE57" s="243"/>
      <c r="DF57" s="244"/>
      <c r="DG57" s="277"/>
      <c r="DH57" s="244"/>
      <c r="DI57" s="248"/>
      <c r="DJ57" s="243"/>
      <c r="DK57" s="244"/>
      <c r="DL57" s="247"/>
      <c r="DM57" s="243"/>
      <c r="DN57" s="244"/>
      <c r="DO57" s="247"/>
      <c r="DP57" s="244"/>
      <c r="DQ57" s="248">
        <f t="shared" si="14"/>
        <v>3</v>
      </c>
      <c r="DR57" s="243"/>
      <c r="DS57" s="244"/>
      <c r="DT57" s="314" t="s">
        <v>180</v>
      </c>
      <c r="DU57" s="260"/>
      <c r="DV57" s="260"/>
      <c r="DW57" s="260"/>
      <c r="DX57" s="260"/>
      <c r="DY57" s="260"/>
      <c r="DZ57" s="260"/>
      <c r="EA57" s="260"/>
      <c r="EB57" s="260"/>
      <c r="EC57" s="260"/>
      <c r="ED57" s="260"/>
      <c r="EE57" s="260"/>
      <c r="EF57" s="260"/>
      <c r="EG57" s="260"/>
      <c r="EH57" s="260"/>
      <c r="EI57" s="260"/>
      <c r="EJ57" s="260"/>
      <c r="EK57" s="260"/>
      <c r="EL57" s="260"/>
      <c r="EM57" s="260"/>
      <c r="EN57" s="260"/>
      <c r="EO57" s="260"/>
      <c r="EP57" s="260"/>
      <c r="EQ57" s="260"/>
      <c r="ER57" s="260"/>
      <c r="ES57" s="302"/>
      <c r="ET57" s="115"/>
      <c r="EU57" s="115"/>
      <c r="EV57" s="107"/>
      <c r="EW57" s="108">
        <f t="shared" si="15"/>
        <v>108</v>
      </c>
      <c r="EX57" s="108">
        <f t="shared" si="16"/>
        <v>108</v>
      </c>
      <c r="EY57" s="109" t="str">
        <f t="shared" si="17"/>
        <v>+</v>
      </c>
      <c r="EZ57" s="108">
        <f t="shared" si="18"/>
        <v>54</v>
      </c>
      <c r="FA57" s="108">
        <f t="shared" si="19"/>
        <v>54</v>
      </c>
      <c r="FB57" s="109" t="str">
        <f t="shared" si="20"/>
        <v>+</v>
      </c>
      <c r="FC57" s="108">
        <f t="shared" si="21"/>
        <v>54</v>
      </c>
      <c r="FD57" s="109" t="str">
        <f t="shared" si="22"/>
        <v>+</v>
      </c>
      <c r="FE57" s="109"/>
      <c r="FF57" s="109"/>
      <c r="FG57" s="109"/>
      <c r="FH57" s="109"/>
      <c r="FI57" s="109"/>
      <c r="FJ57" s="109"/>
    </row>
    <row r="58" spans="1:166" ht="50.25">
      <c r="A58" s="124"/>
      <c r="B58" s="125" t="s">
        <v>181</v>
      </c>
      <c r="C58" s="323" t="s">
        <v>182</v>
      </c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4"/>
      <c r="AG58" s="322"/>
      <c r="AH58" s="243"/>
      <c r="AI58" s="244"/>
      <c r="AJ58" s="322"/>
      <c r="AK58" s="243"/>
      <c r="AL58" s="244"/>
      <c r="AM58" s="321">
        <f>SUM(AM59:AO61)</f>
        <v>306</v>
      </c>
      <c r="AN58" s="243"/>
      <c r="AO58" s="244"/>
      <c r="AP58" s="321">
        <f>SUM(AP59:AR61)</f>
        <v>144</v>
      </c>
      <c r="AQ58" s="243"/>
      <c r="AR58" s="244"/>
      <c r="AS58" s="321">
        <f>SUM(AS59:AU61)</f>
        <v>44</v>
      </c>
      <c r="AT58" s="243"/>
      <c r="AU58" s="244"/>
      <c r="AV58" s="321">
        <f>SUM(AV59:AX61)</f>
        <v>82</v>
      </c>
      <c r="AW58" s="243"/>
      <c r="AX58" s="244"/>
      <c r="AY58" s="321">
        <f>SUM(AY59:BA61)</f>
        <v>18</v>
      </c>
      <c r="AZ58" s="243"/>
      <c r="BA58" s="244"/>
      <c r="BB58" s="322"/>
      <c r="BC58" s="243"/>
      <c r="BD58" s="244"/>
      <c r="BE58" s="321">
        <f>SUM(BE59:BG61)</f>
        <v>216</v>
      </c>
      <c r="BF58" s="243"/>
      <c r="BG58" s="244"/>
      <c r="BH58" s="321">
        <f>SUM(BH59:BJ61)</f>
        <v>100</v>
      </c>
      <c r="BI58" s="243"/>
      <c r="BJ58" s="244"/>
      <c r="BK58" s="321">
        <f>SUM(BK59:BL61)</f>
        <v>6</v>
      </c>
      <c r="BL58" s="244"/>
      <c r="BM58" s="321">
        <f>SUM(BM59:BO61)</f>
        <v>90</v>
      </c>
      <c r="BN58" s="243"/>
      <c r="BO58" s="244"/>
      <c r="BP58" s="321">
        <f>SUM(BP59:BR61)</f>
        <v>44</v>
      </c>
      <c r="BQ58" s="243"/>
      <c r="BR58" s="244"/>
      <c r="BS58" s="321">
        <f>SUM(BS59:BT61)</f>
        <v>3</v>
      </c>
      <c r="BT58" s="244"/>
      <c r="BU58" s="322"/>
      <c r="BV58" s="243"/>
      <c r="BW58" s="244"/>
      <c r="BX58" s="322"/>
      <c r="BY58" s="243"/>
      <c r="BZ58" s="244"/>
      <c r="CA58" s="322"/>
      <c r="CB58" s="244"/>
      <c r="CC58" s="322"/>
      <c r="CD58" s="243"/>
      <c r="CE58" s="244"/>
      <c r="CF58" s="322"/>
      <c r="CG58" s="243"/>
      <c r="CH58" s="244"/>
      <c r="CI58" s="322"/>
      <c r="CJ58" s="244"/>
      <c r="CK58" s="322"/>
      <c r="CL58" s="243"/>
      <c r="CM58" s="244"/>
      <c r="CN58" s="322"/>
      <c r="CO58" s="243"/>
      <c r="CP58" s="244"/>
      <c r="CQ58" s="322"/>
      <c r="CR58" s="244"/>
      <c r="CS58" s="322"/>
      <c r="CT58" s="243"/>
      <c r="CU58" s="244"/>
      <c r="CV58" s="322"/>
      <c r="CW58" s="243"/>
      <c r="CX58" s="244"/>
      <c r="CY58" s="322"/>
      <c r="CZ58" s="244"/>
      <c r="DA58" s="322"/>
      <c r="DB58" s="243"/>
      <c r="DC58" s="244"/>
      <c r="DD58" s="322"/>
      <c r="DE58" s="243"/>
      <c r="DF58" s="244"/>
      <c r="DG58" s="322"/>
      <c r="DH58" s="244"/>
      <c r="DI58" s="322"/>
      <c r="DJ58" s="243"/>
      <c r="DK58" s="244"/>
      <c r="DL58" s="322"/>
      <c r="DM58" s="243"/>
      <c r="DN58" s="244"/>
      <c r="DO58" s="322"/>
      <c r="DP58" s="244"/>
      <c r="DQ58" s="321">
        <f t="shared" si="14"/>
        <v>9</v>
      </c>
      <c r="DR58" s="243"/>
      <c r="DS58" s="244"/>
      <c r="DT58" s="317"/>
      <c r="DU58" s="260"/>
      <c r="DV58" s="260"/>
      <c r="DW58" s="260"/>
      <c r="DX58" s="260"/>
      <c r="DY58" s="260"/>
      <c r="DZ58" s="260"/>
      <c r="EA58" s="260"/>
      <c r="EB58" s="260"/>
      <c r="EC58" s="260"/>
      <c r="ED58" s="260"/>
      <c r="EE58" s="260"/>
      <c r="EF58" s="260"/>
      <c r="EG58" s="260"/>
      <c r="EH58" s="260"/>
      <c r="EI58" s="260"/>
      <c r="EJ58" s="260"/>
      <c r="EK58" s="260"/>
      <c r="EL58" s="260"/>
      <c r="EM58" s="260"/>
      <c r="EN58" s="260"/>
      <c r="EO58" s="260"/>
      <c r="EP58" s="260"/>
      <c r="EQ58" s="260"/>
      <c r="ER58" s="260"/>
      <c r="ES58" s="261"/>
      <c r="ET58" s="115"/>
      <c r="EU58" s="115"/>
      <c r="EV58" s="107"/>
      <c r="EW58" s="108"/>
      <c r="EX58" s="108"/>
      <c r="EY58" s="109"/>
      <c r="EZ58" s="108"/>
      <c r="FA58" s="108"/>
      <c r="FB58" s="109"/>
      <c r="FC58" s="108"/>
      <c r="FD58" s="109"/>
      <c r="FE58" s="109"/>
      <c r="FF58" s="109"/>
      <c r="FG58" s="109"/>
      <c r="FH58" s="109"/>
      <c r="FI58" s="109"/>
      <c r="FJ58" s="109"/>
    </row>
    <row r="59" spans="1:166" ht="50.25">
      <c r="A59" s="126"/>
      <c r="B59" s="127" t="s">
        <v>183</v>
      </c>
      <c r="C59" s="299" t="s">
        <v>184</v>
      </c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1"/>
      <c r="AG59" s="327" t="s">
        <v>124</v>
      </c>
      <c r="AH59" s="260"/>
      <c r="AI59" s="261"/>
      <c r="AJ59" s="247"/>
      <c r="AK59" s="243"/>
      <c r="AL59" s="244"/>
      <c r="AM59" s="326">
        <v>108</v>
      </c>
      <c r="AN59" s="260"/>
      <c r="AO59" s="261"/>
      <c r="AP59" s="326">
        <v>50</v>
      </c>
      <c r="AQ59" s="260"/>
      <c r="AR59" s="261"/>
      <c r="AS59" s="326">
        <v>14</v>
      </c>
      <c r="AT59" s="260"/>
      <c r="AU59" s="261"/>
      <c r="AV59" s="326">
        <v>36</v>
      </c>
      <c r="AW59" s="260"/>
      <c r="AX59" s="261"/>
      <c r="AY59" s="247"/>
      <c r="AZ59" s="243"/>
      <c r="BA59" s="244"/>
      <c r="BB59" s="247"/>
      <c r="BC59" s="243"/>
      <c r="BD59" s="244"/>
      <c r="BE59" s="326">
        <v>108</v>
      </c>
      <c r="BF59" s="260"/>
      <c r="BG59" s="261"/>
      <c r="BH59" s="326">
        <v>50</v>
      </c>
      <c r="BI59" s="260"/>
      <c r="BJ59" s="261"/>
      <c r="BK59" s="326">
        <v>3</v>
      </c>
      <c r="BL59" s="261"/>
      <c r="BM59" s="248"/>
      <c r="BN59" s="243"/>
      <c r="BO59" s="244"/>
      <c r="BP59" s="247"/>
      <c r="BQ59" s="243"/>
      <c r="BR59" s="244"/>
      <c r="BS59" s="247"/>
      <c r="BT59" s="244"/>
      <c r="BU59" s="248"/>
      <c r="BV59" s="243"/>
      <c r="BW59" s="244"/>
      <c r="BX59" s="247"/>
      <c r="BY59" s="243"/>
      <c r="BZ59" s="244"/>
      <c r="CA59" s="247"/>
      <c r="CB59" s="244"/>
      <c r="CC59" s="248"/>
      <c r="CD59" s="243"/>
      <c r="CE59" s="244"/>
      <c r="CF59" s="247"/>
      <c r="CG59" s="243"/>
      <c r="CH59" s="244"/>
      <c r="CI59" s="247"/>
      <c r="CJ59" s="244"/>
      <c r="CK59" s="248"/>
      <c r="CL59" s="243"/>
      <c r="CM59" s="244"/>
      <c r="CN59" s="247"/>
      <c r="CO59" s="243"/>
      <c r="CP59" s="244"/>
      <c r="CQ59" s="247"/>
      <c r="CR59" s="244"/>
      <c r="CS59" s="277"/>
      <c r="CT59" s="243"/>
      <c r="CU59" s="244"/>
      <c r="CV59" s="277"/>
      <c r="CW59" s="243"/>
      <c r="CX59" s="244"/>
      <c r="CY59" s="277"/>
      <c r="CZ59" s="244"/>
      <c r="DA59" s="278"/>
      <c r="DB59" s="243"/>
      <c r="DC59" s="244"/>
      <c r="DD59" s="277"/>
      <c r="DE59" s="243"/>
      <c r="DF59" s="244"/>
      <c r="DG59" s="277"/>
      <c r="DH59" s="244"/>
      <c r="DI59" s="248"/>
      <c r="DJ59" s="243"/>
      <c r="DK59" s="244"/>
      <c r="DL59" s="247"/>
      <c r="DM59" s="243"/>
      <c r="DN59" s="244"/>
      <c r="DO59" s="247"/>
      <c r="DP59" s="244"/>
      <c r="DQ59" s="325">
        <f t="shared" si="14"/>
        <v>3</v>
      </c>
      <c r="DR59" s="243"/>
      <c r="DS59" s="244"/>
      <c r="DT59" s="318" t="s">
        <v>185</v>
      </c>
      <c r="DU59" s="260"/>
      <c r="DV59" s="260"/>
      <c r="DW59" s="260"/>
      <c r="DX59" s="260"/>
      <c r="DY59" s="260"/>
      <c r="DZ59" s="260"/>
      <c r="EA59" s="260"/>
      <c r="EB59" s="260"/>
      <c r="EC59" s="260"/>
      <c r="ED59" s="260"/>
      <c r="EE59" s="260"/>
      <c r="EF59" s="260"/>
      <c r="EG59" s="260"/>
      <c r="EH59" s="260"/>
      <c r="EI59" s="260"/>
      <c r="EJ59" s="260"/>
      <c r="EK59" s="260"/>
      <c r="EL59" s="260"/>
      <c r="EM59" s="260"/>
      <c r="EN59" s="260"/>
      <c r="EO59" s="260"/>
      <c r="EP59" s="260"/>
      <c r="EQ59" s="260"/>
      <c r="ER59" s="260"/>
      <c r="ES59" s="261"/>
      <c r="ET59" s="115"/>
      <c r="EU59" s="115"/>
      <c r="EV59" s="107"/>
      <c r="EW59" s="108"/>
      <c r="EX59" s="108"/>
      <c r="EY59" s="109"/>
      <c r="EZ59" s="108"/>
      <c r="FA59" s="108"/>
      <c r="FB59" s="109"/>
      <c r="FC59" s="108"/>
      <c r="FD59" s="109"/>
      <c r="FE59" s="109"/>
      <c r="FF59" s="109"/>
      <c r="FG59" s="109"/>
      <c r="FH59" s="109"/>
      <c r="FI59" s="109"/>
      <c r="FJ59" s="109"/>
    </row>
    <row r="60" spans="1:166" ht="50.25">
      <c r="A60" s="126"/>
      <c r="B60" s="127" t="s">
        <v>186</v>
      </c>
      <c r="C60" s="299" t="s">
        <v>187</v>
      </c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1"/>
      <c r="AG60" s="326">
        <v>1</v>
      </c>
      <c r="AH60" s="260"/>
      <c r="AI60" s="261"/>
      <c r="AJ60" s="247"/>
      <c r="AK60" s="243"/>
      <c r="AL60" s="244"/>
      <c r="AM60" s="326">
        <v>108</v>
      </c>
      <c r="AN60" s="260"/>
      <c r="AO60" s="261"/>
      <c r="AP60" s="326">
        <v>50</v>
      </c>
      <c r="AQ60" s="260"/>
      <c r="AR60" s="261"/>
      <c r="AS60" s="326">
        <v>14</v>
      </c>
      <c r="AT60" s="260"/>
      <c r="AU60" s="261"/>
      <c r="AV60" s="326">
        <v>18</v>
      </c>
      <c r="AW60" s="260"/>
      <c r="AX60" s="261"/>
      <c r="AY60" s="326">
        <v>18</v>
      </c>
      <c r="AZ60" s="260"/>
      <c r="BA60" s="261"/>
      <c r="BB60" s="247"/>
      <c r="BC60" s="243"/>
      <c r="BD60" s="244"/>
      <c r="BE60" s="328">
        <v>108</v>
      </c>
      <c r="BF60" s="260"/>
      <c r="BG60" s="261"/>
      <c r="BH60" s="326">
        <v>50</v>
      </c>
      <c r="BI60" s="260"/>
      <c r="BJ60" s="261"/>
      <c r="BK60" s="326">
        <v>3</v>
      </c>
      <c r="BL60" s="261"/>
      <c r="BM60" s="248"/>
      <c r="BN60" s="243"/>
      <c r="BO60" s="244"/>
      <c r="BP60" s="247"/>
      <c r="BQ60" s="243"/>
      <c r="BR60" s="244"/>
      <c r="BS60" s="247"/>
      <c r="BT60" s="244"/>
      <c r="BU60" s="248"/>
      <c r="BV60" s="243"/>
      <c r="BW60" s="244"/>
      <c r="BX60" s="247"/>
      <c r="BY60" s="243"/>
      <c r="BZ60" s="244"/>
      <c r="CA60" s="247"/>
      <c r="CB60" s="244"/>
      <c r="CC60" s="248"/>
      <c r="CD60" s="243"/>
      <c r="CE60" s="244"/>
      <c r="CF60" s="247"/>
      <c r="CG60" s="243"/>
      <c r="CH60" s="244"/>
      <c r="CI60" s="247"/>
      <c r="CJ60" s="244"/>
      <c r="CK60" s="248"/>
      <c r="CL60" s="243"/>
      <c r="CM60" s="244"/>
      <c r="CN60" s="247"/>
      <c r="CO60" s="243"/>
      <c r="CP60" s="244"/>
      <c r="CQ60" s="247"/>
      <c r="CR60" s="244"/>
      <c r="CS60" s="277"/>
      <c r="CT60" s="243"/>
      <c r="CU60" s="244"/>
      <c r="CV60" s="277"/>
      <c r="CW60" s="243"/>
      <c r="CX60" s="244"/>
      <c r="CY60" s="277"/>
      <c r="CZ60" s="244"/>
      <c r="DA60" s="278"/>
      <c r="DB60" s="243"/>
      <c r="DC60" s="244"/>
      <c r="DD60" s="277"/>
      <c r="DE60" s="243"/>
      <c r="DF60" s="244"/>
      <c r="DG60" s="277"/>
      <c r="DH60" s="244"/>
      <c r="DI60" s="248"/>
      <c r="DJ60" s="243"/>
      <c r="DK60" s="244"/>
      <c r="DL60" s="247"/>
      <c r="DM60" s="243"/>
      <c r="DN60" s="244"/>
      <c r="DO60" s="247"/>
      <c r="DP60" s="244"/>
      <c r="DQ60" s="325">
        <f t="shared" si="14"/>
        <v>3</v>
      </c>
      <c r="DR60" s="243"/>
      <c r="DS60" s="244"/>
      <c r="DT60" s="296" t="s">
        <v>149</v>
      </c>
      <c r="DU60" s="260"/>
      <c r="DV60" s="260"/>
      <c r="DW60" s="260"/>
      <c r="DX60" s="260"/>
      <c r="DY60" s="260"/>
      <c r="DZ60" s="260"/>
      <c r="EA60" s="260"/>
      <c r="EB60" s="260"/>
      <c r="EC60" s="260"/>
      <c r="ED60" s="260"/>
      <c r="EE60" s="260"/>
      <c r="EF60" s="260"/>
      <c r="EG60" s="260"/>
      <c r="EH60" s="260"/>
      <c r="EI60" s="260"/>
      <c r="EJ60" s="260"/>
      <c r="EK60" s="260"/>
      <c r="EL60" s="260"/>
      <c r="EM60" s="260"/>
      <c r="EN60" s="260"/>
      <c r="EO60" s="260"/>
      <c r="EP60" s="260"/>
      <c r="EQ60" s="260"/>
      <c r="ER60" s="260"/>
      <c r="ES60" s="261"/>
      <c r="ET60" s="115"/>
      <c r="EU60" s="115"/>
      <c r="EV60" s="107"/>
      <c r="EW60" s="108"/>
      <c r="EX60" s="108"/>
      <c r="EY60" s="109"/>
      <c r="EZ60" s="108"/>
      <c r="FA60" s="108"/>
      <c r="FB60" s="109"/>
      <c r="FC60" s="108"/>
      <c r="FD60" s="109"/>
      <c r="FE60" s="109"/>
      <c r="FF60" s="109"/>
      <c r="FG60" s="109"/>
      <c r="FH60" s="109"/>
      <c r="FI60" s="109"/>
      <c r="FJ60" s="109"/>
    </row>
    <row r="61" spans="1:166" ht="50.25">
      <c r="A61" s="126"/>
      <c r="B61" s="127" t="s">
        <v>188</v>
      </c>
      <c r="C61" s="299" t="s">
        <v>189</v>
      </c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1"/>
      <c r="AG61" s="247"/>
      <c r="AH61" s="243"/>
      <c r="AI61" s="244"/>
      <c r="AJ61" s="295">
        <v>2</v>
      </c>
      <c r="AK61" s="260"/>
      <c r="AL61" s="261"/>
      <c r="AM61" s="295">
        <v>90</v>
      </c>
      <c r="AN61" s="260"/>
      <c r="AO61" s="261"/>
      <c r="AP61" s="295">
        <v>44</v>
      </c>
      <c r="AQ61" s="260"/>
      <c r="AR61" s="261"/>
      <c r="AS61" s="295">
        <v>16</v>
      </c>
      <c r="AT61" s="260"/>
      <c r="AU61" s="261"/>
      <c r="AV61" s="295">
        <v>28</v>
      </c>
      <c r="AW61" s="260"/>
      <c r="AX61" s="261"/>
      <c r="AY61" s="247"/>
      <c r="AZ61" s="243"/>
      <c r="BA61" s="244"/>
      <c r="BB61" s="247"/>
      <c r="BC61" s="243"/>
      <c r="BD61" s="244"/>
      <c r="BE61" s="248"/>
      <c r="BF61" s="243"/>
      <c r="BG61" s="244"/>
      <c r="BH61" s="247"/>
      <c r="BI61" s="243"/>
      <c r="BJ61" s="244"/>
      <c r="BK61" s="247"/>
      <c r="BL61" s="244"/>
      <c r="BM61" s="295">
        <v>90</v>
      </c>
      <c r="BN61" s="260"/>
      <c r="BO61" s="261"/>
      <c r="BP61" s="295">
        <v>44</v>
      </c>
      <c r="BQ61" s="260"/>
      <c r="BR61" s="261"/>
      <c r="BS61" s="295">
        <v>3</v>
      </c>
      <c r="BT61" s="261"/>
      <c r="BU61" s="248"/>
      <c r="BV61" s="243"/>
      <c r="BW61" s="244"/>
      <c r="BX61" s="247"/>
      <c r="BY61" s="243"/>
      <c r="BZ61" s="244"/>
      <c r="CA61" s="247"/>
      <c r="CB61" s="244"/>
      <c r="CC61" s="248"/>
      <c r="CD61" s="243"/>
      <c r="CE61" s="244"/>
      <c r="CF61" s="247"/>
      <c r="CG61" s="243"/>
      <c r="CH61" s="244"/>
      <c r="CI61" s="247"/>
      <c r="CJ61" s="244"/>
      <c r="CK61" s="248"/>
      <c r="CL61" s="243"/>
      <c r="CM61" s="244"/>
      <c r="CN61" s="247"/>
      <c r="CO61" s="243"/>
      <c r="CP61" s="244"/>
      <c r="CQ61" s="247"/>
      <c r="CR61" s="244"/>
      <c r="CS61" s="277"/>
      <c r="CT61" s="243"/>
      <c r="CU61" s="244"/>
      <c r="CV61" s="277"/>
      <c r="CW61" s="243"/>
      <c r="CX61" s="244"/>
      <c r="CY61" s="277"/>
      <c r="CZ61" s="244"/>
      <c r="DA61" s="278"/>
      <c r="DB61" s="243"/>
      <c r="DC61" s="244"/>
      <c r="DD61" s="277"/>
      <c r="DE61" s="243"/>
      <c r="DF61" s="244"/>
      <c r="DG61" s="277"/>
      <c r="DH61" s="244"/>
      <c r="DI61" s="248"/>
      <c r="DJ61" s="243"/>
      <c r="DK61" s="244"/>
      <c r="DL61" s="247"/>
      <c r="DM61" s="243"/>
      <c r="DN61" s="244"/>
      <c r="DO61" s="247"/>
      <c r="DP61" s="244"/>
      <c r="DQ61" s="325">
        <f t="shared" si="14"/>
        <v>3</v>
      </c>
      <c r="DR61" s="243"/>
      <c r="DS61" s="244"/>
      <c r="DT61" s="318" t="s">
        <v>185</v>
      </c>
      <c r="DU61" s="260"/>
      <c r="DV61" s="260"/>
      <c r="DW61" s="260"/>
      <c r="DX61" s="260"/>
      <c r="DY61" s="260"/>
      <c r="DZ61" s="260"/>
      <c r="EA61" s="260"/>
      <c r="EB61" s="260"/>
      <c r="EC61" s="260"/>
      <c r="ED61" s="260"/>
      <c r="EE61" s="260"/>
      <c r="EF61" s="260"/>
      <c r="EG61" s="260"/>
      <c r="EH61" s="260"/>
      <c r="EI61" s="260"/>
      <c r="EJ61" s="260"/>
      <c r="EK61" s="260"/>
      <c r="EL61" s="260"/>
      <c r="EM61" s="260"/>
      <c r="EN61" s="260"/>
      <c r="EO61" s="260"/>
      <c r="EP61" s="260"/>
      <c r="EQ61" s="260"/>
      <c r="ER61" s="260"/>
      <c r="ES61" s="261"/>
      <c r="ET61" s="115"/>
      <c r="EU61" s="115"/>
      <c r="EV61" s="107"/>
      <c r="EW61" s="108"/>
      <c r="EX61" s="108"/>
      <c r="EY61" s="109"/>
      <c r="EZ61" s="108"/>
      <c r="FA61" s="108"/>
      <c r="FB61" s="109"/>
      <c r="FC61" s="108"/>
      <c r="FD61" s="109"/>
      <c r="FE61" s="109"/>
      <c r="FF61" s="109"/>
      <c r="FG61" s="109"/>
      <c r="FH61" s="109"/>
      <c r="FI61" s="109"/>
      <c r="FJ61" s="109"/>
    </row>
    <row r="62" spans="1:166" ht="50.25">
      <c r="A62" s="116"/>
      <c r="B62" s="128" t="s">
        <v>190</v>
      </c>
      <c r="C62" s="265" t="s">
        <v>191</v>
      </c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4"/>
      <c r="AG62" s="279"/>
      <c r="AH62" s="243"/>
      <c r="AI62" s="244"/>
      <c r="AJ62" s="279"/>
      <c r="AK62" s="243"/>
      <c r="AL62" s="244"/>
      <c r="AM62" s="264">
        <f>SUM(AM63:AO64)</f>
        <v>444</v>
      </c>
      <c r="AN62" s="243"/>
      <c r="AO62" s="244"/>
      <c r="AP62" s="264">
        <f>SUM(AP63:AR64)</f>
        <v>202</v>
      </c>
      <c r="AQ62" s="243"/>
      <c r="AR62" s="244"/>
      <c r="AS62" s="264">
        <f>SUM(AS63:AU64)</f>
        <v>70</v>
      </c>
      <c r="AT62" s="243"/>
      <c r="AU62" s="244"/>
      <c r="AV62" s="264"/>
      <c r="AW62" s="243"/>
      <c r="AX62" s="244"/>
      <c r="AY62" s="264">
        <f>SUM(AY63:BA64)</f>
        <v>132</v>
      </c>
      <c r="AZ62" s="243"/>
      <c r="BA62" s="244"/>
      <c r="BB62" s="264"/>
      <c r="BC62" s="243"/>
      <c r="BD62" s="244"/>
      <c r="BE62" s="264">
        <f>SUM(BE63:BG64)</f>
        <v>228</v>
      </c>
      <c r="BF62" s="243"/>
      <c r="BG62" s="244"/>
      <c r="BH62" s="264">
        <f>SUM(BH63:BJ64)</f>
        <v>112</v>
      </c>
      <c r="BI62" s="243"/>
      <c r="BJ62" s="244"/>
      <c r="BK62" s="264">
        <f>SUM(BK63:BL64)</f>
        <v>6</v>
      </c>
      <c r="BL62" s="244"/>
      <c r="BM62" s="264">
        <f>SUM(BM63:BO64)</f>
        <v>216</v>
      </c>
      <c r="BN62" s="243"/>
      <c r="BO62" s="244"/>
      <c r="BP62" s="264">
        <f>SUM(BP63:BR64)</f>
        <v>90</v>
      </c>
      <c r="BQ62" s="243"/>
      <c r="BR62" s="244"/>
      <c r="BS62" s="264">
        <f>SUM(BS63:BT64)</f>
        <v>6</v>
      </c>
      <c r="BT62" s="244"/>
      <c r="BU62" s="264"/>
      <c r="BV62" s="243"/>
      <c r="BW62" s="244"/>
      <c r="BX62" s="264"/>
      <c r="BY62" s="243"/>
      <c r="BZ62" s="244"/>
      <c r="CA62" s="264"/>
      <c r="CB62" s="244"/>
      <c r="CC62" s="264"/>
      <c r="CD62" s="243"/>
      <c r="CE62" s="244"/>
      <c r="CF62" s="264"/>
      <c r="CG62" s="243"/>
      <c r="CH62" s="244"/>
      <c r="CI62" s="264"/>
      <c r="CJ62" s="244"/>
      <c r="CK62" s="264"/>
      <c r="CL62" s="243"/>
      <c r="CM62" s="244"/>
      <c r="CN62" s="264"/>
      <c r="CO62" s="243"/>
      <c r="CP62" s="244"/>
      <c r="CQ62" s="264"/>
      <c r="CR62" s="244"/>
      <c r="CS62" s="264"/>
      <c r="CT62" s="243"/>
      <c r="CU62" s="244"/>
      <c r="CV62" s="264"/>
      <c r="CW62" s="243"/>
      <c r="CX62" s="244"/>
      <c r="CY62" s="264"/>
      <c r="CZ62" s="244"/>
      <c r="DA62" s="264"/>
      <c r="DB62" s="243"/>
      <c r="DC62" s="244"/>
      <c r="DD62" s="264"/>
      <c r="DE62" s="243"/>
      <c r="DF62" s="244"/>
      <c r="DG62" s="264"/>
      <c r="DH62" s="244"/>
      <c r="DI62" s="264"/>
      <c r="DJ62" s="243"/>
      <c r="DK62" s="244"/>
      <c r="DL62" s="264"/>
      <c r="DM62" s="243"/>
      <c r="DN62" s="244"/>
      <c r="DO62" s="264"/>
      <c r="DP62" s="244"/>
      <c r="DQ62" s="264">
        <f t="shared" si="14"/>
        <v>12</v>
      </c>
      <c r="DR62" s="243"/>
      <c r="DS62" s="244"/>
      <c r="DT62" s="300" t="s">
        <v>192</v>
      </c>
      <c r="DU62" s="243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4"/>
      <c r="ET62" s="115"/>
      <c r="EU62" s="115"/>
      <c r="EV62" s="107"/>
      <c r="EW62" s="108"/>
      <c r="EX62" s="108"/>
      <c r="EY62" s="109"/>
      <c r="EZ62" s="108"/>
      <c r="FA62" s="108"/>
      <c r="FB62" s="109"/>
      <c r="FC62" s="108"/>
      <c r="FD62" s="109"/>
      <c r="FE62" s="109"/>
      <c r="FF62" s="109"/>
      <c r="FG62" s="109"/>
      <c r="FH62" s="109"/>
      <c r="FI62" s="109"/>
      <c r="FJ62" s="109"/>
    </row>
    <row r="63" spans="1:166" ht="50.25">
      <c r="A63" s="129"/>
      <c r="B63" s="130" t="s">
        <v>193</v>
      </c>
      <c r="C63" s="246" t="s">
        <v>194</v>
      </c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4"/>
      <c r="AG63" s="247">
        <v>1</v>
      </c>
      <c r="AH63" s="243"/>
      <c r="AI63" s="244"/>
      <c r="AJ63" s="247">
        <v>2</v>
      </c>
      <c r="AK63" s="243"/>
      <c r="AL63" s="244"/>
      <c r="AM63" s="247">
        <v>228</v>
      </c>
      <c r="AN63" s="243"/>
      <c r="AO63" s="244"/>
      <c r="AP63" s="247">
        <v>104</v>
      </c>
      <c r="AQ63" s="243"/>
      <c r="AR63" s="244"/>
      <c r="AS63" s="247">
        <v>36</v>
      </c>
      <c r="AT63" s="243"/>
      <c r="AU63" s="244"/>
      <c r="AV63" s="247"/>
      <c r="AW63" s="243"/>
      <c r="AX63" s="244"/>
      <c r="AY63" s="247">
        <v>68</v>
      </c>
      <c r="AZ63" s="243"/>
      <c r="BA63" s="244"/>
      <c r="BB63" s="247"/>
      <c r="BC63" s="243"/>
      <c r="BD63" s="244"/>
      <c r="BE63" s="247">
        <v>120</v>
      </c>
      <c r="BF63" s="243"/>
      <c r="BG63" s="244"/>
      <c r="BH63" s="247">
        <v>56</v>
      </c>
      <c r="BI63" s="243"/>
      <c r="BJ63" s="244"/>
      <c r="BK63" s="247">
        <v>3</v>
      </c>
      <c r="BL63" s="244"/>
      <c r="BM63" s="247">
        <v>108</v>
      </c>
      <c r="BN63" s="243"/>
      <c r="BO63" s="244"/>
      <c r="BP63" s="247">
        <v>48</v>
      </c>
      <c r="BQ63" s="243"/>
      <c r="BR63" s="244"/>
      <c r="BS63" s="247">
        <v>3</v>
      </c>
      <c r="BT63" s="244"/>
      <c r="BU63" s="248"/>
      <c r="BV63" s="243"/>
      <c r="BW63" s="244"/>
      <c r="BX63" s="247"/>
      <c r="BY63" s="243"/>
      <c r="BZ63" s="244"/>
      <c r="CA63" s="247"/>
      <c r="CB63" s="244"/>
      <c r="CC63" s="248"/>
      <c r="CD63" s="243"/>
      <c r="CE63" s="244"/>
      <c r="CF63" s="247"/>
      <c r="CG63" s="243"/>
      <c r="CH63" s="244"/>
      <c r="CI63" s="247"/>
      <c r="CJ63" s="244"/>
      <c r="CK63" s="248"/>
      <c r="CL63" s="243"/>
      <c r="CM63" s="244"/>
      <c r="CN63" s="247"/>
      <c r="CO63" s="243"/>
      <c r="CP63" s="244"/>
      <c r="CQ63" s="247"/>
      <c r="CR63" s="244"/>
      <c r="CS63" s="278"/>
      <c r="CT63" s="243"/>
      <c r="CU63" s="244"/>
      <c r="CV63" s="277"/>
      <c r="CW63" s="243"/>
      <c r="CX63" s="244"/>
      <c r="CY63" s="277"/>
      <c r="CZ63" s="244"/>
      <c r="DA63" s="278"/>
      <c r="DB63" s="243"/>
      <c r="DC63" s="244"/>
      <c r="DD63" s="277"/>
      <c r="DE63" s="243"/>
      <c r="DF63" s="244"/>
      <c r="DG63" s="277"/>
      <c r="DH63" s="244"/>
      <c r="DI63" s="248"/>
      <c r="DJ63" s="243"/>
      <c r="DK63" s="244"/>
      <c r="DL63" s="247"/>
      <c r="DM63" s="243"/>
      <c r="DN63" s="244"/>
      <c r="DO63" s="247"/>
      <c r="DP63" s="244"/>
      <c r="DQ63" s="248">
        <f t="shared" si="14"/>
        <v>6</v>
      </c>
      <c r="DR63" s="243"/>
      <c r="DS63" s="244"/>
      <c r="DT63" s="324"/>
      <c r="DU63" s="243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4"/>
      <c r="ET63" s="115"/>
      <c r="EU63" s="115"/>
      <c r="EV63" s="107"/>
      <c r="EW63" s="108"/>
      <c r="EX63" s="108"/>
      <c r="EY63" s="109"/>
      <c r="EZ63" s="108"/>
      <c r="FA63" s="108"/>
      <c r="FB63" s="109"/>
      <c r="FC63" s="108"/>
      <c r="FD63" s="109"/>
      <c r="FE63" s="109"/>
      <c r="FF63" s="109"/>
      <c r="FG63" s="109"/>
      <c r="FH63" s="109"/>
      <c r="FI63" s="109"/>
      <c r="FJ63" s="109"/>
    </row>
    <row r="64" spans="1:166" ht="50.25">
      <c r="A64" s="129"/>
      <c r="B64" s="130" t="s">
        <v>195</v>
      </c>
      <c r="C64" s="246" t="s">
        <v>196</v>
      </c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4"/>
      <c r="AG64" s="247" t="s">
        <v>197</v>
      </c>
      <c r="AH64" s="243"/>
      <c r="AI64" s="244"/>
      <c r="AJ64" s="247"/>
      <c r="AK64" s="243"/>
      <c r="AL64" s="244"/>
      <c r="AM64" s="247">
        <v>216</v>
      </c>
      <c r="AN64" s="243"/>
      <c r="AO64" s="244"/>
      <c r="AP64" s="247">
        <v>98</v>
      </c>
      <c r="AQ64" s="243"/>
      <c r="AR64" s="244"/>
      <c r="AS64" s="247">
        <v>34</v>
      </c>
      <c r="AT64" s="243"/>
      <c r="AU64" s="244"/>
      <c r="AV64" s="247"/>
      <c r="AW64" s="243"/>
      <c r="AX64" s="244"/>
      <c r="AY64" s="247">
        <v>64</v>
      </c>
      <c r="AZ64" s="243"/>
      <c r="BA64" s="244"/>
      <c r="BB64" s="247"/>
      <c r="BC64" s="243"/>
      <c r="BD64" s="244"/>
      <c r="BE64" s="242">
        <v>108</v>
      </c>
      <c r="BF64" s="243"/>
      <c r="BG64" s="244"/>
      <c r="BH64" s="242">
        <v>56</v>
      </c>
      <c r="BI64" s="243"/>
      <c r="BJ64" s="244"/>
      <c r="BK64" s="242">
        <v>3</v>
      </c>
      <c r="BL64" s="244"/>
      <c r="BM64" s="242">
        <v>108</v>
      </c>
      <c r="BN64" s="243"/>
      <c r="BO64" s="244"/>
      <c r="BP64" s="247">
        <v>42</v>
      </c>
      <c r="BQ64" s="243"/>
      <c r="BR64" s="244"/>
      <c r="BS64" s="247">
        <v>3</v>
      </c>
      <c r="BT64" s="244"/>
      <c r="BU64" s="248"/>
      <c r="BV64" s="243"/>
      <c r="BW64" s="244"/>
      <c r="BX64" s="247"/>
      <c r="BY64" s="243"/>
      <c r="BZ64" s="244"/>
      <c r="CA64" s="247"/>
      <c r="CB64" s="244"/>
      <c r="CC64" s="248"/>
      <c r="CD64" s="243"/>
      <c r="CE64" s="244"/>
      <c r="CF64" s="247"/>
      <c r="CG64" s="243"/>
      <c r="CH64" s="244"/>
      <c r="CI64" s="247"/>
      <c r="CJ64" s="244"/>
      <c r="CK64" s="248"/>
      <c r="CL64" s="243"/>
      <c r="CM64" s="244"/>
      <c r="CN64" s="247"/>
      <c r="CO64" s="243"/>
      <c r="CP64" s="244"/>
      <c r="CQ64" s="247"/>
      <c r="CR64" s="244"/>
      <c r="CS64" s="278"/>
      <c r="CT64" s="243"/>
      <c r="CU64" s="244"/>
      <c r="CV64" s="277"/>
      <c r="CW64" s="243"/>
      <c r="CX64" s="244"/>
      <c r="CY64" s="277"/>
      <c r="CZ64" s="244"/>
      <c r="DA64" s="278"/>
      <c r="DB64" s="243"/>
      <c r="DC64" s="244"/>
      <c r="DD64" s="277"/>
      <c r="DE64" s="243"/>
      <c r="DF64" s="244"/>
      <c r="DG64" s="277"/>
      <c r="DH64" s="244"/>
      <c r="DI64" s="248"/>
      <c r="DJ64" s="243"/>
      <c r="DK64" s="244"/>
      <c r="DL64" s="247"/>
      <c r="DM64" s="243"/>
      <c r="DN64" s="244"/>
      <c r="DO64" s="247"/>
      <c r="DP64" s="244"/>
      <c r="DQ64" s="248">
        <f t="shared" si="14"/>
        <v>6</v>
      </c>
      <c r="DR64" s="243"/>
      <c r="DS64" s="244"/>
      <c r="DT64" s="324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4"/>
      <c r="ET64" s="115"/>
      <c r="EU64" s="115"/>
      <c r="EV64" s="107"/>
      <c r="EW64" s="108"/>
      <c r="EX64" s="108"/>
      <c r="EY64" s="109"/>
      <c r="EZ64" s="108"/>
      <c r="FA64" s="108"/>
      <c r="FB64" s="109"/>
      <c r="FC64" s="108"/>
      <c r="FD64" s="109"/>
      <c r="FE64" s="109"/>
      <c r="FF64" s="109"/>
      <c r="FG64" s="109"/>
      <c r="FH64" s="109"/>
      <c r="FI64" s="109"/>
      <c r="FJ64" s="109"/>
    </row>
    <row r="65" spans="1:166" ht="50.25">
      <c r="A65" s="116"/>
      <c r="B65" s="128" t="s">
        <v>198</v>
      </c>
      <c r="C65" s="265" t="s">
        <v>199</v>
      </c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4"/>
      <c r="AG65" s="264"/>
      <c r="AH65" s="243"/>
      <c r="AI65" s="244"/>
      <c r="AJ65" s="264"/>
      <c r="AK65" s="243"/>
      <c r="AL65" s="244"/>
      <c r="AM65" s="264">
        <f>SUM(AM66)</f>
        <v>216</v>
      </c>
      <c r="AN65" s="243"/>
      <c r="AO65" s="244"/>
      <c r="AP65" s="264">
        <f>SUM(AP66)</f>
        <v>120</v>
      </c>
      <c r="AQ65" s="243"/>
      <c r="AR65" s="244"/>
      <c r="AS65" s="264">
        <f>SUM(AS66)</f>
        <v>50</v>
      </c>
      <c r="AT65" s="243"/>
      <c r="AU65" s="244"/>
      <c r="AV65" s="264">
        <f>SUM(AV66)</f>
        <v>40</v>
      </c>
      <c r="AW65" s="243"/>
      <c r="AX65" s="244"/>
      <c r="AY65" s="264">
        <f>SUM(AY66)</f>
        <v>30</v>
      </c>
      <c r="AZ65" s="243"/>
      <c r="BA65" s="244"/>
      <c r="BB65" s="264"/>
      <c r="BC65" s="243"/>
      <c r="BD65" s="244"/>
      <c r="BE65" s="264"/>
      <c r="BF65" s="243"/>
      <c r="BG65" s="244"/>
      <c r="BH65" s="264"/>
      <c r="BI65" s="243"/>
      <c r="BJ65" s="244"/>
      <c r="BK65" s="264"/>
      <c r="BL65" s="244"/>
      <c r="BM65" s="264">
        <f>SUM(BM66)</f>
        <v>216</v>
      </c>
      <c r="BN65" s="243"/>
      <c r="BO65" s="244"/>
      <c r="BP65" s="264">
        <f>SUM(BP66)</f>
        <v>120</v>
      </c>
      <c r="BQ65" s="243"/>
      <c r="BR65" s="244"/>
      <c r="BS65" s="264">
        <f>SUM(BS66)</f>
        <v>6</v>
      </c>
      <c r="BT65" s="244"/>
      <c r="BU65" s="264"/>
      <c r="BV65" s="243"/>
      <c r="BW65" s="244"/>
      <c r="BX65" s="264"/>
      <c r="BY65" s="243"/>
      <c r="BZ65" s="244"/>
      <c r="CA65" s="264"/>
      <c r="CB65" s="244"/>
      <c r="CC65" s="264"/>
      <c r="CD65" s="243"/>
      <c r="CE65" s="244"/>
      <c r="CF65" s="264"/>
      <c r="CG65" s="243"/>
      <c r="CH65" s="244"/>
      <c r="CI65" s="264"/>
      <c r="CJ65" s="244"/>
      <c r="CK65" s="264"/>
      <c r="CL65" s="243"/>
      <c r="CM65" s="244"/>
      <c r="CN65" s="264"/>
      <c r="CO65" s="243"/>
      <c r="CP65" s="244"/>
      <c r="CQ65" s="264"/>
      <c r="CR65" s="244"/>
      <c r="CS65" s="264"/>
      <c r="CT65" s="243"/>
      <c r="CU65" s="244"/>
      <c r="CV65" s="264"/>
      <c r="CW65" s="243"/>
      <c r="CX65" s="244"/>
      <c r="CY65" s="264"/>
      <c r="CZ65" s="244"/>
      <c r="DA65" s="264"/>
      <c r="DB65" s="243"/>
      <c r="DC65" s="244"/>
      <c r="DD65" s="264"/>
      <c r="DE65" s="243"/>
      <c r="DF65" s="244"/>
      <c r="DG65" s="264"/>
      <c r="DH65" s="244"/>
      <c r="DI65" s="264"/>
      <c r="DJ65" s="243"/>
      <c r="DK65" s="244"/>
      <c r="DL65" s="264"/>
      <c r="DM65" s="243"/>
      <c r="DN65" s="244"/>
      <c r="DO65" s="264"/>
      <c r="DP65" s="244"/>
      <c r="DQ65" s="264">
        <f t="shared" si="14"/>
        <v>6</v>
      </c>
      <c r="DR65" s="243"/>
      <c r="DS65" s="244"/>
      <c r="DT65" s="376" t="s">
        <v>200</v>
      </c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4"/>
      <c r="ET65" s="131"/>
      <c r="EU65" s="131"/>
      <c r="EV65" s="132"/>
      <c r="EW65" s="102">
        <f t="shared" ref="EW65:EW82" si="23">AM65</f>
        <v>216</v>
      </c>
      <c r="EX65" s="102">
        <f t="shared" ref="EX65:EX82" si="24">BE65+BM65+BU65+CC65+CK65+CS65+DA65+DI65</f>
        <v>216</v>
      </c>
      <c r="EY65" s="103" t="str">
        <f t="shared" ref="EY65:EY82" si="25">IF(EW65=EX65,"+","-")</f>
        <v>+</v>
      </c>
      <c r="EZ65" s="102">
        <f t="shared" ref="EZ65:EZ82" si="26">AP65</f>
        <v>120</v>
      </c>
      <c r="FA65" s="102">
        <f t="shared" ref="FA65:FA82" si="27">BH65+BP65+BX65+CF65+CN65+CV65+DD65+DL65</f>
        <v>120</v>
      </c>
      <c r="FB65" s="103" t="str">
        <f t="shared" ref="FB65:FB82" si="28">IF(EZ65=FA65,"+","-")</f>
        <v>+</v>
      </c>
      <c r="FC65" s="102">
        <f t="shared" ref="FC65:FC82" si="29">AS65+AV65+AY65+BB65</f>
        <v>120</v>
      </c>
      <c r="FD65" s="103" t="str">
        <f t="shared" ref="FD65:FD82" si="30">IF(EZ65=FC65,"+","-")</f>
        <v>+</v>
      </c>
      <c r="FE65" s="103"/>
      <c r="FF65" s="103"/>
      <c r="FG65" s="103"/>
      <c r="FH65" s="103"/>
      <c r="FI65" s="103"/>
      <c r="FJ65" s="103"/>
    </row>
    <row r="66" spans="1:166" ht="50.25">
      <c r="A66" s="129"/>
      <c r="B66" s="130" t="s">
        <v>201</v>
      </c>
      <c r="C66" s="246" t="s">
        <v>202</v>
      </c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4"/>
      <c r="AG66" s="242">
        <v>2</v>
      </c>
      <c r="AH66" s="243"/>
      <c r="AI66" s="244"/>
      <c r="AJ66" s="242">
        <v>2</v>
      </c>
      <c r="AK66" s="243"/>
      <c r="AL66" s="244"/>
      <c r="AM66" s="247">
        <v>216</v>
      </c>
      <c r="AN66" s="243"/>
      <c r="AO66" s="244"/>
      <c r="AP66" s="247">
        <v>120</v>
      </c>
      <c r="AQ66" s="243"/>
      <c r="AR66" s="244"/>
      <c r="AS66" s="247">
        <v>50</v>
      </c>
      <c r="AT66" s="243"/>
      <c r="AU66" s="244"/>
      <c r="AV66" s="247">
        <v>40</v>
      </c>
      <c r="AW66" s="243"/>
      <c r="AX66" s="244"/>
      <c r="AY66" s="247">
        <v>30</v>
      </c>
      <c r="AZ66" s="243"/>
      <c r="BA66" s="244"/>
      <c r="BB66" s="247"/>
      <c r="BC66" s="243"/>
      <c r="BD66" s="244"/>
      <c r="BE66" s="248"/>
      <c r="BF66" s="243"/>
      <c r="BG66" s="244"/>
      <c r="BH66" s="247"/>
      <c r="BI66" s="243"/>
      <c r="BJ66" s="244"/>
      <c r="BK66" s="247"/>
      <c r="BL66" s="244"/>
      <c r="BM66" s="247">
        <v>216</v>
      </c>
      <c r="BN66" s="243"/>
      <c r="BO66" s="244"/>
      <c r="BP66" s="247">
        <v>120</v>
      </c>
      <c r="BQ66" s="243"/>
      <c r="BR66" s="244"/>
      <c r="BS66" s="247">
        <v>6</v>
      </c>
      <c r="BT66" s="244"/>
      <c r="BU66" s="248"/>
      <c r="BV66" s="243"/>
      <c r="BW66" s="244"/>
      <c r="BX66" s="247"/>
      <c r="BY66" s="243"/>
      <c r="BZ66" s="244"/>
      <c r="CA66" s="247"/>
      <c r="CB66" s="244"/>
      <c r="CC66" s="248"/>
      <c r="CD66" s="243"/>
      <c r="CE66" s="244"/>
      <c r="CF66" s="247"/>
      <c r="CG66" s="243"/>
      <c r="CH66" s="244"/>
      <c r="CI66" s="247"/>
      <c r="CJ66" s="244"/>
      <c r="CK66" s="248"/>
      <c r="CL66" s="243"/>
      <c r="CM66" s="244"/>
      <c r="CN66" s="247"/>
      <c r="CO66" s="243"/>
      <c r="CP66" s="244"/>
      <c r="CQ66" s="247"/>
      <c r="CR66" s="244"/>
      <c r="CS66" s="277"/>
      <c r="CT66" s="243"/>
      <c r="CU66" s="244"/>
      <c r="CV66" s="277"/>
      <c r="CW66" s="243"/>
      <c r="CX66" s="244"/>
      <c r="CY66" s="277"/>
      <c r="CZ66" s="244"/>
      <c r="DA66" s="278"/>
      <c r="DB66" s="243"/>
      <c r="DC66" s="244"/>
      <c r="DD66" s="277"/>
      <c r="DE66" s="243"/>
      <c r="DF66" s="244"/>
      <c r="DG66" s="277"/>
      <c r="DH66" s="244"/>
      <c r="DI66" s="248"/>
      <c r="DJ66" s="243"/>
      <c r="DK66" s="244"/>
      <c r="DL66" s="247"/>
      <c r="DM66" s="243"/>
      <c r="DN66" s="244"/>
      <c r="DO66" s="247"/>
      <c r="DP66" s="244"/>
      <c r="DQ66" s="248">
        <f t="shared" si="14"/>
        <v>6</v>
      </c>
      <c r="DR66" s="243"/>
      <c r="DS66" s="244"/>
      <c r="DT66" s="324"/>
      <c r="DU66" s="243"/>
      <c r="DV66" s="243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243"/>
      <c r="ES66" s="244"/>
      <c r="ET66" s="133"/>
      <c r="EU66" s="133"/>
      <c r="EV66" s="134"/>
      <c r="EW66" s="108">
        <f t="shared" si="23"/>
        <v>216</v>
      </c>
      <c r="EX66" s="108">
        <f t="shared" si="24"/>
        <v>216</v>
      </c>
      <c r="EY66" s="109" t="str">
        <f t="shared" si="25"/>
        <v>+</v>
      </c>
      <c r="EZ66" s="108">
        <f t="shared" si="26"/>
        <v>120</v>
      </c>
      <c r="FA66" s="108">
        <f t="shared" si="27"/>
        <v>120</v>
      </c>
      <c r="FB66" s="109" t="str">
        <f t="shared" si="28"/>
        <v>+</v>
      </c>
      <c r="FC66" s="108">
        <f t="shared" si="29"/>
        <v>120</v>
      </c>
      <c r="FD66" s="109" t="str">
        <f t="shared" si="30"/>
        <v>+</v>
      </c>
      <c r="FE66" s="109"/>
      <c r="FF66" s="109"/>
      <c r="FG66" s="109"/>
      <c r="FH66" s="109"/>
      <c r="FI66" s="109"/>
      <c r="FJ66" s="109"/>
    </row>
    <row r="67" spans="1:166" ht="50.25">
      <c r="A67" s="116"/>
      <c r="B67" s="128" t="s">
        <v>203</v>
      </c>
      <c r="C67" s="265" t="s">
        <v>204</v>
      </c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4"/>
      <c r="AG67" s="377"/>
      <c r="AH67" s="243"/>
      <c r="AI67" s="244"/>
      <c r="AJ67" s="377"/>
      <c r="AK67" s="243"/>
      <c r="AL67" s="244"/>
      <c r="AM67" s="264">
        <f>SUM(AM68:AO69)</f>
        <v>396</v>
      </c>
      <c r="AN67" s="243"/>
      <c r="AO67" s="244"/>
      <c r="AP67" s="264">
        <f>SUM(AP68:AR69)</f>
        <v>228</v>
      </c>
      <c r="AQ67" s="243"/>
      <c r="AR67" s="244"/>
      <c r="AS67" s="264">
        <f>SUM(AS68:AU69)</f>
        <v>88</v>
      </c>
      <c r="AT67" s="243"/>
      <c r="AU67" s="244"/>
      <c r="AV67" s="264">
        <f>SUM(AV68:AX69)</f>
        <v>80</v>
      </c>
      <c r="AW67" s="243"/>
      <c r="AX67" s="244"/>
      <c r="AY67" s="264">
        <f>SUM(AY68:BA69)</f>
        <v>60</v>
      </c>
      <c r="AZ67" s="243"/>
      <c r="BA67" s="244"/>
      <c r="BB67" s="264"/>
      <c r="BC67" s="243"/>
      <c r="BD67" s="244"/>
      <c r="BE67" s="264"/>
      <c r="BF67" s="243"/>
      <c r="BG67" s="244"/>
      <c r="BH67" s="264"/>
      <c r="BI67" s="243"/>
      <c r="BJ67" s="244"/>
      <c r="BK67" s="264"/>
      <c r="BL67" s="244"/>
      <c r="BM67" s="264"/>
      <c r="BN67" s="243"/>
      <c r="BO67" s="244"/>
      <c r="BP67" s="264"/>
      <c r="BQ67" s="243"/>
      <c r="BR67" s="244"/>
      <c r="BS67" s="264"/>
      <c r="BT67" s="244"/>
      <c r="BU67" s="264">
        <f>SUM(BU68:BW69)</f>
        <v>180</v>
      </c>
      <c r="BV67" s="243"/>
      <c r="BW67" s="244"/>
      <c r="BX67" s="264">
        <f>SUM(BX68:BZ69)</f>
        <v>108</v>
      </c>
      <c r="BY67" s="243"/>
      <c r="BZ67" s="244"/>
      <c r="CA67" s="264">
        <f>SUM(CA68:CB69)</f>
        <v>5</v>
      </c>
      <c r="CB67" s="244"/>
      <c r="CC67" s="264">
        <f>SUM(CC68:CE69)</f>
        <v>216</v>
      </c>
      <c r="CD67" s="243"/>
      <c r="CE67" s="244"/>
      <c r="CF67" s="264">
        <f>SUM(CF68:CH69)</f>
        <v>120</v>
      </c>
      <c r="CG67" s="243"/>
      <c r="CH67" s="244"/>
      <c r="CI67" s="264">
        <f>SUM(CI68:CJ69)</f>
        <v>6</v>
      </c>
      <c r="CJ67" s="244"/>
      <c r="CK67" s="264"/>
      <c r="CL67" s="243"/>
      <c r="CM67" s="244"/>
      <c r="CN67" s="264"/>
      <c r="CO67" s="243"/>
      <c r="CP67" s="244"/>
      <c r="CQ67" s="264"/>
      <c r="CR67" s="244"/>
      <c r="CS67" s="264"/>
      <c r="CT67" s="243"/>
      <c r="CU67" s="244"/>
      <c r="CV67" s="264"/>
      <c r="CW67" s="243"/>
      <c r="CX67" s="244"/>
      <c r="CY67" s="264"/>
      <c r="CZ67" s="244"/>
      <c r="DA67" s="264"/>
      <c r="DB67" s="243"/>
      <c r="DC67" s="244"/>
      <c r="DD67" s="264"/>
      <c r="DE67" s="243"/>
      <c r="DF67" s="244"/>
      <c r="DG67" s="264"/>
      <c r="DH67" s="244"/>
      <c r="DI67" s="264"/>
      <c r="DJ67" s="243"/>
      <c r="DK67" s="244"/>
      <c r="DL67" s="264"/>
      <c r="DM67" s="243"/>
      <c r="DN67" s="244"/>
      <c r="DO67" s="264"/>
      <c r="DP67" s="244"/>
      <c r="DQ67" s="264">
        <f t="shared" si="14"/>
        <v>11</v>
      </c>
      <c r="DR67" s="243"/>
      <c r="DS67" s="244"/>
      <c r="DT67" s="376" t="s">
        <v>205</v>
      </c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4"/>
      <c r="ET67" s="131"/>
      <c r="EU67" s="131"/>
      <c r="EV67" s="132"/>
      <c r="EW67" s="102">
        <f t="shared" si="23"/>
        <v>396</v>
      </c>
      <c r="EX67" s="102">
        <f t="shared" si="24"/>
        <v>396</v>
      </c>
      <c r="EY67" s="103" t="str">
        <f t="shared" si="25"/>
        <v>+</v>
      </c>
      <c r="EZ67" s="102">
        <f t="shared" si="26"/>
        <v>228</v>
      </c>
      <c r="FA67" s="102">
        <f t="shared" si="27"/>
        <v>228</v>
      </c>
      <c r="FB67" s="103" t="str">
        <f t="shared" si="28"/>
        <v>+</v>
      </c>
      <c r="FC67" s="102">
        <f t="shared" si="29"/>
        <v>228</v>
      </c>
      <c r="FD67" s="103" t="str">
        <f t="shared" si="30"/>
        <v>+</v>
      </c>
      <c r="FE67" s="103"/>
      <c r="FF67" s="103"/>
      <c r="FG67" s="103"/>
      <c r="FH67" s="103"/>
      <c r="FI67" s="103"/>
      <c r="FJ67" s="103"/>
    </row>
    <row r="68" spans="1:166" ht="50.25">
      <c r="A68" s="129"/>
      <c r="B68" s="130" t="s">
        <v>206</v>
      </c>
      <c r="C68" s="246" t="s">
        <v>207</v>
      </c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4"/>
      <c r="AG68" s="242">
        <v>3</v>
      </c>
      <c r="AH68" s="243"/>
      <c r="AI68" s="244"/>
      <c r="AJ68" s="242"/>
      <c r="AK68" s="243"/>
      <c r="AL68" s="244"/>
      <c r="AM68" s="247">
        <v>180</v>
      </c>
      <c r="AN68" s="243"/>
      <c r="AO68" s="244"/>
      <c r="AP68" s="247">
        <v>108</v>
      </c>
      <c r="AQ68" s="243"/>
      <c r="AR68" s="244"/>
      <c r="AS68" s="247">
        <v>40</v>
      </c>
      <c r="AT68" s="243"/>
      <c r="AU68" s="244"/>
      <c r="AV68" s="247">
        <v>40</v>
      </c>
      <c r="AW68" s="243"/>
      <c r="AX68" s="244"/>
      <c r="AY68" s="247">
        <v>28</v>
      </c>
      <c r="AZ68" s="243"/>
      <c r="BA68" s="244"/>
      <c r="BB68" s="247"/>
      <c r="BC68" s="243"/>
      <c r="BD68" s="244"/>
      <c r="BE68" s="248"/>
      <c r="BF68" s="243"/>
      <c r="BG68" s="244"/>
      <c r="BH68" s="247"/>
      <c r="BI68" s="243"/>
      <c r="BJ68" s="244"/>
      <c r="BK68" s="247"/>
      <c r="BL68" s="244"/>
      <c r="BM68" s="248"/>
      <c r="BN68" s="243"/>
      <c r="BO68" s="244"/>
      <c r="BP68" s="247"/>
      <c r="BQ68" s="243"/>
      <c r="BR68" s="244"/>
      <c r="BS68" s="247"/>
      <c r="BT68" s="244"/>
      <c r="BU68" s="242">
        <v>180</v>
      </c>
      <c r="BV68" s="243"/>
      <c r="BW68" s="244"/>
      <c r="BX68" s="242">
        <v>108</v>
      </c>
      <c r="BY68" s="243"/>
      <c r="BZ68" s="244"/>
      <c r="CA68" s="242">
        <v>5</v>
      </c>
      <c r="CB68" s="244"/>
      <c r="CC68" s="248"/>
      <c r="CD68" s="243"/>
      <c r="CE68" s="244"/>
      <c r="CF68" s="247"/>
      <c r="CG68" s="243"/>
      <c r="CH68" s="244"/>
      <c r="CI68" s="247"/>
      <c r="CJ68" s="244"/>
      <c r="CK68" s="248"/>
      <c r="CL68" s="243"/>
      <c r="CM68" s="244"/>
      <c r="CN68" s="247"/>
      <c r="CO68" s="243"/>
      <c r="CP68" s="244"/>
      <c r="CQ68" s="247"/>
      <c r="CR68" s="244"/>
      <c r="CS68" s="277"/>
      <c r="CT68" s="243"/>
      <c r="CU68" s="244"/>
      <c r="CV68" s="277"/>
      <c r="CW68" s="243"/>
      <c r="CX68" s="244"/>
      <c r="CY68" s="277"/>
      <c r="CZ68" s="244"/>
      <c r="DA68" s="278"/>
      <c r="DB68" s="243"/>
      <c r="DC68" s="244"/>
      <c r="DD68" s="277"/>
      <c r="DE68" s="243"/>
      <c r="DF68" s="244"/>
      <c r="DG68" s="277"/>
      <c r="DH68" s="244"/>
      <c r="DI68" s="248"/>
      <c r="DJ68" s="243"/>
      <c r="DK68" s="244"/>
      <c r="DL68" s="247"/>
      <c r="DM68" s="243"/>
      <c r="DN68" s="244"/>
      <c r="DO68" s="247"/>
      <c r="DP68" s="244"/>
      <c r="DQ68" s="248">
        <f t="shared" si="14"/>
        <v>5</v>
      </c>
      <c r="DR68" s="243"/>
      <c r="DS68" s="244"/>
      <c r="DT68" s="324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4"/>
      <c r="ET68" s="133"/>
      <c r="EU68" s="133"/>
      <c r="EV68" s="134"/>
      <c r="EW68" s="108">
        <f t="shared" si="23"/>
        <v>180</v>
      </c>
      <c r="EX68" s="108">
        <f t="shared" si="24"/>
        <v>180</v>
      </c>
      <c r="EY68" s="109" t="str">
        <f t="shared" si="25"/>
        <v>+</v>
      </c>
      <c r="EZ68" s="108">
        <f t="shared" si="26"/>
        <v>108</v>
      </c>
      <c r="FA68" s="108">
        <f t="shared" si="27"/>
        <v>108</v>
      </c>
      <c r="FB68" s="109" t="str">
        <f t="shared" si="28"/>
        <v>+</v>
      </c>
      <c r="FC68" s="108">
        <f t="shared" si="29"/>
        <v>108</v>
      </c>
      <c r="FD68" s="109" t="str">
        <f t="shared" si="30"/>
        <v>+</v>
      </c>
      <c r="FE68" s="109"/>
      <c r="FF68" s="109"/>
      <c r="FG68" s="109"/>
      <c r="FH68" s="109"/>
      <c r="FI68" s="109"/>
      <c r="FJ68" s="109"/>
    </row>
    <row r="69" spans="1:166" ht="50.25">
      <c r="A69" s="129"/>
      <c r="B69" s="130" t="s">
        <v>208</v>
      </c>
      <c r="C69" s="246" t="s">
        <v>209</v>
      </c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4"/>
      <c r="AG69" s="247">
        <v>4</v>
      </c>
      <c r="AH69" s="243"/>
      <c r="AI69" s="244"/>
      <c r="AJ69" s="247"/>
      <c r="AK69" s="243"/>
      <c r="AL69" s="244"/>
      <c r="AM69" s="247">
        <v>216</v>
      </c>
      <c r="AN69" s="243"/>
      <c r="AO69" s="244"/>
      <c r="AP69" s="247">
        <v>120</v>
      </c>
      <c r="AQ69" s="243"/>
      <c r="AR69" s="244"/>
      <c r="AS69" s="247">
        <v>48</v>
      </c>
      <c r="AT69" s="243"/>
      <c r="AU69" s="244"/>
      <c r="AV69" s="247">
        <v>40</v>
      </c>
      <c r="AW69" s="243"/>
      <c r="AX69" s="244"/>
      <c r="AY69" s="247">
        <v>32</v>
      </c>
      <c r="AZ69" s="243"/>
      <c r="BA69" s="244"/>
      <c r="BB69" s="247"/>
      <c r="BC69" s="243"/>
      <c r="BD69" s="244"/>
      <c r="BE69" s="248"/>
      <c r="BF69" s="243"/>
      <c r="BG69" s="244"/>
      <c r="BH69" s="247"/>
      <c r="BI69" s="243"/>
      <c r="BJ69" s="244"/>
      <c r="BK69" s="247"/>
      <c r="BL69" s="244"/>
      <c r="BM69" s="248"/>
      <c r="BN69" s="243"/>
      <c r="BO69" s="244"/>
      <c r="BP69" s="247"/>
      <c r="BQ69" s="243"/>
      <c r="BR69" s="244"/>
      <c r="BS69" s="247"/>
      <c r="BT69" s="244"/>
      <c r="BU69" s="248"/>
      <c r="BV69" s="243"/>
      <c r="BW69" s="244"/>
      <c r="BX69" s="247"/>
      <c r="BY69" s="243"/>
      <c r="BZ69" s="244"/>
      <c r="CA69" s="247"/>
      <c r="CB69" s="244"/>
      <c r="CC69" s="242">
        <v>216</v>
      </c>
      <c r="CD69" s="243"/>
      <c r="CE69" s="244"/>
      <c r="CF69" s="242">
        <v>120</v>
      </c>
      <c r="CG69" s="243"/>
      <c r="CH69" s="244"/>
      <c r="CI69" s="247">
        <v>6</v>
      </c>
      <c r="CJ69" s="244"/>
      <c r="CK69" s="248"/>
      <c r="CL69" s="243"/>
      <c r="CM69" s="244"/>
      <c r="CN69" s="247"/>
      <c r="CO69" s="243"/>
      <c r="CP69" s="244"/>
      <c r="CQ69" s="247"/>
      <c r="CR69" s="244"/>
      <c r="CS69" s="277"/>
      <c r="CT69" s="243"/>
      <c r="CU69" s="244"/>
      <c r="CV69" s="277"/>
      <c r="CW69" s="243"/>
      <c r="CX69" s="244"/>
      <c r="CY69" s="277"/>
      <c r="CZ69" s="244"/>
      <c r="DA69" s="278"/>
      <c r="DB69" s="243"/>
      <c r="DC69" s="244"/>
      <c r="DD69" s="277"/>
      <c r="DE69" s="243"/>
      <c r="DF69" s="244"/>
      <c r="DG69" s="277"/>
      <c r="DH69" s="244"/>
      <c r="DI69" s="248"/>
      <c r="DJ69" s="243"/>
      <c r="DK69" s="244"/>
      <c r="DL69" s="247"/>
      <c r="DM69" s="243"/>
      <c r="DN69" s="244"/>
      <c r="DO69" s="247"/>
      <c r="DP69" s="244"/>
      <c r="DQ69" s="248">
        <f t="shared" si="14"/>
        <v>6</v>
      </c>
      <c r="DR69" s="243"/>
      <c r="DS69" s="244"/>
      <c r="DT69" s="324"/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4"/>
      <c r="ET69" s="133"/>
      <c r="EU69" s="133"/>
      <c r="EV69" s="134"/>
      <c r="EW69" s="108">
        <f t="shared" si="23"/>
        <v>216</v>
      </c>
      <c r="EX69" s="108">
        <f t="shared" si="24"/>
        <v>216</v>
      </c>
      <c r="EY69" s="109" t="str">
        <f t="shared" si="25"/>
        <v>+</v>
      </c>
      <c r="EZ69" s="108">
        <f t="shared" si="26"/>
        <v>120</v>
      </c>
      <c r="FA69" s="108">
        <f t="shared" si="27"/>
        <v>120</v>
      </c>
      <c r="FB69" s="109" t="str">
        <f t="shared" si="28"/>
        <v>+</v>
      </c>
      <c r="FC69" s="108">
        <f t="shared" si="29"/>
        <v>120</v>
      </c>
      <c r="FD69" s="109" t="str">
        <f t="shared" si="30"/>
        <v>+</v>
      </c>
      <c r="FE69" s="109"/>
      <c r="FF69" s="109"/>
      <c r="FG69" s="109"/>
      <c r="FH69" s="109"/>
      <c r="FI69" s="109"/>
      <c r="FJ69" s="109"/>
    </row>
    <row r="70" spans="1:166" ht="50.25">
      <c r="A70" s="116"/>
      <c r="B70" s="128" t="s">
        <v>210</v>
      </c>
      <c r="C70" s="265" t="s">
        <v>211</v>
      </c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4"/>
      <c r="AG70" s="264"/>
      <c r="AH70" s="243"/>
      <c r="AI70" s="244"/>
      <c r="AJ70" s="264"/>
      <c r="AK70" s="243"/>
      <c r="AL70" s="244"/>
      <c r="AM70" s="264">
        <f>SUM(AM71:AO72)</f>
        <v>310</v>
      </c>
      <c r="AN70" s="243"/>
      <c r="AO70" s="244"/>
      <c r="AP70" s="264">
        <f>SUM(AP71:AR72)</f>
        <v>150</v>
      </c>
      <c r="AQ70" s="243"/>
      <c r="AR70" s="244"/>
      <c r="AS70" s="264">
        <f>SUM(AS71:AU72)</f>
        <v>34</v>
      </c>
      <c r="AT70" s="243"/>
      <c r="AU70" s="244"/>
      <c r="AV70" s="264">
        <f>SUM(AV71:AX72)</f>
        <v>70</v>
      </c>
      <c r="AW70" s="243"/>
      <c r="AX70" s="244"/>
      <c r="AY70" s="264">
        <f>SUM(AY71:BA72)</f>
        <v>46</v>
      </c>
      <c r="AZ70" s="243"/>
      <c r="BA70" s="244"/>
      <c r="BB70" s="264"/>
      <c r="BC70" s="243"/>
      <c r="BD70" s="244"/>
      <c r="BE70" s="264"/>
      <c r="BF70" s="243"/>
      <c r="BG70" s="244"/>
      <c r="BH70" s="264"/>
      <c r="BI70" s="243"/>
      <c r="BJ70" s="244"/>
      <c r="BK70" s="264"/>
      <c r="BL70" s="244"/>
      <c r="BM70" s="264"/>
      <c r="BN70" s="243"/>
      <c r="BO70" s="244"/>
      <c r="BP70" s="264"/>
      <c r="BQ70" s="243"/>
      <c r="BR70" s="244"/>
      <c r="BS70" s="264"/>
      <c r="BT70" s="244"/>
      <c r="BU70" s="264">
        <f>SUM(BU71:BW72)</f>
        <v>190</v>
      </c>
      <c r="BV70" s="243"/>
      <c r="BW70" s="244"/>
      <c r="BX70" s="264">
        <f>SUM(BX71:BZ72)</f>
        <v>94</v>
      </c>
      <c r="BY70" s="243"/>
      <c r="BZ70" s="244"/>
      <c r="CA70" s="264">
        <f>SUM(CA71:CB72)</f>
        <v>6</v>
      </c>
      <c r="CB70" s="244"/>
      <c r="CC70" s="264">
        <f>SUM(CC71:CE72)</f>
        <v>120</v>
      </c>
      <c r="CD70" s="243"/>
      <c r="CE70" s="244"/>
      <c r="CF70" s="264">
        <f>SUM(CF71:CH72)</f>
        <v>56</v>
      </c>
      <c r="CG70" s="243"/>
      <c r="CH70" s="244"/>
      <c r="CI70" s="264">
        <f>SUM(CI71:CJ72)</f>
        <v>3</v>
      </c>
      <c r="CJ70" s="244"/>
      <c r="CK70" s="264"/>
      <c r="CL70" s="243"/>
      <c r="CM70" s="244"/>
      <c r="CN70" s="264"/>
      <c r="CO70" s="243"/>
      <c r="CP70" s="244"/>
      <c r="CQ70" s="264"/>
      <c r="CR70" s="244"/>
      <c r="CS70" s="264"/>
      <c r="CT70" s="243"/>
      <c r="CU70" s="244"/>
      <c r="CV70" s="264"/>
      <c r="CW70" s="243"/>
      <c r="CX70" s="244"/>
      <c r="CY70" s="264"/>
      <c r="CZ70" s="244"/>
      <c r="DA70" s="264"/>
      <c r="DB70" s="243"/>
      <c r="DC70" s="244"/>
      <c r="DD70" s="264"/>
      <c r="DE70" s="243"/>
      <c r="DF70" s="244"/>
      <c r="DG70" s="264"/>
      <c r="DH70" s="244"/>
      <c r="DI70" s="264"/>
      <c r="DJ70" s="243"/>
      <c r="DK70" s="244"/>
      <c r="DL70" s="264"/>
      <c r="DM70" s="243"/>
      <c r="DN70" s="244"/>
      <c r="DO70" s="264"/>
      <c r="DP70" s="244"/>
      <c r="DQ70" s="378">
        <f t="shared" si="14"/>
        <v>9</v>
      </c>
      <c r="DR70" s="243"/>
      <c r="DS70" s="244"/>
      <c r="DT70" s="300" t="s">
        <v>212</v>
      </c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4"/>
      <c r="ET70" s="135"/>
      <c r="EU70" s="135"/>
      <c r="EV70" s="136"/>
      <c r="EW70" s="102">
        <f t="shared" si="23"/>
        <v>310</v>
      </c>
      <c r="EX70" s="102">
        <f t="shared" si="24"/>
        <v>310</v>
      </c>
      <c r="EY70" s="103" t="str">
        <f t="shared" si="25"/>
        <v>+</v>
      </c>
      <c r="EZ70" s="102">
        <f t="shared" si="26"/>
        <v>150</v>
      </c>
      <c r="FA70" s="102">
        <f t="shared" si="27"/>
        <v>150</v>
      </c>
      <c r="FB70" s="103" t="str">
        <f t="shared" si="28"/>
        <v>+</v>
      </c>
      <c r="FC70" s="102">
        <f t="shared" si="29"/>
        <v>150</v>
      </c>
      <c r="FD70" s="103" t="str">
        <f t="shared" si="30"/>
        <v>+</v>
      </c>
      <c r="FE70" s="103"/>
      <c r="FF70" s="103"/>
      <c r="FG70" s="103"/>
      <c r="FH70" s="103"/>
      <c r="FI70" s="103"/>
      <c r="FJ70" s="103"/>
    </row>
    <row r="71" spans="1:166" ht="50.25">
      <c r="A71" s="129"/>
      <c r="B71" s="130" t="s">
        <v>213</v>
      </c>
      <c r="C71" s="246" t="s">
        <v>214</v>
      </c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4"/>
      <c r="AG71" s="247">
        <v>4</v>
      </c>
      <c r="AH71" s="243"/>
      <c r="AI71" s="244"/>
      <c r="AJ71" s="242">
        <v>3</v>
      </c>
      <c r="AK71" s="243"/>
      <c r="AL71" s="244"/>
      <c r="AM71" s="247">
        <v>220</v>
      </c>
      <c r="AN71" s="243"/>
      <c r="AO71" s="244"/>
      <c r="AP71" s="247">
        <v>108</v>
      </c>
      <c r="AQ71" s="243"/>
      <c r="AR71" s="244"/>
      <c r="AS71" s="247">
        <v>30</v>
      </c>
      <c r="AT71" s="243"/>
      <c r="AU71" s="244"/>
      <c r="AV71" s="247">
        <v>32</v>
      </c>
      <c r="AW71" s="243"/>
      <c r="AX71" s="244"/>
      <c r="AY71" s="247">
        <v>46</v>
      </c>
      <c r="AZ71" s="243"/>
      <c r="BA71" s="244"/>
      <c r="BB71" s="247"/>
      <c r="BC71" s="243"/>
      <c r="BD71" s="244"/>
      <c r="BE71" s="248"/>
      <c r="BF71" s="243"/>
      <c r="BG71" s="244"/>
      <c r="BH71" s="247"/>
      <c r="BI71" s="243"/>
      <c r="BJ71" s="244"/>
      <c r="BK71" s="247"/>
      <c r="BL71" s="244"/>
      <c r="BM71" s="248"/>
      <c r="BN71" s="243"/>
      <c r="BO71" s="244"/>
      <c r="BP71" s="247"/>
      <c r="BQ71" s="243"/>
      <c r="BR71" s="244"/>
      <c r="BS71" s="247"/>
      <c r="BT71" s="244"/>
      <c r="BU71" s="242">
        <v>100</v>
      </c>
      <c r="BV71" s="243"/>
      <c r="BW71" s="244"/>
      <c r="BX71" s="242">
        <v>52</v>
      </c>
      <c r="BY71" s="243"/>
      <c r="BZ71" s="244"/>
      <c r="CA71" s="242">
        <v>3</v>
      </c>
      <c r="CB71" s="244"/>
      <c r="CC71" s="242">
        <v>120</v>
      </c>
      <c r="CD71" s="243"/>
      <c r="CE71" s="244"/>
      <c r="CF71" s="242">
        <v>56</v>
      </c>
      <c r="CG71" s="243"/>
      <c r="CH71" s="244"/>
      <c r="CI71" s="242">
        <v>3</v>
      </c>
      <c r="CJ71" s="244"/>
      <c r="CK71" s="288"/>
      <c r="CL71" s="243"/>
      <c r="CM71" s="244"/>
      <c r="CN71" s="288"/>
      <c r="CO71" s="243"/>
      <c r="CP71" s="244"/>
      <c r="CQ71" s="288"/>
      <c r="CR71" s="244"/>
      <c r="CS71" s="242"/>
      <c r="CT71" s="243"/>
      <c r="CU71" s="244"/>
      <c r="CV71" s="277"/>
      <c r="CW71" s="243"/>
      <c r="CX71" s="244"/>
      <c r="CY71" s="277"/>
      <c r="CZ71" s="244"/>
      <c r="DA71" s="277"/>
      <c r="DB71" s="243"/>
      <c r="DC71" s="244"/>
      <c r="DD71" s="277"/>
      <c r="DE71" s="243"/>
      <c r="DF71" s="244"/>
      <c r="DG71" s="277"/>
      <c r="DH71" s="244"/>
      <c r="DI71" s="248"/>
      <c r="DJ71" s="243"/>
      <c r="DK71" s="244"/>
      <c r="DL71" s="247"/>
      <c r="DM71" s="243"/>
      <c r="DN71" s="244"/>
      <c r="DO71" s="247"/>
      <c r="DP71" s="244"/>
      <c r="DQ71" s="248">
        <f t="shared" si="14"/>
        <v>6</v>
      </c>
      <c r="DR71" s="243"/>
      <c r="DS71" s="244"/>
      <c r="DT71" s="324" t="s">
        <v>215</v>
      </c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4"/>
      <c r="ET71" s="133"/>
      <c r="EU71" s="133"/>
      <c r="EV71" s="134"/>
      <c r="EW71" s="108">
        <f t="shared" si="23"/>
        <v>220</v>
      </c>
      <c r="EX71" s="108">
        <f t="shared" si="24"/>
        <v>220</v>
      </c>
      <c r="EY71" s="109" t="str">
        <f t="shared" si="25"/>
        <v>+</v>
      </c>
      <c r="EZ71" s="108">
        <f t="shared" si="26"/>
        <v>108</v>
      </c>
      <c r="FA71" s="108">
        <f t="shared" si="27"/>
        <v>108</v>
      </c>
      <c r="FB71" s="109" t="str">
        <f t="shared" si="28"/>
        <v>+</v>
      </c>
      <c r="FC71" s="108">
        <f t="shared" si="29"/>
        <v>108</v>
      </c>
      <c r="FD71" s="109" t="str">
        <f t="shared" si="30"/>
        <v>+</v>
      </c>
      <c r="FE71" s="109"/>
      <c r="FF71" s="109"/>
      <c r="FG71" s="109"/>
      <c r="FH71" s="109"/>
      <c r="FI71" s="109"/>
      <c r="FJ71" s="109"/>
    </row>
    <row r="72" spans="1:166" ht="50.25">
      <c r="A72" s="129"/>
      <c r="B72" s="130" t="s">
        <v>216</v>
      </c>
      <c r="C72" s="246" t="s">
        <v>217</v>
      </c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4"/>
      <c r="AG72" s="247"/>
      <c r="AH72" s="243"/>
      <c r="AI72" s="244"/>
      <c r="AJ72" s="379">
        <v>3</v>
      </c>
      <c r="AK72" s="260"/>
      <c r="AL72" s="261"/>
      <c r="AM72" s="247">
        <v>90</v>
      </c>
      <c r="AN72" s="243"/>
      <c r="AO72" s="244"/>
      <c r="AP72" s="247">
        <v>42</v>
      </c>
      <c r="AQ72" s="243"/>
      <c r="AR72" s="244"/>
      <c r="AS72" s="247">
        <v>4</v>
      </c>
      <c r="AT72" s="243"/>
      <c r="AU72" s="244"/>
      <c r="AV72" s="247">
        <v>38</v>
      </c>
      <c r="AW72" s="243"/>
      <c r="AX72" s="244"/>
      <c r="AY72" s="247"/>
      <c r="AZ72" s="243"/>
      <c r="BA72" s="244"/>
      <c r="BB72" s="247"/>
      <c r="BC72" s="243"/>
      <c r="BD72" s="244"/>
      <c r="BE72" s="248"/>
      <c r="BF72" s="243"/>
      <c r="BG72" s="244"/>
      <c r="BH72" s="247"/>
      <c r="BI72" s="243"/>
      <c r="BJ72" s="244"/>
      <c r="BK72" s="247"/>
      <c r="BL72" s="244"/>
      <c r="BM72" s="248"/>
      <c r="BN72" s="243"/>
      <c r="BO72" s="244"/>
      <c r="BP72" s="247"/>
      <c r="BQ72" s="243"/>
      <c r="BR72" s="244"/>
      <c r="BS72" s="247"/>
      <c r="BT72" s="244"/>
      <c r="BU72" s="242">
        <v>90</v>
      </c>
      <c r="BV72" s="243"/>
      <c r="BW72" s="244"/>
      <c r="BX72" s="242">
        <v>42</v>
      </c>
      <c r="BY72" s="243"/>
      <c r="BZ72" s="244"/>
      <c r="CA72" s="242">
        <v>3</v>
      </c>
      <c r="CB72" s="244"/>
      <c r="CC72" s="242"/>
      <c r="CD72" s="243"/>
      <c r="CE72" s="244"/>
      <c r="CF72" s="242"/>
      <c r="CG72" s="243"/>
      <c r="CH72" s="244"/>
      <c r="CI72" s="242"/>
      <c r="CJ72" s="244"/>
      <c r="CK72" s="288"/>
      <c r="CL72" s="243"/>
      <c r="CM72" s="244"/>
      <c r="CN72" s="288"/>
      <c r="CO72" s="243"/>
      <c r="CP72" s="244"/>
      <c r="CQ72" s="288"/>
      <c r="CR72" s="244"/>
      <c r="CS72" s="242"/>
      <c r="CT72" s="243"/>
      <c r="CU72" s="244"/>
      <c r="CV72" s="277"/>
      <c r="CW72" s="243"/>
      <c r="CX72" s="244"/>
      <c r="CY72" s="277"/>
      <c r="CZ72" s="244"/>
      <c r="DA72" s="277"/>
      <c r="DB72" s="243"/>
      <c r="DC72" s="244"/>
      <c r="DD72" s="277"/>
      <c r="DE72" s="243"/>
      <c r="DF72" s="244"/>
      <c r="DG72" s="277"/>
      <c r="DH72" s="244"/>
      <c r="DI72" s="248"/>
      <c r="DJ72" s="243"/>
      <c r="DK72" s="244"/>
      <c r="DL72" s="247"/>
      <c r="DM72" s="243"/>
      <c r="DN72" s="244"/>
      <c r="DO72" s="247"/>
      <c r="DP72" s="244"/>
      <c r="DQ72" s="263">
        <f t="shared" si="14"/>
        <v>3</v>
      </c>
      <c r="DR72" s="243"/>
      <c r="DS72" s="244"/>
      <c r="DT72" s="324"/>
      <c r="DU72" s="243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4"/>
      <c r="ET72" s="133"/>
      <c r="EU72" s="133"/>
      <c r="EV72" s="134"/>
      <c r="EW72" s="108">
        <f t="shared" si="23"/>
        <v>90</v>
      </c>
      <c r="EX72" s="108">
        <f t="shared" si="24"/>
        <v>90</v>
      </c>
      <c r="EY72" s="109" t="str">
        <f t="shared" si="25"/>
        <v>+</v>
      </c>
      <c r="EZ72" s="108">
        <f t="shared" si="26"/>
        <v>42</v>
      </c>
      <c r="FA72" s="108">
        <f t="shared" si="27"/>
        <v>42</v>
      </c>
      <c r="FB72" s="109" t="str">
        <f t="shared" si="28"/>
        <v>+</v>
      </c>
      <c r="FC72" s="108">
        <f t="shared" si="29"/>
        <v>42</v>
      </c>
      <c r="FD72" s="109" t="str">
        <f t="shared" si="30"/>
        <v>+</v>
      </c>
      <c r="FE72" s="109"/>
      <c r="FF72" s="109"/>
      <c r="FG72" s="109"/>
      <c r="FH72" s="109"/>
      <c r="FI72" s="109"/>
      <c r="FJ72" s="109"/>
    </row>
    <row r="73" spans="1:166" ht="50.25">
      <c r="A73" s="116"/>
      <c r="B73" s="128" t="s">
        <v>218</v>
      </c>
      <c r="C73" s="265" t="s">
        <v>219</v>
      </c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4"/>
      <c r="AG73" s="264"/>
      <c r="AH73" s="243"/>
      <c r="AI73" s="244"/>
      <c r="AJ73" s="264"/>
      <c r="AK73" s="243"/>
      <c r="AL73" s="244"/>
      <c r="AM73" s="264">
        <f>SUM(AM74:AO75)</f>
        <v>330</v>
      </c>
      <c r="AN73" s="243"/>
      <c r="AO73" s="244"/>
      <c r="AP73" s="264">
        <f>SUM(AP74:AR75)</f>
        <v>170</v>
      </c>
      <c r="AQ73" s="243"/>
      <c r="AR73" s="244"/>
      <c r="AS73" s="264">
        <f>SUM(AS74:AU75)</f>
        <v>56</v>
      </c>
      <c r="AT73" s="243"/>
      <c r="AU73" s="244"/>
      <c r="AV73" s="264">
        <f>SUM(AV74:AX75)</f>
        <v>102</v>
      </c>
      <c r="AW73" s="243"/>
      <c r="AX73" s="244"/>
      <c r="AY73" s="264">
        <f>SUM(AY74:BA75)</f>
        <v>12</v>
      </c>
      <c r="AZ73" s="243"/>
      <c r="BA73" s="244"/>
      <c r="BB73" s="264"/>
      <c r="BC73" s="243"/>
      <c r="BD73" s="244"/>
      <c r="BE73" s="264"/>
      <c r="BF73" s="243"/>
      <c r="BG73" s="244"/>
      <c r="BH73" s="264"/>
      <c r="BI73" s="243"/>
      <c r="BJ73" s="244"/>
      <c r="BK73" s="264"/>
      <c r="BL73" s="244"/>
      <c r="BM73" s="264"/>
      <c r="BN73" s="243"/>
      <c r="BO73" s="244"/>
      <c r="BP73" s="264"/>
      <c r="BQ73" s="243"/>
      <c r="BR73" s="244"/>
      <c r="BS73" s="264"/>
      <c r="BT73" s="244"/>
      <c r="BU73" s="264">
        <f>SUM(BU74:BW75)</f>
        <v>210</v>
      </c>
      <c r="BV73" s="243"/>
      <c r="BW73" s="244"/>
      <c r="BX73" s="264">
        <f>SUM(BX74:BZ75)</f>
        <v>114</v>
      </c>
      <c r="BY73" s="243"/>
      <c r="BZ73" s="244"/>
      <c r="CA73" s="264">
        <f>SUM(CA74:CB75)</f>
        <v>6</v>
      </c>
      <c r="CB73" s="244"/>
      <c r="CC73" s="264">
        <f>SUM(CC74:CE75)</f>
        <v>120</v>
      </c>
      <c r="CD73" s="243"/>
      <c r="CE73" s="244"/>
      <c r="CF73" s="264">
        <f>SUM(CF74:CH75)</f>
        <v>56</v>
      </c>
      <c r="CG73" s="243"/>
      <c r="CH73" s="244"/>
      <c r="CI73" s="264">
        <f>SUM(CI74:CJ75)</f>
        <v>3</v>
      </c>
      <c r="CJ73" s="244"/>
      <c r="CK73" s="264"/>
      <c r="CL73" s="243"/>
      <c r="CM73" s="244"/>
      <c r="CN73" s="264"/>
      <c r="CO73" s="243"/>
      <c r="CP73" s="244"/>
      <c r="CQ73" s="264"/>
      <c r="CR73" s="244"/>
      <c r="CS73" s="264"/>
      <c r="CT73" s="243"/>
      <c r="CU73" s="244"/>
      <c r="CV73" s="264"/>
      <c r="CW73" s="243"/>
      <c r="CX73" s="244"/>
      <c r="CY73" s="264"/>
      <c r="CZ73" s="244"/>
      <c r="DA73" s="264"/>
      <c r="DB73" s="243"/>
      <c r="DC73" s="244"/>
      <c r="DD73" s="264"/>
      <c r="DE73" s="243"/>
      <c r="DF73" s="244"/>
      <c r="DG73" s="264"/>
      <c r="DH73" s="244"/>
      <c r="DI73" s="264"/>
      <c r="DJ73" s="243"/>
      <c r="DK73" s="244"/>
      <c r="DL73" s="264"/>
      <c r="DM73" s="243"/>
      <c r="DN73" s="244"/>
      <c r="DO73" s="264"/>
      <c r="DP73" s="244"/>
      <c r="DQ73" s="264">
        <f t="shared" si="14"/>
        <v>9</v>
      </c>
      <c r="DR73" s="243"/>
      <c r="DS73" s="244"/>
      <c r="DT73" s="300"/>
      <c r="DU73" s="243"/>
      <c r="DV73" s="243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243"/>
      <c r="ES73" s="244"/>
      <c r="ET73" s="136"/>
      <c r="EU73" s="136"/>
      <c r="EV73" s="136"/>
      <c r="EW73" s="102">
        <f t="shared" si="23"/>
        <v>330</v>
      </c>
      <c r="EX73" s="102">
        <f t="shared" si="24"/>
        <v>330</v>
      </c>
      <c r="EY73" s="103" t="str">
        <f t="shared" si="25"/>
        <v>+</v>
      </c>
      <c r="EZ73" s="102">
        <f t="shared" si="26"/>
        <v>170</v>
      </c>
      <c r="FA73" s="102">
        <f t="shared" si="27"/>
        <v>170</v>
      </c>
      <c r="FB73" s="103" t="str">
        <f t="shared" si="28"/>
        <v>+</v>
      </c>
      <c r="FC73" s="102">
        <f t="shared" si="29"/>
        <v>170</v>
      </c>
      <c r="FD73" s="103" t="str">
        <f t="shared" si="30"/>
        <v>+</v>
      </c>
      <c r="FE73" s="103"/>
      <c r="FF73" s="103"/>
      <c r="FG73" s="103"/>
      <c r="FH73" s="103"/>
      <c r="FI73" s="103"/>
      <c r="FJ73" s="103"/>
    </row>
    <row r="74" spans="1:166" ht="50.25">
      <c r="A74" s="129"/>
      <c r="B74" s="130" t="s">
        <v>220</v>
      </c>
      <c r="C74" s="246" t="s">
        <v>221</v>
      </c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4"/>
      <c r="AG74" s="277"/>
      <c r="AH74" s="243"/>
      <c r="AI74" s="244"/>
      <c r="AJ74" s="277">
        <v>3</v>
      </c>
      <c r="AK74" s="243"/>
      <c r="AL74" s="244"/>
      <c r="AM74" s="277">
        <v>110</v>
      </c>
      <c r="AN74" s="243"/>
      <c r="AO74" s="244"/>
      <c r="AP74" s="277">
        <v>60</v>
      </c>
      <c r="AQ74" s="243"/>
      <c r="AR74" s="244"/>
      <c r="AS74" s="277">
        <v>18</v>
      </c>
      <c r="AT74" s="243"/>
      <c r="AU74" s="244"/>
      <c r="AV74" s="277">
        <v>42</v>
      </c>
      <c r="AW74" s="243"/>
      <c r="AX74" s="244"/>
      <c r="AY74" s="277"/>
      <c r="AZ74" s="243"/>
      <c r="BA74" s="244"/>
      <c r="BB74" s="277"/>
      <c r="BC74" s="243"/>
      <c r="BD74" s="244"/>
      <c r="BE74" s="277"/>
      <c r="BF74" s="243"/>
      <c r="BG74" s="244"/>
      <c r="BH74" s="277"/>
      <c r="BI74" s="243"/>
      <c r="BJ74" s="244"/>
      <c r="BK74" s="277"/>
      <c r="BL74" s="244"/>
      <c r="BM74" s="277"/>
      <c r="BN74" s="243"/>
      <c r="BO74" s="244"/>
      <c r="BP74" s="277"/>
      <c r="BQ74" s="243"/>
      <c r="BR74" s="244"/>
      <c r="BS74" s="277"/>
      <c r="BT74" s="244"/>
      <c r="BU74" s="277">
        <v>110</v>
      </c>
      <c r="BV74" s="243"/>
      <c r="BW74" s="244"/>
      <c r="BX74" s="277">
        <v>60</v>
      </c>
      <c r="BY74" s="243"/>
      <c r="BZ74" s="244"/>
      <c r="CA74" s="277">
        <v>3</v>
      </c>
      <c r="CB74" s="244"/>
      <c r="CC74" s="277"/>
      <c r="CD74" s="243"/>
      <c r="CE74" s="244"/>
      <c r="CF74" s="277"/>
      <c r="CG74" s="243"/>
      <c r="CH74" s="244"/>
      <c r="CI74" s="277"/>
      <c r="CJ74" s="244"/>
      <c r="CK74" s="277"/>
      <c r="CL74" s="243"/>
      <c r="CM74" s="244"/>
      <c r="CN74" s="278"/>
      <c r="CO74" s="243"/>
      <c r="CP74" s="244"/>
      <c r="CQ74" s="278"/>
      <c r="CR74" s="244"/>
      <c r="CS74" s="278"/>
      <c r="CT74" s="243"/>
      <c r="CU74" s="244"/>
      <c r="CV74" s="278"/>
      <c r="CW74" s="243"/>
      <c r="CX74" s="244"/>
      <c r="CY74" s="278"/>
      <c r="CZ74" s="244"/>
      <c r="DA74" s="278"/>
      <c r="DB74" s="243"/>
      <c r="DC74" s="244"/>
      <c r="DD74" s="278"/>
      <c r="DE74" s="243"/>
      <c r="DF74" s="244"/>
      <c r="DG74" s="278"/>
      <c r="DH74" s="244"/>
      <c r="DI74" s="248"/>
      <c r="DJ74" s="243"/>
      <c r="DK74" s="244"/>
      <c r="DL74" s="248"/>
      <c r="DM74" s="243"/>
      <c r="DN74" s="244"/>
      <c r="DO74" s="248"/>
      <c r="DP74" s="244"/>
      <c r="DQ74" s="248">
        <f t="shared" si="14"/>
        <v>3</v>
      </c>
      <c r="DR74" s="243"/>
      <c r="DS74" s="244"/>
      <c r="DT74" s="324" t="s">
        <v>222</v>
      </c>
      <c r="DU74" s="243"/>
      <c r="DV74" s="243"/>
      <c r="DW74" s="243"/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3"/>
      <c r="EO74" s="243"/>
      <c r="EP74" s="243"/>
      <c r="EQ74" s="243"/>
      <c r="ER74" s="243"/>
      <c r="ES74" s="244"/>
      <c r="ET74" s="133"/>
      <c r="EU74" s="133"/>
      <c r="EV74" s="134"/>
      <c r="EW74" s="108">
        <f t="shared" si="23"/>
        <v>110</v>
      </c>
      <c r="EX74" s="108">
        <f t="shared" si="24"/>
        <v>110</v>
      </c>
      <c r="EY74" s="109" t="str">
        <f t="shared" si="25"/>
        <v>+</v>
      </c>
      <c r="EZ74" s="108">
        <f t="shared" si="26"/>
        <v>60</v>
      </c>
      <c r="FA74" s="108">
        <f t="shared" si="27"/>
        <v>60</v>
      </c>
      <c r="FB74" s="109" t="str">
        <f t="shared" si="28"/>
        <v>+</v>
      </c>
      <c r="FC74" s="108">
        <f t="shared" si="29"/>
        <v>60</v>
      </c>
      <c r="FD74" s="109" t="str">
        <f t="shared" si="30"/>
        <v>+</v>
      </c>
      <c r="FE74" s="109"/>
      <c r="FF74" s="109"/>
      <c r="FG74" s="109"/>
      <c r="FH74" s="109"/>
      <c r="FI74" s="109"/>
      <c r="FJ74" s="109"/>
    </row>
    <row r="75" spans="1:166" ht="50.25">
      <c r="A75" s="129"/>
      <c r="B75" s="130" t="s">
        <v>223</v>
      </c>
      <c r="C75" s="246" t="s">
        <v>224</v>
      </c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4"/>
      <c r="AG75" s="355" t="s">
        <v>225</v>
      </c>
      <c r="AH75" s="243"/>
      <c r="AI75" s="244"/>
      <c r="AJ75" s="355" t="s">
        <v>226</v>
      </c>
      <c r="AK75" s="243"/>
      <c r="AL75" s="244"/>
      <c r="AM75" s="277">
        <v>220</v>
      </c>
      <c r="AN75" s="243"/>
      <c r="AO75" s="244"/>
      <c r="AP75" s="277">
        <v>110</v>
      </c>
      <c r="AQ75" s="243"/>
      <c r="AR75" s="244"/>
      <c r="AS75" s="277">
        <v>38</v>
      </c>
      <c r="AT75" s="243"/>
      <c r="AU75" s="244"/>
      <c r="AV75" s="277">
        <v>60</v>
      </c>
      <c r="AW75" s="243"/>
      <c r="AX75" s="244"/>
      <c r="AY75" s="277">
        <v>12</v>
      </c>
      <c r="AZ75" s="243"/>
      <c r="BA75" s="244"/>
      <c r="BB75" s="277"/>
      <c r="BC75" s="243"/>
      <c r="BD75" s="244"/>
      <c r="BE75" s="277"/>
      <c r="BF75" s="243"/>
      <c r="BG75" s="244"/>
      <c r="BH75" s="277"/>
      <c r="BI75" s="243"/>
      <c r="BJ75" s="244"/>
      <c r="BK75" s="277"/>
      <c r="BL75" s="244"/>
      <c r="BM75" s="277"/>
      <c r="BN75" s="243"/>
      <c r="BO75" s="244"/>
      <c r="BP75" s="277"/>
      <c r="BQ75" s="243"/>
      <c r="BR75" s="244"/>
      <c r="BS75" s="277"/>
      <c r="BT75" s="244"/>
      <c r="BU75" s="277">
        <v>100</v>
      </c>
      <c r="BV75" s="243"/>
      <c r="BW75" s="244"/>
      <c r="BX75" s="277">
        <v>54</v>
      </c>
      <c r="BY75" s="243"/>
      <c r="BZ75" s="244"/>
      <c r="CA75" s="277">
        <v>3</v>
      </c>
      <c r="CB75" s="244"/>
      <c r="CC75" s="242">
        <v>120</v>
      </c>
      <c r="CD75" s="243"/>
      <c r="CE75" s="244"/>
      <c r="CF75" s="242">
        <v>56</v>
      </c>
      <c r="CG75" s="243"/>
      <c r="CH75" s="244"/>
      <c r="CI75" s="242">
        <v>3</v>
      </c>
      <c r="CJ75" s="244"/>
      <c r="CK75" s="277"/>
      <c r="CL75" s="243"/>
      <c r="CM75" s="244"/>
      <c r="CN75" s="278"/>
      <c r="CO75" s="243"/>
      <c r="CP75" s="244"/>
      <c r="CQ75" s="278"/>
      <c r="CR75" s="244"/>
      <c r="CS75" s="278"/>
      <c r="CT75" s="243"/>
      <c r="CU75" s="244"/>
      <c r="CV75" s="278"/>
      <c r="CW75" s="243"/>
      <c r="CX75" s="244"/>
      <c r="CY75" s="278"/>
      <c r="CZ75" s="244"/>
      <c r="DA75" s="278"/>
      <c r="DB75" s="243"/>
      <c r="DC75" s="244"/>
      <c r="DD75" s="278"/>
      <c r="DE75" s="243"/>
      <c r="DF75" s="244"/>
      <c r="DG75" s="278"/>
      <c r="DH75" s="244"/>
      <c r="DI75" s="248"/>
      <c r="DJ75" s="243"/>
      <c r="DK75" s="244"/>
      <c r="DL75" s="248"/>
      <c r="DM75" s="243"/>
      <c r="DN75" s="244"/>
      <c r="DO75" s="248"/>
      <c r="DP75" s="244"/>
      <c r="DQ75" s="248">
        <f t="shared" si="14"/>
        <v>6</v>
      </c>
      <c r="DR75" s="243"/>
      <c r="DS75" s="244"/>
      <c r="DT75" s="324" t="s">
        <v>185</v>
      </c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243"/>
      <c r="ES75" s="244"/>
      <c r="ET75" s="133"/>
      <c r="EU75" s="133"/>
      <c r="EV75" s="134"/>
      <c r="EW75" s="108">
        <f t="shared" si="23"/>
        <v>220</v>
      </c>
      <c r="EX75" s="108">
        <f t="shared" si="24"/>
        <v>220</v>
      </c>
      <c r="EY75" s="109" t="str">
        <f t="shared" si="25"/>
        <v>+</v>
      </c>
      <c r="EZ75" s="108">
        <f t="shared" si="26"/>
        <v>110</v>
      </c>
      <c r="FA75" s="108">
        <f t="shared" si="27"/>
        <v>110</v>
      </c>
      <c r="FB75" s="109" t="str">
        <f t="shared" si="28"/>
        <v>+</v>
      </c>
      <c r="FC75" s="108">
        <f t="shared" si="29"/>
        <v>110</v>
      </c>
      <c r="FD75" s="109" t="str">
        <f t="shared" si="30"/>
        <v>+</v>
      </c>
      <c r="FE75" s="109"/>
      <c r="FF75" s="109"/>
      <c r="FG75" s="109"/>
      <c r="FH75" s="109"/>
      <c r="FI75" s="109"/>
      <c r="FJ75" s="109"/>
    </row>
    <row r="76" spans="1:166" ht="50.25">
      <c r="A76" s="116"/>
      <c r="B76" s="128" t="s">
        <v>227</v>
      </c>
      <c r="C76" s="265" t="s">
        <v>228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4"/>
      <c r="AG76" s="264"/>
      <c r="AH76" s="243"/>
      <c r="AI76" s="244"/>
      <c r="AJ76" s="264"/>
      <c r="AK76" s="243"/>
      <c r="AL76" s="244"/>
      <c r="AM76" s="264">
        <f>SUM(AM77:AO79)</f>
        <v>388</v>
      </c>
      <c r="AN76" s="243"/>
      <c r="AO76" s="244"/>
      <c r="AP76" s="264">
        <f>SUM(AP77:AR79)</f>
        <v>178</v>
      </c>
      <c r="AQ76" s="243"/>
      <c r="AR76" s="244"/>
      <c r="AS76" s="264">
        <f>SUM(AS77:AU79)</f>
        <v>60</v>
      </c>
      <c r="AT76" s="243"/>
      <c r="AU76" s="244"/>
      <c r="AV76" s="264">
        <f>SUM(AV77:AX79)</f>
        <v>52</v>
      </c>
      <c r="AW76" s="243"/>
      <c r="AX76" s="244"/>
      <c r="AY76" s="264">
        <f>SUM(AY77:BA79)</f>
        <v>66</v>
      </c>
      <c r="AZ76" s="243"/>
      <c r="BA76" s="244"/>
      <c r="BB76" s="264"/>
      <c r="BC76" s="243"/>
      <c r="BD76" s="244"/>
      <c r="BE76" s="264"/>
      <c r="BF76" s="243"/>
      <c r="BG76" s="244"/>
      <c r="BH76" s="264"/>
      <c r="BI76" s="243"/>
      <c r="BJ76" s="244"/>
      <c r="BK76" s="264"/>
      <c r="BL76" s="244"/>
      <c r="BM76" s="264"/>
      <c r="BN76" s="243"/>
      <c r="BO76" s="244"/>
      <c r="BP76" s="264"/>
      <c r="BQ76" s="243"/>
      <c r="BR76" s="244"/>
      <c r="BS76" s="264"/>
      <c r="BT76" s="244"/>
      <c r="BU76" s="264"/>
      <c r="BV76" s="243"/>
      <c r="BW76" s="244"/>
      <c r="BX76" s="264"/>
      <c r="BY76" s="243"/>
      <c r="BZ76" s="244"/>
      <c r="CA76" s="264"/>
      <c r="CB76" s="244"/>
      <c r="CC76" s="264"/>
      <c r="CD76" s="243"/>
      <c r="CE76" s="244"/>
      <c r="CF76" s="264"/>
      <c r="CG76" s="243"/>
      <c r="CH76" s="244"/>
      <c r="CI76" s="264"/>
      <c r="CJ76" s="244"/>
      <c r="CK76" s="264">
        <f>SUM(CK77:CM78,CK79)</f>
        <v>218</v>
      </c>
      <c r="CL76" s="243"/>
      <c r="CM76" s="244"/>
      <c r="CN76" s="264">
        <f>SUM(CN77:CP78,CN79)</f>
        <v>106</v>
      </c>
      <c r="CO76" s="243"/>
      <c r="CP76" s="244"/>
      <c r="CQ76" s="264">
        <f>SUM(CQ77:CR78,CQ79)</f>
        <v>6</v>
      </c>
      <c r="CR76" s="244"/>
      <c r="CS76" s="264">
        <f>SUM(CS77:CU78,CS79)</f>
        <v>170</v>
      </c>
      <c r="CT76" s="243"/>
      <c r="CU76" s="244"/>
      <c r="CV76" s="264">
        <f>SUM(CV77:CX78,CV79)</f>
        <v>72</v>
      </c>
      <c r="CW76" s="243"/>
      <c r="CX76" s="244"/>
      <c r="CY76" s="264">
        <f>SUM(CY77:CZ78,CY79)</f>
        <v>4</v>
      </c>
      <c r="CZ76" s="244"/>
      <c r="DA76" s="264"/>
      <c r="DB76" s="243"/>
      <c r="DC76" s="244"/>
      <c r="DD76" s="264"/>
      <c r="DE76" s="243"/>
      <c r="DF76" s="244"/>
      <c r="DG76" s="264"/>
      <c r="DH76" s="244"/>
      <c r="DI76" s="264"/>
      <c r="DJ76" s="243"/>
      <c r="DK76" s="244"/>
      <c r="DL76" s="264"/>
      <c r="DM76" s="243"/>
      <c r="DN76" s="244"/>
      <c r="DO76" s="264"/>
      <c r="DP76" s="244"/>
      <c r="DQ76" s="378">
        <f t="shared" si="14"/>
        <v>10</v>
      </c>
      <c r="DR76" s="243"/>
      <c r="DS76" s="244"/>
      <c r="DT76" s="300"/>
      <c r="DU76" s="243"/>
      <c r="DV76" s="243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4"/>
      <c r="ET76" s="136"/>
      <c r="EU76" s="136"/>
      <c r="EV76" s="136"/>
      <c r="EW76" s="102">
        <f t="shared" si="23"/>
        <v>388</v>
      </c>
      <c r="EX76" s="102">
        <f t="shared" si="24"/>
        <v>388</v>
      </c>
      <c r="EY76" s="103" t="str">
        <f t="shared" si="25"/>
        <v>+</v>
      </c>
      <c r="EZ76" s="102">
        <f t="shared" si="26"/>
        <v>178</v>
      </c>
      <c r="FA76" s="102">
        <f t="shared" si="27"/>
        <v>178</v>
      </c>
      <c r="FB76" s="103" t="str">
        <f t="shared" si="28"/>
        <v>+</v>
      </c>
      <c r="FC76" s="102">
        <f t="shared" si="29"/>
        <v>178</v>
      </c>
      <c r="FD76" s="103" t="str">
        <f t="shared" si="30"/>
        <v>+</v>
      </c>
      <c r="FE76" s="103"/>
      <c r="FF76" s="103"/>
      <c r="FG76" s="103"/>
      <c r="FH76" s="103"/>
      <c r="FI76" s="103"/>
      <c r="FJ76" s="103"/>
    </row>
    <row r="77" spans="1:166" ht="50.25">
      <c r="A77" s="129"/>
      <c r="B77" s="130" t="s">
        <v>229</v>
      </c>
      <c r="C77" s="246" t="s">
        <v>230</v>
      </c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4"/>
      <c r="AG77" s="247"/>
      <c r="AH77" s="243"/>
      <c r="AI77" s="244"/>
      <c r="AJ77" s="247">
        <v>5</v>
      </c>
      <c r="AK77" s="243"/>
      <c r="AL77" s="244"/>
      <c r="AM77" s="247">
        <v>108</v>
      </c>
      <c r="AN77" s="243"/>
      <c r="AO77" s="244"/>
      <c r="AP77" s="247">
        <v>56</v>
      </c>
      <c r="AQ77" s="243"/>
      <c r="AR77" s="244"/>
      <c r="AS77" s="283">
        <v>10</v>
      </c>
      <c r="AT77" s="243"/>
      <c r="AU77" s="244"/>
      <c r="AV77" s="283"/>
      <c r="AW77" s="243"/>
      <c r="AX77" s="244"/>
      <c r="AY77" s="247">
        <v>46</v>
      </c>
      <c r="AZ77" s="243"/>
      <c r="BA77" s="244"/>
      <c r="BB77" s="247"/>
      <c r="BC77" s="243"/>
      <c r="BD77" s="244"/>
      <c r="BE77" s="248"/>
      <c r="BF77" s="243"/>
      <c r="BG77" s="244"/>
      <c r="BH77" s="247"/>
      <c r="BI77" s="243"/>
      <c r="BJ77" s="244"/>
      <c r="BK77" s="247"/>
      <c r="BL77" s="244"/>
      <c r="BM77" s="248"/>
      <c r="BN77" s="243"/>
      <c r="BO77" s="244"/>
      <c r="BP77" s="247"/>
      <c r="BQ77" s="243"/>
      <c r="BR77" s="244"/>
      <c r="BS77" s="247"/>
      <c r="BT77" s="244"/>
      <c r="BU77" s="248"/>
      <c r="BV77" s="243"/>
      <c r="BW77" s="244"/>
      <c r="BX77" s="247"/>
      <c r="BY77" s="243"/>
      <c r="BZ77" s="244"/>
      <c r="CA77" s="247"/>
      <c r="CB77" s="244"/>
      <c r="CC77" s="248"/>
      <c r="CD77" s="243"/>
      <c r="CE77" s="244"/>
      <c r="CF77" s="247"/>
      <c r="CG77" s="243"/>
      <c r="CH77" s="244"/>
      <c r="CI77" s="247"/>
      <c r="CJ77" s="244"/>
      <c r="CK77" s="247">
        <v>108</v>
      </c>
      <c r="CL77" s="243"/>
      <c r="CM77" s="244"/>
      <c r="CN77" s="247">
        <v>56</v>
      </c>
      <c r="CO77" s="243"/>
      <c r="CP77" s="244"/>
      <c r="CQ77" s="247">
        <v>3</v>
      </c>
      <c r="CR77" s="244"/>
      <c r="CS77" s="277"/>
      <c r="CT77" s="243"/>
      <c r="CU77" s="244"/>
      <c r="CV77" s="277"/>
      <c r="CW77" s="243"/>
      <c r="CX77" s="244"/>
      <c r="CY77" s="277"/>
      <c r="CZ77" s="244"/>
      <c r="DA77" s="278"/>
      <c r="DB77" s="243"/>
      <c r="DC77" s="244"/>
      <c r="DD77" s="277"/>
      <c r="DE77" s="243"/>
      <c r="DF77" s="244"/>
      <c r="DG77" s="278"/>
      <c r="DH77" s="244"/>
      <c r="DI77" s="247"/>
      <c r="DJ77" s="243"/>
      <c r="DK77" s="244"/>
      <c r="DL77" s="247"/>
      <c r="DM77" s="243"/>
      <c r="DN77" s="244"/>
      <c r="DO77" s="247"/>
      <c r="DP77" s="244"/>
      <c r="DQ77" s="248">
        <f t="shared" si="14"/>
        <v>3</v>
      </c>
      <c r="DR77" s="243"/>
      <c r="DS77" s="244"/>
      <c r="DT77" s="324" t="s">
        <v>231</v>
      </c>
      <c r="DU77" s="243"/>
      <c r="DV77" s="243"/>
      <c r="DW77" s="243"/>
      <c r="DX77" s="243"/>
      <c r="DY77" s="243"/>
      <c r="DZ77" s="243"/>
      <c r="EA77" s="243"/>
      <c r="EB77" s="243"/>
      <c r="EC77" s="243"/>
      <c r="ED77" s="243"/>
      <c r="EE77" s="243"/>
      <c r="EF77" s="243"/>
      <c r="EG77" s="243"/>
      <c r="EH77" s="243"/>
      <c r="EI77" s="243"/>
      <c r="EJ77" s="243"/>
      <c r="EK77" s="243"/>
      <c r="EL77" s="243"/>
      <c r="EM77" s="243"/>
      <c r="EN77" s="243"/>
      <c r="EO77" s="243"/>
      <c r="EP77" s="243"/>
      <c r="EQ77" s="243"/>
      <c r="ER77" s="243"/>
      <c r="ES77" s="244"/>
      <c r="ET77" s="133"/>
      <c r="EU77" s="133"/>
      <c r="EV77" s="134"/>
      <c r="EW77" s="108">
        <f t="shared" si="23"/>
        <v>108</v>
      </c>
      <c r="EX77" s="108">
        <f t="shared" si="24"/>
        <v>108</v>
      </c>
      <c r="EY77" s="109" t="str">
        <f t="shared" si="25"/>
        <v>+</v>
      </c>
      <c r="EZ77" s="108">
        <f t="shared" si="26"/>
        <v>56</v>
      </c>
      <c r="FA77" s="108">
        <f t="shared" si="27"/>
        <v>56</v>
      </c>
      <c r="FB77" s="109" t="str">
        <f t="shared" si="28"/>
        <v>+</v>
      </c>
      <c r="FC77" s="108">
        <f t="shared" si="29"/>
        <v>56</v>
      </c>
      <c r="FD77" s="109" t="str">
        <f t="shared" si="30"/>
        <v>+</v>
      </c>
      <c r="FE77" s="109"/>
      <c r="FF77" s="109"/>
      <c r="FG77" s="109"/>
      <c r="FH77" s="109"/>
      <c r="FI77" s="109"/>
      <c r="FJ77" s="109"/>
    </row>
    <row r="78" spans="1:166" ht="50.25">
      <c r="A78" s="129"/>
      <c r="B78" s="130" t="s">
        <v>232</v>
      </c>
      <c r="C78" s="246" t="s">
        <v>233</v>
      </c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4"/>
      <c r="AG78" s="247">
        <v>5</v>
      </c>
      <c r="AH78" s="243"/>
      <c r="AI78" s="244"/>
      <c r="AJ78" s="247">
        <v>6</v>
      </c>
      <c r="AK78" s="243"/>
      <c r="AL78" s="244"/>
      <c r="AM78" s="247">
        <v>240</v>
      </c>
      <c r="AN78" s="243"/>
      <c r="AO78" s="244"/>
      <c r="AP78" s="242">
        <v>122</v>
      </c>
      <c r="AQ78" s="243"/>
      <c r="AR78" s="244"/>
      <c r="AS78" s="242">
        <v>50</v>
      </c>
      <c r="AT78" s="243"/>
      <c r="AU78" s="244"/>
      <c r="AV78" s="242">
        <v>52</v>
      </c>
      <c r="AW78" s="243"/>
      <c r="AX78" s="244"/>
      <c r="AY78" s="247">
        <v>20</v>
      </c>
      <c r="AZ78" s="243"/>
      <c r="BA78" s="244"/>
      <c r="BB78" s="247"/>
      <c r="BC78" s="243"/>
      <c r="BD78" s="244"/>
      <c r="BE78" s="247"/>
      <c r="BF78" s="243"/>
      <c r="BG78" s="244"/>
      <c r="BH78" s="247"/>
      <c r="BI78" s="243"/>
      <c r="BJ78" s="244"/>
      <c r="BK78" s="247"/>
      <c r="BL78" s="244"/>
      <c r="BM78" s="247"/>
      <c r="BN78" s="243"/>
      <c r="BO78" s="244"/>
      <c r="BP78" s="247"/>
      <c r="BQ78" s="243"/>
      <c r="BR78" s="244"/>
      <c r="BS78" s="247"/>
      <c r="BT78" s="244"/>
      <c r="BU78" s="247"/>
      <c r="BV78" s="243"/>
      <c r="BW78" s="244"/>
      <c r="BX78" s="247"/>
      <c r="BY78" s="243"/>
      <c r="BZ78" s="244"/>
      <c r="CA78" s="247"/>
      <c r="CB78" s="244"/>
      <c r="CC78" s="247"/>
      <c r="CD78" s="243"/>
      <c r="CE78" s="244"/>
      <c r="CF78" s="247"/>
      <c r="CG78" s="243"/>
      <c r="CH78" s="244"/>
      <c r="CI78" s="247"/>
      <c r="CJ78" s="244"/>
      <c r="CK78" s="242">
        <v>110</v>
      </c>
      <c r="CL78" s="243"/>
      <c r="CM78" s="244"/>
      <c r="CN78" s="242">
        <v>50</v>
      </c>
      <c r="CO78" s="243"/>
      <c r="CP78" s="244"/>
      <c r="CQ78" s="242">
        <v>3</v>
      </c>
      <c r="CR78" s="244"/>
      <c r="CS78" s="242">
        <v>130</v>
      </c>
      <c r="CT78" s="243"/>
      <c r="CU78" s="244"/>
      <c r="CV78" s="242">
        <v>72</v>
      </c>
      <c r="CW78" s="243"/>
      <c r="CX78" s="244"/>
      <c r="CY78" s="242">
        <v>3</v>
      </c>
      <c r="CZ78" s="244"/>
      <c r="DA78" s="263"/>
      <c r="DB78" s="243"/>
      <c r="DC78" s="244"/>
      <c r="DD78" s="278"/>
      <c r="DE78" s="243"/>
      <c r="DF78" s="244"/>
      <c r="DG78" s="278"/>
      <c r="DH78" s="244"/>
      <c r="DI78" s="248"/>
      <c r="DJ78" s="243"/>
      <c r="DK78" s="244"/>
      <c r="DL78" s="248"/>
      <c r="DM78" s="243"/>
      <c r="DN78" s="244"/>
      <c r="DO78" s="248"/>
      <c r="DP78" s="244"/>
      <c r="DQ78" s="248">
        <f t="shared" si="14"/>
        <v>6</v>
      </c>
      <c r="DR78" s="243"/>
      <c r="DS78" s="244"/>
      <c r="DT78" s="324" t="s">
        <v>212</v>
      </c>
      <c r="DU78" s="243"/>
      <c r="DV78" s="243"/>
      <c r="DW78" s="243"/>
      <c r="DX78" s="243"/>
      <c r="DY78" s="243"/>
      <c r="DZ78" s="243"/>
      <c r="EA78" s="243"/>
      <c r="EB78" s="243"/>
      <c r="EC78" s="243"/>
      <c r="ED78" s="243"/>
      <c r="EE78" s="243"/>
      <c r="EF78" s="243"/>
      <c r="EG78" s="243"/>
      <c r="EH78" s="243"/>
      <c r="EI78" s="243"/>
      <c r="EJ78" s="243"/>
      <c r="EK78" s="243"/>
      <c r="EL78" s="243"/>
      <c r="EM78" s="243"/>
      <c r="EN78" s="243"/>
      <c r="EO78" s="243"/>
      <c r="EP78" s="243"/>
      <c r="EQ78" s="243"/>
      <c r="ER78" s="243"/>
      <c r="ES78" s="244"/>
      <c r="ET78" s="133"/>
      <c r="EU78" s="133"/>
      <c r="EV78" s="134"/>
      <c r="EW78" s="108">
        <f t="shared" si="23"/>
        <v>240</v>
      </c>
      <c r="EX78" s="108">
        <f t="shared" si="24"/>
        <v>240</v>
      </c>
      <c r="EY78" s="109" t="str">
        <f t="shared" si="25"/>
        <v>+</v>
      </c>
      <c r="EZ78" s="108">
        <f t="shared" si="26"/>
        <v>122</v>
      </c>
      <c r="FA78" s="108">
        <f t="shared" si="27"/>
        <v>122</v>
      </c>
      <c r="FB78" s="109" t="str">
        <f t="shared" si="28"/>
        <v>+</v>
      </c>
      <c r="FC78" s="108">
        <f t="shared" si="29"/>
        <v>122</v>
      </c>
      <c r="FD78" s="109" t="str">
        <f t="shared" si="30"/>
        <v>+</v>
      </c>
      <c r="FE78" s="109"/>
      <c r="FF78" s="109"/>
      <c r="FG78" s="109"/>
      <c r="FH78" s="109"/>
      <c r="FI78" s="109"/>
      <c r="FJ78" s="109"/>
    </row>
    <row r="79" spans="1:166" ht="60" customHeight="1">
      <c r="A79" s="129"/>
      <c r="B79" s="130" t="s">
        <v>234</v>
      </c>
      <c r="C79" s="286" t="s">
        <v>171</v>
      </c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120" t="s">
        <v>235</v>
      </c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37"/>
      <c r="AG79" s="247"/>
      <c r="AH79" s="243"/>
      <c r="AI79" s="244"/>
      <c r="AJ79" s="247"/>
      <c r="AK79" s="243"/>
      <c r="AL79" s="244"/>
      <c r="AM79" s="247">
        <v>40</v>
      </c>
      <c r="AN79" s="243"/>
      <c r="AO79" s="244"/>
      <c r="AP79" s="247"/>
      <c r="AQ79" s="243"/>
      <c r="AR79" s="244"/>
      <c r="AS79" s="247"/>
      <c r="AT79" s="243"/>
      <c r="AU79" s="244"/>
      <c r="AV79" s="247"/>
      <c r="AW79" s="243"/>
      <c r="AX79" s="244"/>
      <c r="AY79" s="247"/>
      <c r="AZ79" s="243"/>
      <c r="BA79" s="244"/>
      <c r="BB79" s="247"/>
      <c r="BC79" s="243"/>
      <c r="BD79" s="244"/>
      <c r="BE79" s="248"/>
      <c r="BF79" s="243"/>
      <c r="BG79" s="244"/>
      <c r="BH79" s="247"/>
      <c r="BI79" s="243"/>
      <c r="BJ79" s="244"/>
      <c r="BK79" s="247"/>
      <c r="BL79" s="244"/>
      <c r="BM79" s="248"/>
      <c r="BN79" s="243"/>
      <c r="BO79" s="244"/>
      <c r="BP79" s="247"/>
      <c r="BQ79" s="243"/>
      <c r="BR79" s="244"/>
      <c r="BS79" s="247"/>
      <c r="BT79" s="244"/>
      <c r="BU79" s="248"/>
      <c r="BV79" s="243"/>
      <c r="BW79" s="244"/>
      <c r="BX79" s="247"/>
      <c r="BY79" s="243"/>
      <c r="BZ79" s="244"/>
      <c r="CA79" s="247"/>
      <c r="CB79" s="244"/>
      <c r="CC79" s="248"/>
      <c r="CD79" s="243"/>
      <c r="CE79" s="244"/>
      <c r="CF79" s="247"/>
      <c r="CG79" s="243"/>
      <c r="CH79" s="244"/>
      <c r="CI79" s="247"/>
      <c r="CJ79" s="244"/>
      <c r="CK79" s="248"/>
      <c r="CL79" s="243"/>
      <c r="CM79" s="244"/>
      <c r="CN79" s="247"/>
      <c r="CO79" s="243"/>
      <c r="CP79" s="244"/>
      <c r="CQ79" s="247"/>
      <c r="CR79" s="244"/>
      <c r="CS79" s="242">
        <v>40</v>
      </c>
      <c r="CT79" s="243"/>
      <c r="CU79" s="244"/>
      <c r="CV79" s="242"/>
      <c r="CW79" s="243"/>
      <c r="CX79" s="244"/>
      <c r="CY79" s="242">
        <v>1</v>
      </c>
      <c r="CZ79" s="244"/>
      <c r="DA79" s="277"/>
      <c r="DB79" s="243"/>
      <c r="DC79" s="244"/>
      <c r="DD79" s="277"/>
      <c r="DE79" s="243"/>
      <c r="DF79" s="244"/>
      <c r="DG79" s="277"/>
      <c r="DH79" s="244"/>
      <c r="DI79" s="248"/>
      <c r="DJ79" s="243"/>
      <c r="DK79" s="244"/>
      <c r="DL79" s="247"/>
      <c r="DM79" s="243"/>
      <c r="DN79" s="244"/>
      <c r="DO79" s="247"/>
      <c r="DP79" s="244"/>
      <c r="DQ79" s="248">
        <f t="shared" si="14"/>
        <v>1</v>
      </c>
      <c r="DR79" s="243"/>
      <c r="DS79" s="244"/>
      <c r="DT79" s="380" t="s">
        <v>236</v>
      </c>
      <c r="DU79" s="243"/>
      <c r="DV79" s="243"/>
      <c r="DW79" s="243"/>
      <c r="DX79" s="243"/>
      <c r="DY79" s="243"/>
      <c r="DZ79" s="243"/>
      <c r="EA79" s="243"/>
      <c r="EB79" s="243"/>
      <c r="EC79" s="243"/>
      <c r="ED79" s="243"/>
      <c r="EE79" s="243"/>
      <c r="EF79" s="243"/>
      <c r="EG79" s="243"/>
      <c r="EH79" s="243"/>
      <c r="EI79" s="243"/>
      <c r="EJ79" s="243"/>
      <c r="EK79" s="243"/>
      <c r="EL79" s="243"/>
      <c r="EM79" s="243"/>
      <c r="EN79" s="243"/>
      <c r="EO79" s="243"/>
      <c r="EP79" s="243"/>
      <c r="EQ79" s="243"/>
      <c r="ER79" s="243"/>
      <c r="ES79" s="244"/>
      <c r="ET79" s="138"/>
      <c r="EU79" s="138"/>
      <c r="EV79" s="139"/>
      <c r="EW79" s="140">
        <f t="shared" si="23"/>
        <v>40</v>
      </c>
      <c r="EX79" s="140">
        <f t="shared" si="24"/>
        <v>40</v>
      </c>
      <c r="EY79" s="141" t="str">
        <f t="shared" si="25"/>
        <v>+</v>
      </c>
      <c r="EZ79" s="140">
        <f t="shared" si="26"/>
        <v>0</v>
      </c>
      <c r="FA79" s="140">
        <f t="shared" si="27"/>
        <v>0</v>
      </c>
      <c r="FB79" s="141" t="str">
        <f t="shared" si="28"/>
        <v>+</v>
      </c>
      <c r="FC79" s="140">
        <f t="shared" si="29"/>
        <v>0</v>
      </c>
      <c r="FD79" s="141" t="str">
        <f t="shared" si="30"/>
        <v>+</v>
      </c>
      <c r="FE79" s="123"/>
      <c r="FF79" s="123"/>
      <c r="FG79" s="123"/>
      <c r="FH79" s="123"/>
      <c r="FI79" s="123"/>
      <c r="FJ79" s="123"/>
    </row>
    <row r="80" spans="1:166" ht="50.25">
      <c r="A80" s="116"/>
      <c r="B80" s="142" t="s">
        <v>237</v>
      </c>
      <c r="C80" s="265" t="s">
        <v>238</v>
      </c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4"/>
      <c r="AG80" s="264"/>
      <c r="AH80" s="243"/>
      <c r="AI80" s="244"/>
      <c r="AJ80" s="264"/>
      <c r="AK80" s="243"/>
      <c r="AL80" s="244"/>
      <c r="AM80" s="264">
        <f>SUM(AM81:AO82)</f>
        <v>346</v>
      </c>
      <c r="AN80" s="243"/>
      <c r="AO80" s="244"/>
      <c r="AP80" s="264">
        <f>SUM(AP81:AR82)</f>
        <v>198</v>
      </c>
      <c r="AQ80" s="243"/>
      <c r="AR80" s="244"/>
      <c r="AS80" s="264">
        <f>SUM(AS81:AU82)</f>
        <v>58</v>
      </c>
      <c r="AT80" s="243"/>
      <c r="AU80" s="244"/>
      <c r="AV80" s="264">
        <f>SUM(AV81:AX82)</f>
        <v>64</v>
      </c>
      <c r="AW80" s="243"/>
      <c r="AX80" s="244"/>
      <c r="AY80" s="264">
        <f>SUM(AY81:BA82)</f>
        <v>76</v>
      </c>
      <c r="AZ80" s="243"/>
      <c r="BA80" s="244"/>
      <c r="BB80" s="264"/>
      <c r="BC80" s="243"/>
      <c r="BD80" s="244"/>
      <c r="BE80" s="264"/>
      <c r="BF80" s="243"/>
      <c r="BG80" s="244"/>
      <c r="BH80" s="264"/>
      <c r="BI80" s="243"/>
      <c r="BJ80" s="244"/>
      <c r="BK80" s="264"/>
      <c r="BL80" s="244"/>
      <c r="BM80" s="264"/>
      <c r="BN80" s="243"/>
      <c r="BO80" s="244"/>
      <c r="BP80" s="264"/>
      <c r="BQ80" s="243"/>
      <c r="BR80" s="244"/>
      <c r="BS80" s="264"/>
      <c r="BT80" s="244"/>
      <c r="BU80" s="264"/>
      <c r="BV80" s="243"/>
      <c r="BW80" s="244"/>
      <c r="BX80" s="264"/>
      <c r="BY80" s="243"/>
      <c r="BZ80" s="244"/>
      <c r="CA80" s="264"/>
      <c r="CB80" s="244"/>
      <c r="CC80" s="264"/>
      <c r="CD80" s="243"/>
      <c r="CE80" s="244"/>
      <c r="CF80" s="264"/>
      <c r="CG80" s="243"/>
      <c r="CH80" s="244"/>
      <c r="CI80" s="264"/>
      <c r="CJ80" s="244"/>
      <c r="CK80" s="264">
        <f>SUM(CK81:CM82)</f>
        <v>216</v>
      </c>
      <c r="CL80" s="243"/>
      <c r="CM80" s="244"/>
      <c r="CN80" s="264">
        <f>SUM(CN81:CP82)</f>
        <v>130</v>
      </c>
      <c r="CO80" s="243"/>
      <c r="CP80" s="244"/>
      <c r="CQ80" s="264">
        <f>SUM(CQ81:CR82)</f>
        <v>6</v>
      </c>
      <c r="CR80" s="244"/>
      <c r="CS80" s="264">
        <f>SUM(CS81:CU82)</f>
        <v>130</v>
      </c>
      <c r="CT80" s="243"/>
      <c r="CU80" s="244"/>
      <c r="CV80" s="264">
        <f>SUM(CV81:CX82)</f>
        <v>68</v>
      </c>
      <c r="CW80" s="243"/>
      <c r="CX80" s="244"/>
      <c r="CY80" s="264">
        <f>SUM(CY81:CZ82)</f>
        <v>3</v>
      </c>
      <c r="CZ80" s="244"/>
      <c r="DA80" s="264"/>
      <c r="DB80" s="243"/>
      <c r="DC80" s="244"/>
      <c r="DD80" s="264"/>
      <c r="DE80" s="243"/>
      <c r="DF80" s="244"/>
      <c r="DG80" s="264"/>
      <c r="DH80" s="244"/>
      <c r="DI80" s="264"/>
      <c r="DJ80" s="243"/>
      <c r="DK80" s="244"/>
      <c r="DL80" s="264"/>
      <c r="DM80" s="243"/>
      <c r="DN80" s="244"/>
      <c r="DO80" s="264"/>
      <c r="DP80" s="244"/>
      <c r="DQ80" s="264">
        <f t="shared" si="14"/>
        <v>9</v>
      </c>
      <c r="DR80" s="243"/>
      <c r="DS80" s="244"/>
      <c r="DT80" s="376" t="s">
        <v>239</v>
      </c>
      <c r="DU80" s="243"/>
      <c r="DV80" s="243"/>
      <c r="DW80" s="243"/>
      <c r="DX80" s="243"/>
      <c r="DY80" s="243"/>
      <c r="DZ80" s="243"/>
      <c r="EA80" s="243"/>
      <c r="EB80" s="243"/>
      <c r="EC80" s="243"/>
      <c r="ED80" s="243"/>
      <c r="EE80" s="243"/>
      <c r="EF80" s="243"/>
      <c r="EG80" s="243"/>
      <c r="EH80" s="243"/>
      <c r="EI80" s="243"/>
      <c r="EJ80" s="243"/>
      <c r="EK80" s="243"/>
      <c r="EL80" s="243"/>
      <c r="EM80" s="243"/>
      <c r="EN80" s="243"/>
      <c r="EO80" s="243"/>
      <c r="EP80" s="243"/>
      <c r="EQ80" s="243"/>
      <c r="ER80" s="243"/>
      <c r="ES80" s="244"/>
      <c r="ET80" s="143"/>
      <c r="EU80" s="143"/>
      <c r="EV80" s="143"/>
      <c r="EW80" s="144">
        <f t="shared" si="23"/>
        <v>346</v>
      </c>
      <c r="EX80" s="144">
        <f t="shared" si="24"/>
        <v>346</v>
      </c>
      <c r="EY80" s="145" t="str">
        <f t="shared" si="25"/>
        <v>+</v>
      </c>
      <c r="EZ80" s="144">
        <f t="shared" si="26"/>
        <v>198</v>
      </c>
      <c r="FA80" s="144">
        <f t="shared" si="27"/>
        <v>198</v>
      </c>
      <c r="FB80" s="145" t="str">
        <f t="shared" si="28"/>
        <v>+</v>
      </c>
      <c r="FC80" s="144">
        <f t="shared" si="29"/>
        <v>198</v>
      </c>
      <c r="FD80" s="145" t="str">
        <f t="shared" si="30"/>
        <v>+</v>
      </c>
      <c r="FE80" s="103"/>
      <c r="FF80" s="103"/>
      <c r="FG80" s="103"/>
      <c r="FH80" s="103"/>
      <c r="FI80" s="103"/>
      <c r="FJ80" s="103"/>
    </row>
    <row r="81" spans="1:166" ht="50.25">
      <c r="A81" s="129"/>
      <c r="B81" s="130" t="s">
        <v>240</v>
      </c>
      <c r="C81" s="246" t="s">
        <v>241</v>
      </c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4"/>
      <c r="AG81" s="247">
        <v>5</v>
      </c>
      <c r="AH81" s="243"/>
      <c r="AI81" s="244"/>
      <c r="AJ81" s="247"/>
      <c r="AK81" s="243"/>
      <c r="AL81" s="244"/>
      <c r="AM81" s="247">
        <v>216</v>
      </c>
      <c r="AN81" s="243"/>
      <c r="AO81" s="244"/>
      <c r="AP81" s="247">
        <v>130</v>
      </c>
      <c r="AQ81" s="243"/>
      <c r="AR81" s="244"/>
      <c r="AS81" s="247">
        <v>38</v>
      </c>
      <c r="AT81" s="243"/>
      <c r="AU81" s="244"/>
      <c r="AV81" s="247">
        <v>36</v>
      </c>
      <c r="AW81" s="243"/>
      <c r="AX81" s="244"/>
      <c r="AY81" s="247">
        <v>56</v>
      </c>
      <c r="AZ81" s="243"/>
      <c r="BA81" s="244"/>
      <c r="BB81" s="247"/>
      <c r="BC81" s="243"/>
      <c r="BD81" s="244"/>
      <c r="BE81" s="248"/>
      <c r="BF81" s="243"/>
      <c r="BG81" s="244"/>
      <c r="BH81" s="247"/>
      <c r="BI81" s="243"/>
      <c r="BJ81" s="244"/>
      <c r="BK81" s="247"/>
      <c r="BL81" s="244"/>
      <c r="BM81" s="248"/>
      <c r="BN81" s="243"/>
      <c r="BO81" s="244"/>
      <c r="BP81" s="247"/>
      <c r="BQ81" s="243"/>
      <c r="BR81" s="244"/>
      <c r="BS81" s="247"/>
      <c r="BT81" s="244"/>
      <c r="BU81" s="248"/>
      <c r="BV81" s="243"/>
      <c r="BW81" s="244"/>
      <c r="BX81" s="247"/>
      <c r="BY81" s="243"/>
      <c r="BZ81" s="244"/>
      <c r="CA81" s="247"/>
      <c r="CB81" s="244"/>
      <c r="CC81" s="248"/>
      <c r="CD81" s="243"/>
      <c r="CE81" s="244"/>
      <c r="CF81" s="247"/>
      <c r="CG81" s="243"/>
      <c r="CH81" s="244"/>
      <c r="CI81" s="247"/>
      <c r="CJ81" s="244"/>
      <c r="CK81" s="277">
        <v>216</v>
      </c>
      <c r="CL81" s="243"/>
      <c r="CM81" s="244"/>
      <c r="CN81" s="277">
        <v>130</v>
      </c>
      <c r="CO81" s="243"/>
      <c r="CP81" s="244"/>
      <c r="CQ81" s="277">
        <v>6</v>
      </c>
      <c r="CR81" s="244"/>
      <c r="CS81" s="277"/>
      <c r="CT81" s="243"/>
      <c r="CU81" s="244"/>
      <c r="CV81" s="277"/>
      <c r="CW81" s="243"/>
      <c r="CX81" s="244"/>
      <c r="CY81" s="277"/>
      <c r="CZ81" s="244"/>
      <c r="DA81" s="278"/>
      <c r="DB81" s="243"/>
      <c r="DC81" s="244"/>
      <c r="DD81" s="277"/>
      <c r="DE81" s="243"/>
      <c r="DF81" s="244"/>
      <c r="DG81" s="277"/>
      <c r="DH81" s="244"/>
      <c r="DI81" s="248"/>
      <c r="DJ81" s="243"/>
      <c r="DK81" s="244"/>
      <c r="DL81" s="247"/>
      <c r="DM81" s="243"/>
      <c r="DN81" s="244"/>
      <c r="DO81" s="247"/>
      <c r="DP81" s="244"/>
      <c r="DQ81" s="248">
        <f t="shared" si="14"/>
        <v>6</v>
      </c>
      <c r="DR81" s="243"/>
      <c r="DS81" s="244"/>
      <c r="DT81" s="324"/>
      <c r="DU81" s="243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4"/>
      <c r="ET81" s="133"/>
      <c r="EU81" s="133"/>
      <c r="EV81" s="146"/>
      <c r="EW81" s="108">
        <f t="shared" si="23"/>
        <v>216</v>
      </c>
      <c r="EX81" s="108">
        <f t="shared" si="24"/>
        <v>216</v>
      </c>
      <c r="EY81" s="109" t="str">
        <f t="shared" si="25"/>
        <v>+</v>
      </c>
      <c r="EZ81" s="108">
        <f t="shared" si="26"/>
        <v>130</v>
      </c>
      <c r="FA81" s="108">
        <f t="shared" si="27"/>
        <v>130</v>
      </c>
      <c r="FB81" s="109" t="str">
        <f t="shared" si="28"/>
        <v>+</v>
      </c>
      <c r="FC81" s="108">
        <f t="shared" si="29"/>
        <v>130</v>
      </c>
      <c r="FD81" s="109" t="str">
        <f t="shared" si="30"/>
        <v>+</v>
      </c>
      <c r="FE81" s="109"/>
      <c r="FF81" s="109"/>
      <c r="FG81" s="109"/>
      <c r="FH81" s="109"/>
      <c r="FI81" s="109"/>
      <c r="FJ81" s="109"/>
    </row>
    <row r="82" spans="1:166" ht="50.25">
      <c r="A82" s="129"/>
      <c r="B82" s="130" t="s">
        <v>242</v>
      </c>
      <c r="C82" s="246" t="s">
        <v>243</v>
      </c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4"/>
      <c r="AG82" s="242">
        <v>6</v>
      </c>
      <c r="AH82" s="243"/>
      <c r="AI82" s="244"/>
      <c r="AJ82" s="247"/>
      <c r="AK82" s="243"/>
      <c r="AL82" s="244"/>
      <c r="AM82" s="242">
        <v>130</v>
      </c>
      <c r="AN82" s="243"/>
      <c r="AO82" s="244"/>
      <c r="AP82" s="242">
        <v>68</v>
      </c>
      <c r="AQ82" s="243"/>
      <c r="AR82" s="244"/>
      <c r="AS82" s="242">
        <v>20</v>
      </c>
      <c r="AT82" s="243"/>
      <c r="AU82" s="244"/>
      <c r="AV82" s="242">
        <v>28</v>
      </c>
      <c r="AW82" s="243"/>
      <c r="AX82" s="244"/>
      <c r="AY82" s="242">
        <v>20</v>
      </c>
      <c r="AZ82" s="243"/>
      <c r="BA82" s="244"/>
      <c r="BB82" s="247"/>
      <c r="BC82" s="243"/>
      <c r="BD82" s="244"/>
      <c r="BE82" s="248"/>
      <c r="BF82" s="243"/>
      <c r="BG82" s="244"/>
      <c r="BH82" s="247"/>
      <c r="BI82" s="243"/>
      <c r="BJ82" s="244"/>
      <c r="BK82" s="247"/>
      <c r="BL82" s="244"/>
      <c r="BM82" s="248"/>
      <c r="BN82" s="243"/>
      <c r="BO82" s="244"/>
      <c r="BP82" s="247"/>
      <c r="BQ82" s="243"/>
      <c r="BR82" s="244"/>
      <c r="BS82" s="247"/>
      <c r="BT82" s="244"/>
      <c r="BU82" s="248"/>
      <c r="BV82" s="243"/>
      <c r="BW82" s="244"/>
      <c r="BX82" s="247"/>
      <c r="BY82" s="243"/>
      <c r="BZ82" s="244"/>
      <c r="CA82" s="247"/>
      <c r="CB82" s="244"/>
      <c r="CC82" s="248"/>
      <c r="CD82" s="243"/>
      <c r="CE82" s="244"/>
      <c r="CF82" s="247"/>
      <c r="CG82" s="243"/>
      <c r="CH82" s="244"/>
      <c r="CI82" s="247"/>
      <c r="CJ82" s="244"/>
      <c r="CK82" s="277"/>
      <c r="CL82" s="243"/>
      <c r="CM82" s="244"/>
      <c r="CN82" s="277"/>
      <c r="CO82" s="243"/>
      <c r="CP82" s="244"/>
      <c r="CQ82" s="277"/>
      <c r="CR82" s="244"/>
      <c r="CS82" s="277">
        <v>130</v>
      </c>
      <c r="CT82" s="243"/>
      <c r="CU82" s="244"/>
      <c r="CV82" s="277">
        <v>68</v>
      </c>
      <c r="CW82" s="243"/>
      <c r="CX82" s="244"/>
      <c r="CY82" s="277">
        <v>3</v>
      </c>
      <c r="CZ82" s="244"/>
      <c r="DA82" s="278"/>
      <c r="DB82" s="243"/>
      <c r="DC82" s="244"/>
      <c r="DD82" s="277"/>
      <c r="DE82" s="243"/>
      <c r="DF82" s="244"/>
      <c r="DG82" s="277"/>
      <c r="DH82" s="244"/>
      <c r="DI82" s="248"/>
      <c r="DJ82" s="243"/>
      <c r="DK82" s="244"/>
      <c r="DL82" s="247"/>
      <c r="DM82" s="243"/>
      <c r="DN82" s="244"/>
      <c r="DO82" s="247"/>
      <c r="DP82" s="244"/>
      <c r="DQ82" s="248">
        <f t="shared" si="14"/>
        <v>3</v>
      </c>
      <c r="DR82" s="243"/>
      <c r="DS82" s="244"/>
      <c r="DT82" s="324"/>
      <c r="DU82" s="243"/>
      <c r="DV82" s="243"/>
      <c r="DW82" s="243"/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3"/>
      <c r="EO82" s="243"/>
      <c r="EP82" s="243"/>
      <c r="EQ82" s="243"/>
      <c r="ER82" s="243"/>
      <c r="ES82" s="244"/>
      <c r="ET82" s="147"/>
      <c r="EU82" s="147"/>
      <c r="EV82" s="146"/>
      <c r="EW82" s="108">
        <f t="shared" si="23"/>
        <v>130</v>
      </c>
      <c r="EX82" s="108">
        <f t="shared" si="24"/>
        <v>130</v>
      </c>
      <c r="EY82" s="109" t="str">
        <f t="shared" si="25"/>
        <v>+</v>
      </c>
      <c r="EZ82" s="108">
        <f t="shared" si="26"/>
        <v>68</v>
      </c>
      <c r="FA82" s="108">
        <f t="shared" si="27"/>
        <v>68</v>
      </c>
      <c r="FB82" s="109" t="str">
        <f t="shared" si="28"/>
        <v>+</v>
      </c>
      <c r="FC82" s="108">
        <f t="shared" si="29"/>
        <v>68</v>
      </c>
      <c r="FD82" s="109" t="str">
        <f t="shared" si="30"/>
        <v>+</v>
      </c>
      <c r="FE82" s="109"/>
      <c r="FF82" s="109"/>
      <c r="FG82" s="109"/>
      <c r="FH82" s="109"/>
      <c r="FI82" s="109"/>
      <c r="FJ82" s="109"/>
    </row>
    <row r="83" spans="1:166" ht="289.5" customHeight="1">
      <c r="A83" s="73"/>
      <c r="B83" s="81"/>
      <c r="C83" s="381" t="s">
        <v>244</v>
      </c>
      <c r="D83" s="330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1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381" t="s">
        <v>245</v>
      </c>
      <c r="BU83" s="330"/>
      <c r="BV83" s="330"/>
      <c r="BW83" s="330"/>
      <c r="BX83" s="330"/>
      <c r="BY83" s="330"/>
      <c r="BZ83" s="330"/>
      <c r="CA83" s="330"/>
      <c r="CB83" s="330"/>
      <c r="CC83" s="330"/>
      <c r="CD83" s="330"/>
      <c r="CE83" s="330"/>
      <c r="CF83" s="330"/>
      <c r="CG83" s="330"/>
      <c r="CH83" s="330"/>
      <c r="CI83" s="330"/>
      <c r="CJ83" s="330"/>
      <c r="CK83" s="330"/>
      <c r="CL83" s="330"/>
      <c r="CM83" s="330"/>
      <c r="CN83" s="330"/>
      <c r="CO83" s="330"/>
      <c r="CP83" s="330"/>
      <c r="CQ83" s="330"/>
      <c r="CR83" s="330"/>
      <c r="CS83" s="330"/>
      <c r="CT83" s="330"/>
      <c r="CU83" s="330"/>
      <c r="CV83" s="330"/>
      <c r="CW83" s="330"/>
      <c r="CX83" s="330"/>
      <c r="CY83" s="330"/>
      <c r="CZ83" s="330"/>
      <c r="DA83" s="330"/>
      <c r="DB83" s="330"/>
      <c r="DC83" s="330"/>
      <c r="DD83" s="330"/>
      <c r="DE83" s="330"/>
      <c r="DF83" s="330"/>
      <c r="DG83" s="330"/>
      <c r="DH83" s="330"/>
      <c r="DI83" s="330"/>
      <c r="DJ83" s="330"/>
      <c r="DK83" s="330"/>
      <c r="DL83" s="330"/>
      <c r="DM83" s="330"/>
      <c r="DN83" s="330"/>
      <c r="DO83" s="330"/>
      <c r="DP83" s="330"/>
      <c r="DQ83" s="330"/>
      <c r="DR83" s="330"/>
      <c r="DS83" s="330"/>
      <c r="DT83" s="330"/>
      <c r="DU83" s="330"/>
      <c r="DV83" s="330"/>
      <c r="DW83" s="330"/>
      <c r="DX83" s="330"/>
      <c r="DY83" s="330"/>
      <c r="DZ83" s="330"/>
      <c r="EA83" s="330"/>
      <c r="EB83" s="330"/>
      <c r="EC83" s="330"/>
      <c r="ED83" s="330"/>
      <c r="EE83" s="330"/>
      <c r="EF83" s="330"/>
      <c r="EG83" s="330"/>
      <c r="EH83" s="330"/>
      <c r="EI83" s="330"/>
      <c r="EJ83" s="330"/>
      <c r="EK83" s="330"/>
      <c r="EL83" s="330"/>
      <c r="EM83" s="330"/>
      <c r="EN83" s="330"/>
      <c r="EO83" s="330"/>
      <c r="EP83" s="330"/>
      <c r="EQ83" s="331"/>
      <c r="ER83" s="53"/>
      <c r="ES83" s="53"/>
      <c r="ET83" s="54"/>
      <c r="EU83" s="54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</row>
    <row r="84" spans="1:166" ht="31.5" customHeight="1">
      <c r="A84" s="129"/>
      <c r="B84" s="149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53"/>
      <c r="EQ84" s="53"/>
      <c r="ER84" s="53"/>
      <c r="ES84" s="53"/>
      <c r="ET84" s="54"/>
      <c r="EU84" s="54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5"/>
    </row>
    <row r="85" spans="1:166" ht="81" customHeight="1">
      <c r="A85" s="129"/>
      <c r="B85" s="382" t="s">
        <v>246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K85" s="383"/>
      <c r="AL85" s="383"/>
      <c r="AM85" s="383"/>
      <c r="AN85" s="383"/>
      <c r="AO85" s="383"/>
      <c r="AP85" s="383"/>
      <c r="AQ85" s="383"/>
      <c r="AR85" s="383"/>
      <c r="AS85" s="383"/>
      <c r="AT85" s="383"/>
      <c r="AU85" s="383"/>
      <c r="AV85" s="383"/>
      <c r="AW85" s="383"/>
      <c r="AX85" s="383"/>
      <c r="AY85" s="383"/>
      <c r="AZ85" s="383"/>
      <c r="BA85" s="383"/>
      <c r="BB85" s="383"/>
      <c r="BC85" s="383"/>
      <c r="BD85" s="383"/>
      <c r="BE85" s="383"/>
      <c r="BF85" s="383"/>
      <c r="BG85" s="383"/>
      <c r="BH85" s="383"/>
      <c r="BI85" s="383"/>
      <c r="BJ85" s="383"/>
      <c r="BK85" s="383"/>
      <c r="BL85" s="383"/>
      <c r="BM85" s="383"/>
      <c r="BN85" s="383"/>
      <c r="BO85" s="383"/>
      <c r="BP85" s="383"/>
      <c r="BQ85" s="383"/>
      <c r="BR85" s="383"/>
      <c r="BS85" s="383"/>
      <c r="BT85" s="383"/>
      <c r="BU85" s="383"/>
      <c r="BV85" s="383"/>
      <c r="BW85" s="383"/>
      <c r="BX85" s="383"/>
      <c r="BY85" s="383"/>
      <c r="BZ85" s="383"/>
      <c r="CA85" s="383"/>
      <c r="CB85" s="383"/>
      <c r="CC85" s="383"/>
      <c r="CD85" s="383"/>
      <c r="CE85" s="383"/>
      <c r="CF85" s="383"/>
      <c r="CG85" s="383"/>
      <c r="CH85" s="383"/>
      <c r="CI85" s="383"/>
      <c r="CJ85" s="383"/>
      <c r="CK85" s="383"/>
      <c r="CL85" s="383"/>
      <c r="CM85" s="383"/>
      <c r="CN85" s="383"/>
      <c r="CO85" s="383"/>
      <c r="CP85" s="383"/>
      <c r="CQ85" s="383"/>
      <c r="CR85" s="383"/>
      <c r="CS85" s="383"/>
      <c r="CT85" s="383"/>
      <c r="CU85" s="383"/>
      <c r="CV85" s="383"/>
      <c r="CW85" s="383"/>
      <c r="CX85" s="383"/>
      <c r="CY85" s="383"/>
      <c r="CZ85" s="383"/>
      <c r="DA85" s="383"/>
      <c r="DB85" s="383"/>
      <c r="DC85" s="383"/>
      <c r="DD85" s="383"/>
      <c r="DE85" s="383"/>
      <c r="DF85" s="383"/>
      <c r="DG85" s="383"/>
      <c r="DH85" s="383"/>
      <c r="DI85" s="383"/>
      <c r="DJ85" s="383"/>
      <c r="DK85" s="383"/>
      <c r="DL85" s="383"/>
      <c r="DM85" s="383"/>
      <c r="DN85" s="383"/>
      <c r="DO85" s="383"/>
      <c r="DP85" s="383"/>
      <c r="DQ85" s="383"/>
      <c r="DR85" s="383"/>
      <c r="DS85" s="383"/>
      <c r="DT85" s="383"/>
      <c r="DU85" s="383"/>
      <c r="DV85" s="383"/>
      <c r="DW85" s="383"/>
      <c r="DX85" s="384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67"/>
      <c r="EQ85" s="67"/>
      <c r="ER85" s="67"/>
      <c r="ES85" s="67"/>
      <c r="ET85" s="54"/>
      <c r="EU85" s="54"/>
      <c r="EV85" s="55"/>
      <c r="EW85" s="55"/>
      <c r="EX85" s="55"/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5"/>
    </row>
    <row r="86" spans="1:166" ht="96.75" customHeight="1">
      <c r="A86" s="91"/>
      <c r="B86" s="270" t="s">
        <v>95</v>
      </c>
      <c r="C86" s="273" t="s">
        <v>96</v>
      </c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5"/>
      <c r="AG86" s="269" t="s">
        <v>97</v>
      </c>
      <c r="AH86" s="254"/>
      <c r="AI86" s="255"/>
      <c r="AJ86" s="269" t="s">
        <v>98</v>
      </c>
      <c r="AK86" s="254"/>
      <c r="AL86" s="255"/>
      <c r="AM86" s="251" t="s">
        <v>99</v>
      </c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4"/>
      <c r="BE86" s="251" t="s">
        <v>100</v>
      </c>
      <c r="BF86" s="243"/>
      <c r="BG86" s="243"/>
      <c r="BH86" s="243"/>
      <c r="BI86" s="243"/>
      <c r="BJ86" s="243"/>
      <c r="BK86" s="243"/>
      <c r="BL86" s="243"/>
      <c r="BM86" s="243"/>
      <c r="BN86" s="243"/>
      <c r="BO86" s="243"/>
      <c r="BP86" s="243"/>
      <c r="BQ86" s="243"/>
      <c r="BR86" s="243"/>
      <c r="BS86" s="243"/>
      <c r="BT86" s="243"/>
      <c r="BU86" s="243"/>
      <c r="BV86" s="243"/>
      <c r="BW86" s="243"/>
      <c r="BX86" s="243"/>
      <c r="BY86" s="243"/>
      <c r="BZ86" s="243"/>
      <c r="CA86" s="243"/>
      <c r="CB86" s="243"/>
      <c r="CC86" s="243"/>
      <c r="CD86" s="243"/>
      <c r="CE86" s="243"/>
      <c r="CF86" s="243"/>
      <c r="CG86" s="243"/>
      <c r="CH86" s="243"/>
      <c r="CI86" s="243"/>
      <c r="CJ86" s="243"/>
      <c r="CK86" s="243"/>
      <c r="CL86" s="243"/>
      <c r="CM86" s="243"/>
      <c r="CN86" s="243"/>
      <c r="CO86" s="243"/>
      <c r="CP86" s="243"/>
      <c r="CQ86" s="243"/>
      <c r="CR86" s="243"/>
      <c r="CS86" s="243"/>
      <c r="CT86" s="243"/>
      <c r="CU86" s="243"/>
      <c r="CV86" s="243"/>
      <c r="CW86" s="243"/>
      <c r="CX86" s="243"/>
      <c r="CY86" s="243"/>
      <c r="CZ86" s="243"/>
      <c r="DA86" s="243"/>
      <c r="DB86" s="243"/>
      <c r="DC86" s="243"/>
      <c r="DD86" s="243"/>
      <c r="DE86" s="243"/>
      <c r="DF86" s="243"/>
      <c r="DG86" s="243"/>
      <c r="DH86" s="243"/>
      <c r="DI86" s="243"/>
      <c r="DJ86" s="243"/>
      <c r="DK86" s="243"/>
      <c r="DL86" s="243"/>
      <c r="DM86" s="243"/>
      <c r="DN86" s="243"/>
      <c r="DO86" s="243"/>
      <c r="DP86" s="244"/>
      <c r="DQ86" s="253" t="s">
        <v>101</v>
      </c>
      <c r="DR86" s="254"/>
      <c r="DS86" s="255"/>
      <c r="DT86" s="253" t="s">
        <v>102</v>
      </c>
      <c r="DU86" s="254"/>
      <c r="DV86" s="254"/>
      <c r="DW86" s="254"/>
      <c r="DX86" s="254"/>
      <c r="DY86" s="254"/>
      <c r="DZ86" s="254"/>
      <c r="EA86" s="254"/>
      <c r="EB86" s="254"/>
      <c r="EC86" s="254"/>
      <c r="ED86" s="254"/>
      <c r="EE86" s="254"/>
      <c r="EF86" s="254"/>
      <c r="EG86" s="254"/>
      <c r="EH86" s="254"/>
      <c r="EI86" s="254"/>
      <c r="EJ86" s="254"/>
      <c r="EK86" s="254"/>
      <c r="EL86" s="254"/>
      <c r="EM86" s="254"/>
      <c r="EN86" s="254"/>
      <c r="EO86" s="254"/>
      <c r="EP86" s="254"/>
      <c r="EQ86" s="254"/>
      <c r="ER86" s="254"/>
      <c r="ES86" s="255"/>
      <c r="ET86" s="92"/>
      <c r="EU86" s="92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  <c r="FI86" s="93"/>
      <c r="FJ86" s="93"/>
    </row>
    <row r="87" spans="1:166" ht="51.75" customHeight="1">
      <c r="A87" s="91"/>
      <c r="B87" s="271"/>
      <c r="C87" s="256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8"/>
      <c r="AG87" s="256"/>
      <c r="AH87" s="257"/>
      <c r="AI87" s="258"/>
      <c r="AJ87" s="256"/>
      <c r="AK87" s="257"/>
      <c r="AL87" s="258"/>
      <c r="AM87" s="269" t="s">
        <v>48</v>
      </c>
      <c r="AN87" s="254"/>
      <c r="AO87" s="255"/>
      <c r="AP87" s="269" t="s">
        <v>103</v>
      </c>
      <c r="AQ87" s="254"/>
      <c r="AR87" s="255"/>
      <c r="AS87" s="252" t="s">
        <v>104</v>
      </c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4"/>
      <c r="BE87" s="252" t="s">
        <v>105</v>
      </c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  <c r="BT87" s="244"/>
      <c r="BU87" s="252" t="s">
        <v>106</v>
      </c>
      <c r="BV87" s="243"/>
      <c r="BW87" s="243"/>
      <c r="BX87" s="243"/>
      <c r="BY87" s="243"/>
      <c r="BZ87" s="243"/>
      <c r="CA87" s="243"/>
      <c r="CB87" s="243"/>
      <c r="CC87" s="243"/>
      <c r="CD87" s="243"/>
      <c r="CE87" s="243"/>
      <c r="CF87" s="243"/>
      <c r="CG87" s="243"/>
      <c r="CH87" s="243"/>
      <c r="CI87" s="243"/>
      <c r="CJ87" s="244"/>
      <c r="CK87" s="252" t="s">
        <v>107</v>
      </c>
      <c r="CL87" s="243"/>
      <c r="CM87" s="243"/>
      <c r="CN87" s="243"/>
      <c r="CO87" s="243"/>
      <c r="CP87" s="243"/>
      <c r="CQ87" s="243"/>
      <c r="CR87" s="243"/>
      <c r="CS87" s="243"/>
      <c r="CT87" s="243"/>
      <c r="CU87" s="243"/>
      <c r="CV87" s="243"/>
      <c r="CW87" s="243"/>
      <c r="CX87" s="243"/>
      <c r="CY87" s="243"/>
      <c r="CZ87" s="244"/>
      <c r="DA87" s="252" t="s">
        <v>108</v>
      </c>
      <c r="DB87" s="243"/>
      <c r="DC87" s="243"/>
      <c r="DD87" s="243"/>
      <c r="DE87" s="243"/>
      <c r="DF87" s="243"/>
      <c r="DG87" s="243"/>
      <c r="DH87" s="243"/>
      <c r="DI87" s="243"/>
      <c r="DJ87" s="243"/>
      <c r="DK87" s="243"/>
      <c r="DL87" s="243"/>
      <c r="DM87" s="243"/>
      <c r="DN87" s="243"/>
      <c r="DO87" s="243"/>
      <c r="DP87" s="244"/>
      <c r="DQ87" s="256"/>
      <c r="DR87" s="257"/>
      <c r="DS87" s="258"/>
      <c r="DT87" s="256"/>
      <c r="DU87" s="257"/>
      <c r="DV87" s="257"/>
      <c r="DW87" s="257"/>
      <c r="DX87" s="257"/>
      <c r="DY87" s="257"/>
      <c r="DZ87" s="257"/>
      <c r="EA87" s="257"/>
      <c r="EB87" s="257"/>
      <c r="EC87" s="257"/>
      <c r="ED87" s="257"/>
      <c r="EE87" s="257"/>
      <c r="EF87" s="257"/>
      <c r="EG87" s="257"/>
      <c r="EH87" s="257"/>
      <c r="EI87" s="257"/>
      <c r="EJ87" s="257"/>
      <c r="EK87" s="257"/>
      <c r="EL87" s="257"/>
      <c r="EM87" s="257"/>
      <c r="EN87" s="257"/>
      <c r="EO87" s="257"/>
      <c r="EP87" s="257"/>
      <c r="EQ87" s="257"/>
      <c r="ER87" s="257"/>
      <c r="ES87" s="258"/>
      <c r="ET87" s="92"/>
      <c r="EU87" s="92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</row>
    <row r="88" spans="1:166" ht="95.25" customHeight="1">
      <c r="A88" s="91"/>
      <c r="B88" s="271"/>
      <c r="C88" s="256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8"/>
      <c r="AG88" s="256"/>
      <c r="AH88" s="257"/>
      <c r="AI88" s="258"/>
      <c r="AJ88" s="256"/>
      <c r="AK88" s="257"/>
      <c r="AL88" s="258"/>
      <c r="AM88" s="256"/>
      <c r="AN88" s="257"/>
      <c r="AO88" s="258"/>
      <c r="AP88" s="256"/>
      <c r="AQ88" s="257"/>
      <c r="AR88" s="258"/>
      <c r="AS88" s="269" t="s">
        <v>109</v>
      </c>
      <c r="AT88" s="254"/>
      <c r="AU88" s="255"/>
      <c r="AV88" s="269" t="s">
        <v>110</v>
      </c>
      <c r="AW88" s="254"/>
      <c r="AX88" s="255"/>
      <c r="AY88" s="269" t="s">
        <v>111</v>
      </c>
      <c r="AZ88" s="254"/>
      <c r="BA88" s="255"/>
      <c r="BB88" s="274" t="s">
        <v>112</v>
      </c>
      <c r="BC88" s="254"/>
      <c r="BD88" s="255"/>
      <c r="BE88" s="250" t="s">
        <v>113</v>
      </c>
      <c r="BF88" s="243"/>
      <c r="BG88" s="243"/>
      <c r="BH88" s="243"/>
      <c r="BI88" s="243"/>
      <c r="BJ88" s="243"/>
      <c r="BK88" s="243"/>
      <c r="BL88" s="244"/>
      <c r="BM88" s="250" t="s">
        <v>114</v>
      </c>
      <c r="BN88" s="243"/>
      <c r="BO88" s="243"/>
      <c r="BP88" s="243"/>
      <c r="BQ88" s="243"/>
      <c r="BR88" s="243"/>
      <c r="BS88" s="243"/>
      <c r="BT88" s="244"/>
      <c r="BU88" s="250" t="s">
        <v>115</v>
      </c>
      <c r="BV88" s="243"/>
      <c r="BW88" s="243"/>
      <c r="BX88" s="243"/>
      <c r="BY88" s="243"/>
      <c r="BZ88" s="243"/>
      <c r="CA88" s="243"/>
      <c r="CB88" s="244"/>
      <c r="CC88" s="250" t="s">
        <v>116</v>
      </c>
      <c r="CD88" s="243"/>
      <c r="CE88" s="243"/>
      <c r="CF88" s="243"/>
      <c r="CG88" s="243"/>
      <c r="CH88" s="243"/>
      <c r="CI88" s="243"/>
      <c r="CJ88" s="244"/>
      <c r="CK88" s="250" t="s">
        <v>117</v>
      </c>
      <c r="CL88" s="243"/>
      <c r="CM88" s="243"/>
      <c r="CN88" s="243"/>
      <c r="CO88" s="243"/>
      <c r="CP88" s="243"/>
      <c r="CQ88" s="243"/>
      <c r="CR88" s="244"/>
      <c r="CS88" s="250" t="s">
        <v>118</v>
      </c>
      <c r="CT88" s="243"/>
      <c r="CU88" s="243"/>
      <c r="CV88" s="243"/>
      <c r="CW88" s="243"/>
      <c r="CX88" s="243"/>
      <c r="CY88" s="243"/>
      <c r="CZ88" s="244"/>
      <c r="DA88" s="250" t="s">
        <v>119</v>
      </c>
      <c r="DB88" s="243"/>
      <c r="DC88" s="243"/>
      <c r="DD88" s="243"/>
      <c r="DE88" s="243"/>
      <c r="DF88" s="243"/>
      <c r="DG88" s="243"/>
      <c r="DH88" s="244"/>
      <c r="DI88" s="250" t="s">
        <v>120</v>
      </c>
      <c r="DJ88" s="243"/>
      <c r="DK88" s="243"/>
      <c r="DL88" s="243"/>
      <c r="DM88" s="243"/>
      <c r="DN88" s="243"/>
      <c r="DO88" s="243"/>
      <c r="DP88" s="244"/>
      <c r="DQ88" s="256"/>
      <c r="DR88" s="257"/>
      <c r="DS88" s="258"/>
      <c r="DT88" s="256"/>
      <c r="DU88" s="257"/>
      <c r="DV88" s="257"/>
      <c r="DW88" s="257"/>
      <c r="DX88" s="257"/>
      <c r="DY88" s="257"/>
      <c r="DZ88" s="257"/>
      <c r="EA88" s="257"/>
      <c r="EB88" s="257"/>
      <c r="EC88" s="257"/>
      <c r="ED88" s="257"/>
      <c r="EE88" s="257"/>
      <c r="EF88" s="257"/>
      <c r="EG88" s="257"/>
      <c r="EH88" s="257"/>
      <c r="EI88" s="257"/>
      <c r="EJ88" s="257"/>
      <c r="EK88" s="257"/>
      <c r="EL88" s="257"/>
      <c r="EM88" s="257"/>
      <c r="EN88" s="257"/>
      <c r="EO88" s="257"/>
      <c r="EP88" s="257"/>
      <c r="EQ88" s="257"/>
      <c r="ER88" s="257"/>
      <c r="ES88" s="258"/>
      <c r="ET88" s="92"/>
      <c r="EU88" s="92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  <c r="FI88" s="93"/>
      <c r="FJ88" s="93"/>
    </row>
    <row r="89" spans="1:166" ht="214.5" customHeight="1">
      <c r="A89" s="91"/>
      <c r="B89" s="272"/>
      <c r="C89" s="259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1"/>
      <c r="AG89" s="259"/>
      <c r="AH89" s="260"/>
      <c r="AI89" s="261"/>
      <c r="AJ89" s="259"/>
      <c r="AK89" s="260"/>
      <c r="AL89" s="261"/>
      <c r="AM89" s="259"/>
      <c r="AN89" s="260"/>
      <c r="AO89" s="261"/>
      <c r="AP89" s="259"/>
      <c r="AQ89" s="260"/>
      <c r="AR89" s="261"/>
      <c r="AS89" s="259"/>
      <c r="AT89" s="260"/>
      <c r="AU89" s="261"/>
      <c r="AV89" s="259"/>
      <c r="AW89" s="260"/>
      <c r="AX89" s="261"/>
      <c r="AY89" s="259"/>
      <c r="AZ89" s="260"/>
      <c r="BA89" s="261"/>
      <c r="BB89" s="259"/>
      <c r="BC89" s="260"/>
      <c r="BD89" s="261"/>
      <c r="BE89" s="262" t="s">
        <v>121</v>
      </c>
      <c r="BF89" s="243"/>
      <c r="BG89" s="244"/>
      <c r="BH89" s="262" t="s">
        <v>122</v>
      </c>
      <c r="BI89" s="243"/>
      <c r="BJ89" s="244"/>
      <c r="BK89" s="262" t="s">
        <v>123</v>
      </c>
      <c r="BL89" s="244"/>
      <c r="BM89" s="262" t="s">
        <v>121</v>
      </c>
      <c r="BN89" s="243"/>
      <c r="BO89" s="244"/>
      <c r="BP89" s="262" t="s">
        <v>122</v>
      </c>
      <c r="BQ89" s="243"/>
      <c r="BR89" s="244"/>
      <c r="BS89" s="262" t="s">
        <v>123</v>
      </c>
      <c r="BT89" s="244"/>
      <c r="BU89" s="262" t="s">
        <v>121</v>
      </c>
      <c r="BV89" s="243"/>
      <c r="BW89" s="244"/>
      <c r="BX89" s="262" t="s">
        <v>122</v>
      </c>
      <c r="BY89" s="243"/>
      <c r="BZ89" s="244"/>
      <c r="CA89" s="262" t="s">
        <v>123</v>
      </c>
      <c r="CB89" s="244"/>
      <c r="CC89" s="262" t="s">
        <v>121</v>
      </c>
      <c r="CD89" s="243"/>
      <c r="CE89" s="244"/>
      <c r="CF89" s="262" t="s">
        <v>122</v>
      </c>
      <c r="CG89" s="243"/>
      <c r="CH89" s="244"/>
      <c r="CI89" s="262" t="s">
        <v>123</v>
      </c>
      <c r="CJ89" s="244"/>
      <c r="CK89" s="262" t="s">
        <v>121</v>
      </c>
      <c r="CL89" s="243"/>
      <c r="CM89" s="244"/>
      <c r="CN89" s="262" t="s">
        <v>122</v>
      </c>
      <c r="CO89" s="243"/>
      <c r="CP89" s="244"/>
      <c r="CQ89" s="262" t="s">
        <v>123</v>
      </c>
      <c r="CR89" s="244"/>
      <c r="CS89" s="262" t="s">
        <v>121</v>
      </c>
      <c r="CT89" s="243"/>
      <c r="CU89" s="244"/>
      <c r="CV89" s="262" t="s">
        <v>122</v>
      </c>
      <c r="CW89" s="243"/>
      <c r="CX89" s="244"/>
      <c r="CY89" s="262" t="s">
        <v>123</v>
      </c>
      <c r="CZ89" s="244"/>
      <c r="DA89" s="262" t="s">
        <v>121</v>
      </c>
      <c r="DB89" s="243"/>
      <c r="DC89" s="244"/>
      <c r="DD89" s="262" t="s">
        <v>122</v>
      </c>
      <c r="DE89" s="243"/>
      <c r="DF89" s="244"/>
      <c r="DG89" s="262" t="s">
        <v>123</v>
      </c>
      <c r="DH89" s="244"/>
      <c r="DI89" s="262" t="s">
        <v>121</v>
      </c>
      <c r="DJ89" s="243"/>
      <c r="DK89" s="244"/>
      <c r="DL89" s="262" t="s">
        <v>122</v>
      </c>
      <c r="DM89" s="243"/>
      <c r="DN89" s="244"/>
      <c r="DO89" s="262" t="s">
        <v>123</v>
      </c>
      <c r="DP89" s="244"/>
      <c r="DQ89" s="259"/>
      <c r="DR89" s="260"/>
      <c r="DS89" s="261"/>
      <c r="DT89" s="259"/>
      <c r="DU89" s="260"/>
      <c r="DV89" s="260"/>
      <c r="DW89" s="260"/>
      <c r="DX89" s="260"/>
      <c r="DY89" s="260"/>
      <c r="DZ89" s="260"/>
      <c r="EA89" s="260"/>
      <c r="EB89" s="260"/>
      <c r="EC89" s="260"/>
      <c r="ED89" s="260"/>
      <c r="EE89" s="260"/>
      <c r="EF89" s="260"/>
      <c r="EG89" s="260"/>
      <c r="EH89" s="260"/>
      <c r="EI89" s="260"/>
      <c r="EJ89" s="260"/>
      <c r="EK89" s="260"/>
      <c r="EL89" s="260"/>
      <c r="EM89" s="260"/>
      <c r="EN89" s="260"/>
      <c r="EO89" s="260"/>
      <c r="EP89" s="260"/>
      <c r="EQ89" s="260"/>
      <c r="ER89" s="260"/>
      <c r="ES89" s="261"/>
      <c r="ET89" s="92"/>
      <c r="EU89" s="92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  <c r="FI89" s="93"/>
      <c r="FJ89" s="93"/>
    </row>
    <row r="90" spans="1:166" ht="50.25" hidden="1">
      <c r="A90" s="94"/>
      <c r="B90" s="153" t="s">
        <v>247</v>
      </c>
      <c r="C90" s="387" t="s">
        <v>248</v>
      </c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4"/>
      <c r="AG90" s="385"/>
      <c r="AH90" s="243"/>
      <c r="AI90" s="244"/>
      <c r="AJ90" s="385"/>
      <c r="AK90" s="243"/>
      <c r="AL90" s="244"/>
      <c r="AM90" s="385">
        <f>SUM(AM91:AO92)</f>
        <v>0</v>
      </c>
      <c r="AN90" s="243"/>
      <c r="AO90" s="244"/>
      <c r="AP90" s="385">
        <f>SUM(AP91:AR92)</f>
        <v>0</v>
      </c>
      <c r="AQ90" s="243"/>
      <c r="AR90" s="244"/>
      <c r="AS90" s="385">
        <f>SUM(AS91:AU92)</f>
        <v>0</v>
      </c>
      <c r="AT90" s="243"/>
      <c r="AU90" s="244"/>
      <c r="AV90" s="385">
        <f>SUM(AV91:AX92)</f>
        <v>0</v>
      </c>
      <c r="AW90" s="243"/>
      <c r="AX90" s="244"/>
      <c r="AY90" s="385">
        <f>SUM(AY91:BA92)</f>
        <v>0</v>
      </c>
      <c r="AZ90" s="243"/>
      <c r="BA90" s="244"/>
      <c r="BB90" s="385">
        <f>SUM(BB91:BD92)</f>
        <v>0</v>
      </c>
      <c r="BC90" s="243"/>
      <c r="BD90" s="244"/>
      <c r="BE90" s="385">
        <f>SUM(BE91:BG92)</f>
        <v>0</v>
      </c>
      <c r="BF90" s="243"/>
      <c r="BG90" s="244"/>
      <c r="BH90" s="385">
        <f>SUM(BH91:BJ92)</f>
        <v>0</v>
      </c>
      <c r="BI90" s="243"/>
      <c r="BJ90" s="244"/>
      <c r="BK90" s="385">
        <f>SUM(BK91:BL92)</f>
        <v>0</v>
      </c>
      <c r="BL90" s="244"/>
      <c r="BM90" s="385">
        <f>SUM(BM91:BO92)</f>
        <v>0</v>
      </c>
      <c r="BN90" s="243"/>
      <c r="BO90" s="244"/>
      <c r="BP90" s="385">
        <f>SUM(BP91:BR92)</f>
        <v>0</v>
      </c>
      <c r="BQ90" s="243"/>
      <c r="BR90" s="244"/>
      <c r="BS90" s="385">
        <f>SUM(BS91:BT92)</f>
        <v>0</v>
      </c>
      <c r="BT90" s="244"/>
      <c r="BU90" s="385">
        <f>SUM(BU91:BW92)</f>
        <v>0</v>
      </c>
      <c r="BV90" s="243"/>
      <c r="BW90" s="244"/>
      <c r="BX90" s="385">
        <f>SUM(BX91:BZ92)</f>
        <v>0</v>
      </c>
      <c r="BY90" s="243"/>
      <c r="BZ90" s="244"/>
      <c r="CA90" s="385">
        <f>SUM(CA91:CB92)</f>
        <v>0</v>
      </c>
      <c r="CB90" s="244"/>
      <c r="CC90" s="385">
        <f>SUM(CC91:CE92)</f>
        <v>0</v>
      </c>
      <c r="CD90" s="243"/>
      <c r="CE90" s="244"/>
      <c r="CF90" s="385">
        <f>SUM(CF91:CH92)</f>
        <v>0</v>
      </c>
      <c r="CG90" s="243"/>
      <c r="CH90" s="244"/>
      <c r="CI90" s="385">
        <f>SUM(CI91:CJ92)</f>
        <v>0</v>
      </c>
      <c r="CJ90" s="244"/>
      <c r="CK90" s="385">
        <f>SUM(CK91:CM92)</f>
        <v>0</v>
      </c>
      <c r="CL90" s="243"/>
      <c r="CM90" s="244"/>
      <c r="CN90" s="385">
        <f>SUM(CN91:CP92)</f>
        <v>0</v>
      </c>
      <c r="CO90" s="243"/>
      <c r="CP90" s="244"/>
      <c r="CQ90" s="385">
        <f>SUM(CQ91:CR92)</f>
        <v>0</v>
      </c>
      <c r="CR90" s="244"/>
      <c r="CS90" s="385">
        <f>SUM(CS91:CU92)</f>
        <v>0</v>
      </c>
      <c r="CT90" s="243"/>
      <c r="CU90" s="244"/>
      <c r="CV90" s="385">
        <f>SUM(CV91:CX92)</f>
        <v>0</v>
      </c>
      <c r="CW90" s="243"/>
      <c r="CX90" s="244"/>
      <c r="CY90" s="385">
        <f>SUM(CY91:CZ92)</f>
        <v>0</v>
      </c>
      <c r="CZ90" s="244"/>
      <c r="DA90" s="385">
        <f>SUM(DA91:DC92)</f>
        <v>0</v>
      </c>
      <c r="DB90" s="243"/>
      <c r="DC90" s="244"/>
      <c r="DD90" s="385">
        <f>SUM(DD91:DF92)</f>
        <v>0</v>
      </c>
      <c r="DE90" s="243"/>
      <c r="DF90" s="244"/>
      <c r="DG90" s="385">
        <f>SUM(DG91:DH92)</f>
        <v>0</v>
      </c>
      <c r="DH90" s="244"/>
      <c r="DI90" s="385">
        <f>SUM(DI91:DK92)</f>
        <v>0</v>
      </c>
      <c r="DJ90" s="243"/>
      <c r="DK90" s="244"/>
      <c r="DL90" s="385">
        <f>SUM(DL91:DN92)</f>
        <v>0</v>
      </c>
      <c r="DM90" s="243"/>
      <c r="DN90" s="244"/>
      <c r="DO90" s="385">
        <f>SUM(DO91:DP92)</f>
        <v>0</v>
      </c>
      <c r="DP90" s="244"/>
      <c r="DQ90" s="385">
        <f t="shared" ref="DQ90:DQ92" si="31">SUM(BK90,BS90,CA90,CI90,CQ90,CY90,DG90,DO90)</f>
        <v>0</v>
      </c>
      <c r="DR90" s="243"/>
      <c r="DS90" s="244"/>
      <c r="DT90" s="386"/>
      <c r="DU90" s="260"/>
      <c r="DV90" s="260"/>
      <c r="DW90" s="260"/>
      <c r="DX90" s="261"/>
      <c r="DY90" s="154"/>
      <c r="DZ90" s="154"/>
      <c r="EA90" s="154"/>
      <c r="EB90" s="154"/>
      <c r="EC90" s="154"/>
      <c r="ED90" s="154"/>
      <c r="EE90" s="154"/>
      <c r="EF90" s="154"/>
      <c r="EG90" s="154"/>
      <c r="EH90" s="154"/>
      <c r="EI90" s="154"/>
      <c r="EJ90" s="154"/>
      <c r="EK90" s="154"/>
      <c r="EL90" s="154"/>
      <c r="EM90" s="154"/>
      <c r="EN90" s="154"/>
      <c r="EO90" s="154"/>
      <c r="EP90" s="155"/>
      <c r="EQ90" s="155"/>
      <c r="ER90" s="155"/>
      <c r="ES90" s="155"/>
      <c r="ET90" s="156"/>
      <c r="EU90" s="156"/>
      <c r="EV90" s="55"/>
      <c r="EW90" s="108">
        <f t="shared" ref="EW90:EW96" si="32">AM90</f>
        <v>0</v>
      </c>
      <c r="EX90" s="108">
        <f t="shared" ref="EX90:EX96" si="33">BE90+BM90+BU90+CC90+CK90+CS90+DA90+DI90</f>
        <v>0</v>
      </c>
      <c r="EY90" s="109" t="str">
        <f t="shared" ref="EY90:EY96" si="34">IF(EW90=EX90,"+","-")</f>
        <v>+</v>
      </c>
      <c r="EZ90" s="108">
        <f t="shared" ref="EZ90:EZ96" si="35">AP90</f>
        <v>0</v>
      </c>
      <c r="FA90" s="108">
        <f t="shared" ref="FA90:FA96" si="36">BH90+BP90+BX90+CF90+CN90+CV90+DD90+DL90</f>
        <v>0</v>
      </c>
      <c r="FB90" s="109" t="str">
        <f t="shared" ref="FB90:FB96" si="37">IF(EZ90=FA90,"+","-")</f>
        <v>+</v>
      </c>
      <c r="FC90" s="108">
        <f t="shared" ref="FC90:FC96" si="38">AS90+AV90+AY90+BB90</f>
        <v>0</v>
      </c>
      <c r="FD90" s="109" t="str">
        <f t="shared" ref="FD90:FD96" si="39">IF(EZ90=FC90,"+","-")</f>
        <v>+</v>
      </c>
      <c r="FE90" s="109"/>
      <c r="FF90" s="109"/>
      <c r="FG90" s="109"/>
      <c r="FH90" s="109"/>
      <c r="FI90" s="109"/>
      <c r="FJ90" s="109"/>
    </row>
    <row r="91" spans="1:166" ht="50.25" hidden="1">
      <c r="A91" s="112"/>
      <c r="B91" s="113"/>
      <c r="C91" s="246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4"/>
      <c r="AG91" s="247"/>
      <c r="AH91" s="243"/>
      <c r="AI91" s="244"/>
      <c r="AJ91" s="247"/>
      <c r="AK91" s="243"/>
      <c r="AL91" s="244"/>
      <c r="AM91" s="388"/>
      <c r="AN91" s="243"/>
      <c r="AO91" s="244"/>
      <c r="AP91" s="247"/>
      <c r="AQ91" s="243"/>
      <c r="AR91" s="244"/>
      <c r="AS91" s="247"/>
      <c r="AT91" s="243"/>
      <c r="AU91" s="244"/>
      <c r="AV91" s="247"/>
      <c r="AW91" s="243"/>
      <c r="AX91" s="244"/>
      <c r="AY91" s="247"/>
      <c r="AZ91" s="243"/>
      <c r="BA91" s="244"/>
      <c r="BB91" s="247"/>
      <c r="BC91" s="243"/>
      <c r="BD91" s="244"/>
      <c r="BE91" s="248"/>
      <c r="BF91" s="243"/>
      <c r="BG91" s="244"/>
      <c r="BH91" s="247"/>
      <c r="BI91" s="243"/>
      <c r="BJ91" s="244"/>
      <c r="BK91" s="247"/>
      <c r="BL91" s="244"/>
      <c r="BM91" s="248"/>
      <c r="BN91" s="243"/>
      <c r="BO91" s="244"/>
      <c r="BP91" s="247"/>
      <c r="BQ91" s="243"/>
      <c r="BR91" s="244"/>
      <c r="BS91" s="247"/>
      <c r="BT91" s="244"/>
      <c r="BU91" s="248"/>
      <c r="BV91" s="243"/>
      <c r="BW91" s="244"/>
      <c r="BX91" s="247"/>
      <c r="BY91" s="243"/>
      <c r="BZ91" s="244"/>
      <c r="CA91" s="247"/>
      <c r="CB91" s="244"/>
      <c r="CC91" s="248"/>
      <c r="CD91" s="243"/>
      <c r="CE91" s="244"/>
      <c r="CF91" s="247"/>
      <c r="CG91" s="243"/>
      <c r="CH91" s="244"/>
      <c r="CI91" s="247"/>
      <c r="CJ91" s="244"/>
      <c r="CK91" s="247"/>
      <c r="CL91" s="243"/>
      <c r="CM91" s="244"/>
      <c r="CN91" s="247"/>
      <c r="CO91" s="243"/>
      <c r="CP91" s="244"/>
      <c r="CQ91" s="247"/>
      <c r="CR91" s="244"/>
      <c r="CS91" s="277"/>
      <c r="CT91" s="243"/>
      <c r="CU91" s="244"/>
      <c r="CV91" s="277"/>
      <c r="CW91" s="243"/>
      <c r="CX91" s="244"/>
      <c r="CY91" s="277"/>
      <c r="CZ91" s="244"/>
      <c r="DA91" s="278"/>
      <c r="DB91" s="243"/>
      <c r="DC91" s="244"/>
      <c r="DD91" s="277"/>
      <c r="DE91" s="243"/>
      <c r="DF91" s="244"/>
      <c r="DG91" s="277"/>
      <c r="DH91" s="244"/>
      <c r="DI91" s="248"/>
      <c r="DJ91" s="243"/>
      <c r="DK91" s="244"/>
      <c r="DL91" s="247"/>
      <c r="DM91" s="243"/>
      <c r="DN91" s="244"/>
      <c r="DO91" s="247"/>
      <c r="DP91" s="244"/>
      <c r="DQ91" s="248">
        <f t="shared" si="31"/>
        <v>0</v>
      </c>
      <c r="DR91" s="243"/>
      <c r="DS91" s="244"/>
      <c r="DT91" s="324" t="s">
        <v>249</v>
      </c>
      <c r="DU91" s="243"/>
      <c r="DV91" s="243"/>
      <c r="DW91" s="243"/>
      <c r="DX91" s="24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74"/>
      <c r="EP91" s="157"/>
      <c r="EQ91" s="157"/>
      <c r="ER91" s="157"/>
      <c r="ES91" s="157"/>
      <c r="ET91" s="156"/>
      <c r="EU91" s="156"/>
      <c r="EV91" s="55"/>
      <c r="EW91" s="108">
        <f t="shared" si="32"/>
        <v>0</v>
      </c>
      <c r="EX91" s="108">
        <f t="shared" si="33"/>
        <v>0</v>
      </c>
      <c r="EY91" s="109" t="str">
        <f t="shared" si="34"/>
        <v>+</v>
      </c>
      <c r="EZ91" s="108">
        <f t="shared" si="35"/>
        <v>0</v>
      </c>
      <c r="FA91" s="108">
        <f t="shared" si="36"/>
        <v>0</v>
      </c>
      <c r="FB91" s="109" t="str">
        <f t="shared" si="37"/>
        <v>+</v>
      </c>
      <c r="FC91" s="108">
        <f t="shared" si="38"/>
        <v>0</v>
      </c>
      <c r="FD91" s="109" t="str">
        <f t="shared" si="39"/>
        <v>+</v>
      </c>
      <c r="FE91" s="109"/>
      <c r="FF91" s="109"/>
      <c r="FG91" s="109"/>
      <c r="FH91" s="109"/>
      <c r="FI91" s="109"/>
      <c r="FJ91" s="109"/>
    </row>
    <row r="92" spans="1:166" ht="50.25" hidden="1">
      <c r="A92" s="112"/>
      <c r="B92" s="113"/>
      <c r="C92" s="246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4"/>
      <c r="AG92" s="247"/>
      <c r="AH92" s="243"/>
      <c r="AI92" s="244"/>
      <c r="AJ92" s="247"/>
      <c r="AK92" s="243"/>
      <c r="AL92" s="244"/>
      <c r="AM92" s="388"/>
      <c r="AN92" s="243"/>
      <c r="AO92" s="244"/>
      <c r="AP92" s="247"/>
      <c r="AQ92" s="243"/>
      <c r="AR92" s="244"/>
      <c r="AS92" s="247"/>
      <c r="AT92" s="243"/>
      <c r="AU92" s="244"/>
      <c r="AV92" s="247"/>
      <c r="AW92" s="243"/>
      <c r="AX92" s="244"/>
      <c r="AY92" s="247"/>
      <c r="AZ92" s="243"/>
      <c r="BA92" s="244"/>
      <c r="BB92" s="247"/>
      <c r="BC92" s="243"/>
      <c r="BD92" s="244"/>
      <c r="BE92" s="248"/>
      <c r="BF92" s="243"/>
      <c r="BG92" s="244"/>
      <c r="BH92" s="247"/>
      <c r="BI92" s="243"/>
      <c r="BJ92" s="244"/>
      <c r="BK92" s="247"/>
      <c r="BL92" s="244"/>
      <c r="BM92" s="248"/>
      <c r="BN92" s="243"/>
      <c r="BO92" s="244"/>
      <c r="BP92" s="247"/>
      <c r="BQ92" s="243"/>
      <c r="BR92" s="244"/>
      <c r="BS92" s="247"/>
      <c r="BT92" s="244"/>
      <c r="BU92" s="248"/>
      <c r="BV92" s="243"/>
      <c r="BW92" s="244"/>
      <c r="BX92" s="247"/>
      <c r="BY92" s="243"/>
      <c r="BZ92" s="244"/>
      <c r="CA92" s="247"/>
      <c r="CB92" s="244"/>
      <c r="CC92" s="248"/>
      <c r="CD92" s="243"/>
      <c r="CE92" s="244"/>
      <c r="CF92" s="247"/>
      <c r="CG92" s="243"/>
      <c r="CH92" s="244"/>
      <c r="CI92" s="247"/>
      <c r="CJ92" s="244"/>
      <c r="CK92" s="247"/>
      <c r="CL92" s="243"/>
      <c r="CM92" s="244"/>
      <c r="CN92" s="247"/>
      <c r="CO92" s="243"/>
      <c r="CP92" s="244"/>
      <c r="CQ92" s="247"/>
      <c r="CR92" s="244"/>
      <c r="CS92" s="390"/>
      <c r="CT92" s="243"/>
      <c r="CU92" s="244"/>
      <c r="CV92" s="390"/>
      <c r="CW92" s="243"/>
      <c r="CX92" s="244"/>
      <c r="CY92" s="390"/>
      <c r="CZ92" s="244"/>
      <c r="DA92" s="278"/>
      <c r="DB92" s="243"/>
      <c r="DC92" s="244"/>
      <c r="DD92" s="277"/>
      <c r="DE92" s="243"/>
      <c r="DF92" s="244"/>
      <c r="DG92" s="277"/>
      <c r="DH92" s="244"/>
      <c r="DI92" s="248"/>
      <c r="DJ92" s="243"/>
      <c r="DK92" s="244"/>
      <c r="DL92" s="247"/>
      <c r="DM92" s="243"/>
      <c r="DN92" s="244"/>
      <c r="DO92" s="247"/>
      <c r="DP92" s="244"/>
      <c r="DQ92" s="248">
        <f t="shared" si="31"/>
        <v>0</v>
      </c>
      <c r="DR92" s="243"/>
      <c r="DS92" s="244"/>
      <c r="DT92" s="324" t="s">
        <v>250</v>
      </c>
      <c r="DU92" s="243"/>
      <c r="DV92" s="243"/>
      <c r="DW92" s="243"/>
      <c r="DX92" s="24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74"/>
      <c r="EP92" s="157"/>
      <c r="EQ92" s="157"/>
      <c r="ER92" s="157"/>
      <c r="ES92" s="157"/>
      <c r="ET92" s="156"/>
      <c r="EU92" s="156"/>
      <c r="EV92" s="55"/>
      <c r="EW92" s="108">
        <f t="shared" si="32"/>
        <v>0</v>
      </c>
      <c r="EX92" s="108">
        <f t="shared" si="33"/>
        <v>0</v>
      </c>
      <c r="EY92" s="109" t="str">
        <f t="shared" si="34"/>
        <v>+</v>
      </c>
      <c r="EZ92" s="108">
        <f t="shared" si="35"/>
        <v>0</v>
      </c>
      <c r="FA92" s="108">
        <f t="shared" si="36"/>
        <v>0</v>
      </c>
      <c r="FB92" s="109" t="str">
        <f t="shared" si="37"/>
        <v>+</v>
      </c>
      <c r="FC92" s="108">
        <f t="shared" si="38"/>
        <v>0</v>
      </c>
      <c r="FD92" s="109" t="str">
        <f t="shared" si="39"/>
        <v>+</v>
      </c>
      <c r="FE92" s="109"/>
      <c r="FF92" s="109"/>
      <c r="FG92" s="109"/>
      <c r="FH92" s="109"/>
      <c r="FI92" s="109"/>
      <c r="FJ92" s="109"/>
    </row>
    <row r="93" spans="1:166" ht="50.25">
      <c r="A93" s="94"/>
      <c r="B93" s="95" t="s">
        <v>235</v>
      </c>
      <c r="C93" s="372" t="s">
        <v>251</v>
      </c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4"/>
      <c r="AG93" s="367"/>
      <c r="AH93" s="243"/>
      <c r="AI93" s="244"/>
      <c r="AJ93" s="367"/>
      <c r="AK93" s="243"/>
      <c r="AL93" s="244"/>
      <c r="AM93" s="367">
        <f>SUM(AM94,AM98,AM103,AM108,AM110,AM113,AM116,AM119,AM129,AM134,AM138)</f>
        <v>3182</v>
      </c>
      <c r="AN93" s="243"/>
      <c r="AO93" s="244"/>
      <c r="AP93" s="367">
        <f>SUM(AP94,AP98,AP103,AP108,AP110,AP113,AP116,AP119,AP129,AP134,AP138)</f>
        <v>1516</v>
      </c>
      <c r="AQ93" s="243"/>
      <c r="AR93" s="244"/>
      <c r="AS93" s="367">
        <f>SUM(AS94,AS98,AS103,AS108,AS110,AS113,AS116,AS119,AS129,AS134,AS138)</f>
        <v>516</v>
      </c>
      <c r="AT93" s="243"/>
      <c r="AU93" s="244"/>
      <c r="AV93" s="367">
        <f>SUM(AV94,AV98,AV103,AV108,AV110,AV113,AV116,AV119,AV129,AV134,AV138)</f>
        <v>552</v>
      </c>
      <c r="AW93" s="243"/>
      <c r="AX93" s="244"/>
      <c r="AY93" s="367">
        <f>SUM(AY94,AY98,AY103,AY108,AY110,AY113,AY116,AY119,AY129,AY134,AY138)</f>
        <v>448</v>
      </c>
      <c r="AZ93" s="243"/>
      <c r="BA93" s="244"/>
      <c r="BB93" s="367"/>
      <c r="BC93" s="243"/>
      <c r="BD93" s="244"/>
      <c r="BE93" s="367">
        <f>SUM(BE94,BE98,BE103,BE108,BE110,BE113,BE116,BE119,BE129,BE134,BE138)</f>
        <v>298</v>
      </c>
      <c r="BF93" s="243"/>
      <c r="BG93" s="244"/>
      <c r="BH93" s="367">
        <f>SUM(BH94,BH98,BH103,BH108,BH110,BH113,BH116,BH119,BH129,BH134,BH138)</f>
        <v>166</v>
      </c>
      <c r="BI93" s="243"/>
      <c r="BJ93" s="244"/>
      <c r="BK93" s="367">
        <f>SUM(BK94,BK98,BK103,BK108,BK110,BK113,BK116,BK119,BK129,BK134,BK138)</f>
        <v>9</v>
      </c>
      <c r="BL93" s="244"/>
      <c r="BM93" s="367">
        <f>SUM(BM94,BM98,BM103,BM108,BM110,BM113,BM116,BM119,BM129,BM134,BM138)</f>
        <v>90</v>
      </c>
      <c r="BN93" s="243"/>
      <c r="BO93" s="244"/>
      <c r="BP93" s="367">
        <f>SUM(BP94,BP98,BP103,BP108,BP110,BP113,BP116,BP119,BP129,BP134,BP138)</f>
        <v>44</v>
      </c>
      <c r="BQ93" s="243"/>
      <c r="BR93" s="244"/>
      <c r="BS93" s="367">
        <f>SUM(BS94,BS98,BS103,BS108,BS110,BS113,BS116,BS119,BS129,BS134,BS138)</f>
        <v>3</v>
      </c>
      <c r="BT93" s="244"/>
      <c r="BU93" s="367">
        <f>SUM(BU94,BU98,BU103,BU108,BU110,BU113,BU116,BU119,BU129,BU134,BU138)</f>
        <v>198</v>
      </c>
      <c r="BV93" s="243"/>
      <c r="BW93" s="244"/>
      <c r="BX93" s="367">
        <f>SUM(BX94,BX98,BX103,BX108,BX110,BX113,BX116,BX119,BX129,BX134,BX138)</f>
        <v>100</v>
      </c>
      <c r="BY93" s="243"/>
      <c r="BZ93" s="244"/>
      <c r="CA93" s="367">
        <f>SUM(CA94,CA98,CA103,CA108,CA110,CA113,CA116,CA119,CA129,CA134,CA138)</f>
        <v>6</v>
      </c>
      <c r="CB93" s="244"/>
      <c r="CC93" s="367">
        <f>SUM(CC94,CC98,CC103,CC108,CC110,CC113,CC116,CC119,CC129,CC134,CC138)</f>
        <v>216</v>
      </c>
      <c r="CD93" s="243"/>
      <c r="CE93" s="244"/>
      <c r="CF93" s="367">
        <f>SUM(CF94,CF98,CF103,CF108,CF110,CF113,CF116,CF119,CF129,CF134,CF138)</f>
        <v>114</v>
      </c>
      <c r="CG93" s="243"/>
      <c r="CH93" s="244"/>
      <c r="CI93" s="367">
        <f>SUM(CI94,CI98,CI103,CI108,CI110,CI113,CI116,CI119,CI129,CI134,CI138)</f>
        <v>6</v>
      </c>
      <c r="CJ93" s="244"/>
      <c r="CK93" s="367">
        <f>SUM(CK94,CK98,CK103,CK108,CK110,CK113,CK116,CK119,CK129,CK134,CK138)</f>
        <v>476</v>
      </c>
      <c r="CL93" s="243"/>
      <c r="CM93" s="244"/>
      <c r="CN93" s="367">
        <f>SUM(CN94,CN98,CN103,CN108,CN110,CN113,CN116,CN119,CN129,CN134,CN138)</f>
        <v>204</v>
      </c>
      <c r="CO93" s="243"/>
      <c r="CP93" s="244"/>
      <c r="CQ93" s="367">
        <f>SUM(CQ94,CQ98,CQ103,CQ108,CQ110,CQ113,CQ116,CQ119,CQ129,CQ134,CQ138)</f>
        <v>14</v>
      </c>
      <c r="CR93" s="244"/>
      <c r="CS93" s="367">
        <f>SUM(CS94,CS98,CS103,CS108,CS110,CS113,CS116,CS119,CS129,CS134,CS138)</f>
        <v>282</v>
      </c>
      <c r="CT93" s="243"/>
      <c r="CU93" s="244"/>
      <c r="CV93" s="367">
        <f>SUM(CV94,CV98,CV103,CV108,CV110,CV113,CV116,CV119,CV129,CV134,CV138)</f>
        <v>124</v>
      </c>
      <c r="CW93" s="243"/>
      <c r="CX93" s="244"/>
      <c r="CY93" s="367">
        <f>SUM(CY94,CY98,CY103,CY108,CY110,CY113,CY116,CY119,CY129,CY134,CY138)</f>
        <v>8</v>
      </c>
      <c r="CZ93" s="244"/>
      <c r="DA93" s="367">
        <f>SUM(DA94,DA98,DA103,DA108,DA110,DA113,DA116,DA119,DA129,DA134,DA138)</f>
        <v>970</v>
      </c>
      <c r="DB93" s="243"/>
      <c r="DC93" s="244"/>
      <c r="DD93" s="367">
        <f>SUM(DD94,DD98,DD103,DD108,DD110,DD113,DD116,DD119,DD129,DD134,DD138)</f>
        <v>438</v>
      </c>
      <c r="DE93" s="243"/>
      <c r="DF93" s="244"/>
      <c r="DG93" s="367">
        <f>SUM(DG94,DG98,DG103,DG108,DG110,DG113,DG116,DG119,DG129,DG134,DG138)</f>
        <v>30</v>
      </c>
      <c r="DH93" s="244"/>
      <c r="DI93" s="367">
        <f>SUM(DI94,DI98,DI103,DI108,DI110,DI113,DI116,DI119,DI129,DI134,DI138)</f>
        <v>652</v>
      </c>
      <c r="DJ93" s="243"/>
      <c r="DK93" s="244"/>
      <c r="DL93" s="367">
        <f>SUM(DL94,DL98,DL103,DL108,DL110,DL113,DL116,DL119,DL129,DL134,DL138)</f>
        <v>326</v>
      </c>
      <c r="DM93" s="243"/>
      <c r="DN93" s="244"/>
      <c r="DO93" s="367">
        <f>SUM(DO94,DO98,DO103,DO108,DO110,DO113,DO116,DO119,DO129,DO134,DO138)</f>
        <v>18</v>
      </c>
      <c r="DP93" s="244"/>
      <c r="DQ93" s="367">
        <f>SUM(DQ94,DQ98,DQ103,DQ108,DQ110,DQ113,DQ116,DQ119,DQ129,DQ134,DQ138)</f>
        <v>94</v>
      </c>
      <c r="DR93" s="243"/>
      <c r="DS93" s="244"/>
      <c r="DT93" s="367"/>
      <c r="DU93" s="243"/>
      <c r="DV93" s="243"/>
      <c r="DW93" s="243"/>
      <c r="DX93" s="243"/>
      <c r="DY93" s="243"/>
      <c r="DZ93" s="243"/>
      <c r="EA93" s="243"/>
      <c r="EB93" s="243"/>
      <c r="EC93" s="243"/>
      <c r="ED93" s="243"/>
      <c r="EE93" s="243"/>
      <c r="EF93" s="243"/>
      <c r="EG93" s="243"/>
      <c r="EH93" s="243"/>
      <c r="EI93" s="243"/>
      <c r="EJ93" s="243"/>
      <c r="EK93" s="243"/>
      <c r="EL93" s="243"/>
      <c r="EM93" s="243"/>
      <c r="EN93" s="243"/>
      <c r="EO93" s="243"/>
      <c r="EP93" s="243"/>
      <c r="EQ93" s="243"/>
      <c r="ER93" s="243"/>
      <c r="ES93" s="244"/>
      <c r="ET93" s="158"/>
      <c r="EU93" s="159"/>
      <c r="EV93" s="97"/>
      <c r="EW93" s="98">
        <f t="shared" si="32"/>
        <v>3182</v>
      </c>
      <c r="EX93" s="98">
        <f t="shared" si="33"/>
        <v>3182</v>
      </c>
      <c r="EY93" s="99" t="str">
        <f t="shared" si="34"/>
        <v>+</v>
      </c>
      <c r="EZ93" s="98">
        <f t="shared" si="35"/>
        <v>1516</v>
      </c>
      <c r="FA93" s="98">
        <f t="shared" si="36"/>
        <v>1516</v>
      </c>
      <c r="FB93" s="99" t="str">
        <f t="shared" si="37"/>
        <v>+</v>
      </c>
      <c r="FC93" s="98">
        <f t="shared" si="38"/>
        <v>1516</v>
      </c>
      <c r="FD93" s="99" t="str">
        <f t="shared" si="39"/>
        <v>+</v>
      </c>
      <c r="FE93" s="99"/>
      <c r="FF93" s="99"/>
      <c r="FG93" s="99"/>
      <c r="FH93" s="99"/>
      <c r="FI93" s="99"/>
      <c r="FJ93" s="99"/>
    </row>
    <row r="94" spans="1:166" ht="50.25">
      <c r="A94" s="94"/>
      <c r="B94" s="100" t="s">
        <v>252</v>
      </c>
      <c r="C94" s="265" t="s">
        <v>253</v>
      </c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4"/>
      <c r="AG94" s="264"/>
      <c r="AH94" s="243"/>
      <c r="AI94" s="244"/>
      <c r="AJ94" s="264"/>
      <c r="AK94" s="243"/>
      <c r="AL94" s="244"/>
      <c r="AM94" s="264">
        <f>SUM(AM95:AO96)</f>
        <v>144</v>
      </c>
      <c r="AN94" s="243"/>
      <c r="AO94" s="244"/>
      <c r="AP94" s="264">
        <f>SUM(AP95:AR96)</f>
        <v>68</v>
      </c>
      <c r="AQ94" s="243"/>
      <c r="AR94" s="244"/>
      <c r="AS94" s="264">
        <f>SUM(AS95:AU96)</f>
        <v>32</v>
      </c>
      <c r="AT94" s="243"/>
      <c r="AU94" s="244"/>
      <c r="AV94" s="264"/>
      <c r="AW94" s="243"/>
      <c r="AX94" s="244"/>
      <c r="AY94" s="264">
        <f>SUM(AY95:BA96)</f>
        <v>36</v>
      </c>
      <c r="AZ94" s="243"/>
      <c r="BA94" s="244"/>
      <c r="BB94" s="264"/>
      <c r="BC94" s="243"/>
      <c r="BD94" s="244"/>
      <c r="BE94" s="264"/>
      <c r="BF94" s="243"/>
      <c r="BG94" s="244"/>
      <c r="BH94" s="264"/>
      <c r="BI94" s="243"/>
      <c r="BJ94" s="244"/>
      <c r="BK94" s="264"/>
      <c r="BL94" s="244"/>
      <c r="BM94" s="264"/>
      <c r="BN94" s="243"/>
      <c r="BO94" s="244"/>
      <c r="BP94" s="264"/>
      <c r="BQ94" s="243"/>
      <c r="BR94" s="244"/>
      <c r="BS94" s="264"/>
      <c r="BT94" s="244"/>
      <c r="BU94" s="264"/>
      <c r="BV94" s="243"/>
      <c r="BW94" s="244"/>
      <c r="BX94" s="264"/>
      <c r="BY94" s="243"/>
      <c r="BZ94" s="244"/>
      <c r="CA94" s="264"/>
      <c r="CB94" s="244"/>
      <c r="CC94" s="264"/>
      <c r="CD94" s="243"/>
      <c r="CE94" s="244"/>
      <c r="CF94" s="264"/>
      <c r="CG94" s="243"/>
      <c r="CH94" s="244"/>
      <c r="CI94" s="264"/>
      <c r="CJ94" s="244"/>
      <c r="CK94" s="264">
        <f>SUM(CK95:CM95)</f>
        <v>72</v>
      </c>
      <c r="CL94" s="243"/>
      <c r="CM94" s="244"/>
      <c r="CN94" s="264">
        <f>SUM(CN95:CP95)</f>
        <v>34</v>
      </c>
      <c r="CO94" s="243"/>
      <c r="CP94" s="244"/>
      <c r="CQ94" s="264">
        <f>SUM(CQ95:CR95)</f>
        <v>2</v>
      </c>
      <c r="CR94" s="244"/>
      <c r="CS94" s="264">
        <f>SUM(CS95:CU96)</f>
        <v>72</v>
      </c>
      <c r="CT94" s="243"/>
      <c r="CU94" s="244"/>
      <c r="CV94" s="264">
        <f>SUM(CV95:CX96)</f>
        <v>34</v>
      </c>
      <c r="CW94" s="243"/>
      <c r="CX94" s="244"/>
      <c r="CY94" s="264">
        <f>SUM(CY95:CZ96)</f>
        <v>2</v>
      </c>
      <c r="CZ94" s="244"/>
      <c r="DA94" s="264"/>
      <c r="DB94" s="243"/>
      <c r="DC94" s="244"/>
      <c r="DD94" s="264"/>
      <c r="DE94" s="243"/>
      <c r="DF94" s="244"/>
      <c r="DG94" s="264"/>
      <c r="DH94" s="244"/>
      <c r="DI94" s="264"/>
      <c r="DJ94" s="243"/>
      <c r="DK94" s="244"/>
      <c r="DL94" s="264"/>
      <c r="DM94" s="243"/>
      <c r="DN94" s="244"/>
      <c r="DO94" s="264"/>
      <c r="DP94" s="244"/>
      <c r="DQ94" s="264">
        <f t="shared" ref="DQ94:DQ96" si="40">SUM(BK94,BS94,CA94,CI94,CQ94,CY94,DG94,DO94)</f>
        <v>4</v>
      </c>
      <c r="DR94" s="243"/>
      <c r="DS94" s="244"/>
      <c r="DT94" s="300"/>
      <c r="DU94" s="243"/>
      <c r="DV94" s="243"/>
      <c r="DW94" s="243"/>
      <c r="DX94" s="243"/>
      <c r="DY94" s="243"/>
      <c r="DZ94" s="243"/>
      <c r="EA94" s="243"/>
      <c r="EB94" s="243"/>
      <c r="EC94" s="243"/>
      <c r="ED94" s="243"/>
      <c r="EE94" s="243"/>
      <c r="EF94" s="243"/>
      <c r="EG94" s="243"/>
      <c r="EH94" s="243"/>
      <c r="EI94" s="243"/>
      <c r="EJ94" s="243"/>
      <c r="EK94" s="243"/>
      <c r="EL94" s="243"/>
      <c r="EM94" s="243"/>
      <c r="EN94" s="243"/>
      <c r="EO94" s="243"/>
      <c r="EP94" s="243"/>
      <c r="EQ94" s="243"/>
      <c r="ER94" s="243"/>
      <c r="ES94" s="244"/>
      <c r="ET94" s="101"/>
      <c r="EU94" s="101"/>
      <c r="EV94" s="101"/>
      <c r="EW94" s="102">
        <f t="shared" si="32"/>
        <v>144</v>
      </c>
      <c r="EX94" s="102">
        <f t="shared" si="33"/>
        <v>144</v>
      </c>
      <c r="EY94" s="103" t="str">
        <f t="shared" si="34"/>
        <v>+</v>
      </c>
      <c r="EZ94" s="102">
        <f t="shared" si="35"/>
        <v>68</v>
      </c>
      <c r="FA94" s="102">
        <f t="shared" si="36"/>
        <v>68</v>
      </c>
      <c r="FB94" s="103" t="str">
        <f t="shared" si="37"/>
        <v>+</v>
      </c>
      <c r="FC94" s="102">
        <f t="shared" si="38"/>
        <v>68</v>
      </c>
      <c r="FD94" s="103" t="str">
        <f t="shared" si="39"/>
        <v>+</v>
      </c>
      <c r="FE94" s="103"/>
      <c r="FF94" s="103"/>
      <c r="FG94" s="103"/>
      <c r="FH94" s="103"/>
      <c r="FI94" s="103"/>
      <c r="FJ94" s="103"/>
    </row>
    <row r="95" spans="1:166" ht="50.25">
      <c r="A95" s="129"/>
      <c r="B95" s="130" t="s">
        <v>254</v>
      </c>
      <c r="C95" s="389" t="s">
        <v>255</v>
      </c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5"/>
      <c r="AG95" s="247"/>
      <c r="AH95" s="243"/>
      <c r="AI95" s="244"/>
      <c r="AJ95" s="247">
        <v>5</v>
      </c>
      <c r="AK95" s="243"/>
      <c r="AL95" s="244"/>
      <c r="AM95" s="247">
        <v>72</v>
      </c>
      <c r="AN95" s="243"/>
      <c r="AO95" s="244"/>
      <c r="AP95" s="247">
        <v>34</v>
      </c>
      <c r="AQ95" s="243"/>
      <c r="AR95" s="244"/>
      <c r="AS95" s="247">
        <v>16</v>
      </c>
      <c r="AT95" s="243"/>
      <c r="AU95" s="244"/>
      <c r="AV95" s="247"/>
      <c r="AW95" s="243"/>
      <c r="AX95" s="244"/>
      <c r="AY95" s="247">
        <v>18</v>
      </c>
      <c r="AZ95" s="243"/>
      <c r="BA95" s="244"/>
      <c r="BB95" s="247"/>
      <c r="BC95" s="243"/>
      <c r="BD95" s="244"/>
      <c r="BE95" s="248"/>
      <c r="BF95" s="243"/>
      <c r="BG95" s="244"/>
      <c r="BH95" s="247"/>
      <c r="BI95" s="243"/>
      <c r="BJ95" s="244"/>
      <c r="BK95" s="247"/>
      <c r="BL95" s="244"/>
      <c r="BM95" s="248"/>
      <c r="BN95" s="243"/>
      <c r="BO95" s="244"/>
      <c r="BP95" s="247"/>
      <c r="BQ95" s="243"/>
      <c r="BR95" s="244"/>
      <c r="BS95" s="247"/>
      <c r="BT95" s="244"/>
      <c r="BU95" s="248"/>
      <c r="BV95" s="243"/>
      <c r="BW95" s="244"/>
      <c r="BX95" s="247"/>
      <c r="BY95" s="243"/>
      <c r="BZ95" s="244"/>
      <c r="CA95" s="247"/>
      <c r="CB95" s="244"/>
      <c r="CC95" s="248"/>
      <c r="CD95" s="243"/>
      <c r="CE95" s="244"/>
      <c r="CF95" s="247"/>
      <c r="CG95" s="243"/>
      <c r="CH95" s="244"/>
      <c r="CI95" s="247"/>
      <c r="CJ95" s="244"/>
      <c r="CK95" s="242">
        <v>72</v>
      </c>
      <c r="CL95" s="243"/>
      <c r="CM95" s="244"/>
      <c r="CN95" s="242">
        <v>34</v>
      </c>
      <c r="CO95" s="243"/>
      <c r="CP95" s="244"/>
      <c r="CQ95" s="242">
        <v>2</v>
      </c>
      <c r="CR95" s="244"/>
      <c r="CS95" s="263"/>
      <c r="CT95" s="243"/>
      <c r="CU95" s="244"/>
      <c r="CV95" s="242"/>
      <c r="CW95" s="243"/>
      <c r="CX95" s="244"/>
      <c r="CY95" s="242"/>
      <c r="CZ95" s="244"/>
      <c r="DA95" s="263"/>
      <c r="DB95" s="243"/>
      <c r="DC95" s="244"/>
      <c r="DD95" s="277"/>
      <c r="DE95" s="243"/>
      <c r="DF95" s="244"/>
      <c r="DG95" s="277"/>
      <c r="DH95" s="244"/>
      <c r="DI95" s="248"/>
      <c r="DJ95" s="243"/>
      <c r="DK95" s="244"/>
      <c r="DL95" s="247"/>
      <c r="DM95" s="243"/>
      <c r="DN95" s="244"/>
      <c r="DO95" s="247"/>
      <c r="DP95" s="244"/>
      <c r="DQ95" s="248">
        <f t="shared" si="40"/>
        <v>2</v>
      </c>
      <c r="DR95" s="243"/>
      <c r="DS95" s="244"/>
      <c r="DT95" s="380" t="s">
        <v>256</v>
      </c>
      <c r="DU95" s="243"/>
      <c r="DV95" s="243"/>
      <c r="DW95" s="243"/>
      <c r="DX95" s="243"/>
      <c r="DY95" s="243"/>
      <c r="DZ95" s="243"/>
      <c r="EA95" s="243"/>
      <c r="EB95" s="243"/>
      <c r="EC95" s="243"/>
      <c r="ED95" s="243"/>
      <c r="EE95" s="243"/>
      <c r="EF95" s="243"/>
      <c r="EG95" s="243"/>
      <c r="EH95" s="243"/>
      <c r="EI95" s="243"/>
      <c r="EJ95" s="243"/>
      <c r="EK95" s="243"/>
      <c r="EL95" s="243"/>
      <c r="EM95" s="243"/>
      <c r="EN95" s="243"/>
      <c r="EO95" s="243"/>
      <c r="EP95" s="243"/>
      <c r="EQ95" s="243"/>
      <c r="ER95" s="243"/>
      <c r="ES95" s="244"/>
      <c r="ET95" s="160"/>
      <c r="EU95" s="160"/>
      <c r="EV95" s="107"/>
      <c r="EW95" s="108">
        <f t="shared" si="32"/>
        <v>72</v>
      </c>
      <c r="EX95" s="108">
        <f t="shared" si="33"/>
        <v>72</v>
      </c>
      <c r="EY95" s="109" t="str">
        <f t="shared" si="34"/>
        <v>+</v>
      </c>
      <c r="EZ95" s="108">
        <f t="shared" si="35"/>
        <v>34</v>
      </c>
      <c r="FA95" s="108">
        <f t="shared" si="36"/>
        <v>34</v>
      </c>
      <c r="FB95" s="109" t="str">
        <f t="shared" si="37"/>
        <v>+</v>
      </c>
      <c r="FC95" s="108">
        <f t="shared" si="38"/>
        <v>34</v>
      </c>
      <c r="FD95" s="109" t="str">
        <f t="shared" si="39"/>
        <v>+</v>
      </c>
      <c r="FE95" s="109"/>
      <c r="FF95" s="109"/>
      <c r="FG95" s="109"/>
      <c r="FH95" s="109"/>
      <c r="FI95" s="109"/>
      <c r="FJ95" s="109"/>
    </row>
    <row r="96" spans="1:166" ht="50.25">
      <c r="A96" s="129"/>
      <c r="B96" s="389" t="s">
        <v>257</v>
      </c>
      <c r="C96" s="389" t="s">
        <v>258</v>
      </c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5"/>
      <c r="AG96" s="396"/>
      <c r="AH96" s="254"/>
      <c r="AI96" s="255"/>
      <c r="AJ96" s="391">
        <v>6</v>
      </c>
      <c r="AK96" s="254"/>
      <c r="AL96" s="255"/>
      <c r="AM96" s="391">
        <v>72</v>
      </c>
      <c r="AN96" s="254"/>
      <c r="AO96" s="255"/>
      <c r="AP96" s="391">
        <v>34</v>
      </c>
      <c r="AQ96" s="254"/>
      <c r="AR96" s="255"/>
      <c r="AS96" s="391">
        <v>16</v>
      </c>
      <c r="AT96" s="254"/>
      <c r="AU96" s="255"/>
      <c r="AV96" s="391"/>
      <c r="AW96" s="254"/>
      <c r="AX96" s="255"/>
      <c r="AY96" s="391">
        <v>18</v>
      </c>
      <c r="AZ96" s="254"/>
      <c r="BA96" s="255"/>
      <c r="BB96" s="391"/>
      <c r="BC96" s="254"/>
      <c r="BD96" s="255"/>
      <c r="BE96" s="391"/>
      <c r="BF96" s="254"/>
      <c r="BG96" s="255"/>
      <c r="BH96" s="391"/>
      <c r="BI96" s="254"/>
      <c r="BJ96" s="255"/>
      <c r="BK96" s="391"/>
      <c r="BL96" s="255"/>
      <c r="BM96" s="391"/>
      <c r="BN96" s="254"/>
      <c r="BO96" s="255"/>
      <c r="BP96" s="391"/>
      <c r="BQ96" s="254"/>
      <c r="BR96" s="255"/>
      <c r="BS96" s="391"/>
      <c r="BT96" s="255"/>
      <c r="BU96" s="391"/>
      <c r="BV96" s="254"/>
      <c r="BW96" s="255"/>
      <c r="BX96" s="391"/>
      <c r="BY96" s="254"/>
      <c r="BZ96" s="255"/>
      <c r="CA96" s="391"/>
      <c r="CB96" s="255"/>
      <c r="CC96" s="391"/>
      <c r="CD96" s="254"/>
      <c r="CE96" s="255"/>
      <c r="CF96" s="391"/>
      <c r="CG96" s="254"/>
      <c r="CH96" s="255"/>
      <c r="CI96" s="391"/>
      <c r="CJ96" s="255"/>
      <c r="CK96" s="391"/>
      <c r="CL96" s="254"/>
      <c r="CM96" s="255"/>
      <c r="CN96" s="391"/>
      <c r="CO96" s="254"/>
      <c r="CP96" s="255"/>
      <c r="CQ96" s="391"/>
      <c r="CR96" s="255"/>
      <c r="CS96" s="392">
        <v>72</v>
      </c>
      <c r="CT96" s="254"/>
      <c r="CU96" s="255"/>
      <c r="CV96" s="392">
        <v>34</v>
      </c>
      <c r="CW96" s="254"/>
      <c r="CX96" s="255"/>
      <c r="CY96" s="392">
        <v>2</v>
      </c>
      <c r="CZ96" s="255"/>
      <c r="DA96" s="394"/>
      <c r="DB96" s="254"/>
      <c r="DC96" s="255"/>
      <c r="DD96" s="395"/>
      <c r="DE96" s="254"/>
      <c r="DF96" s="255"/>
      <c r="DG96" s="395"/>
      <c r="DH96" s="255"/>
      <c r="DI96" s="393"/>
      <c r="DJ96" s="254"/>
      <c r="DK96" s="255"/>
      <c r="DL96" s="391"/>
      <c r="DM96" s="254"/>
      <c r="DN96" s="255"/>
      <c r="DO96" s="391"/>
      <c r="DP96" s="255"/>
      <c r="DQ96" s="393">
        <f t="shared" si="40"/>
        <v>2</v>
      </c>
      <c r="DR96" s="254"/>
      <c r="DS96" s="255"/>
      <c r="DT96" s="344" t="s">
        <v>259</v>
      </c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  <c r="EJ96" s="254"/>
      <c r="EK96" s="254"/>
      <c r="EL96" s="254"/>
      <c r="EM96" s="254"/>
      <c r="EN96" s="254"/>
      <c r="EO96" s="254"/>
      <c r="EP96" s="254"/>
      <c r="EQ96" s="254"/>
      <c r="ER96" s="254"/>
      <c r="ES96" s="255"/>
      <c r="ET96" s="160"/>
      <c r="EU96" s="160"/>
      <c r="EV96" s="107"/>
      <c r="EW96" s="108">
        <f t="shared" si="32"/>
        <v>72</v>
      </c>
      <c r="EX96" s="108">
        <f t="shared" si="33"/>
        <v>72</v>
      </c>
      <c r="EY96" s="109" t="str">
        <f t="shared" si="34"/>
        <v>+</v>
      </c>
      <c r="EZ96" s="108">
        <f t="shared" si="35"/>
        <v>34</v>
      </c>
      <c r="FA96" s="108">
        <f t="shared" si="36"/>
        <v>34</v>
      </c>
      <c r="FB96" s="109" t="str">
        <f t="shared" si="37"/>
        <v>+</v>
      </c>
      <c r="FC96" s="108">
        <f t="shared" si="38"/>
        <v>34</v>
      </c>
      <c r="FD96" s="109" t="str">
        <f t="shared" si="39"/>
        <v>+</v>
      </c>
      <c r="FE96" s="109"/>
      <c r="FF96" s="109"/>
      <c r="FG96" s="109"/>
      <c r="FH96" s="109"/>
      <c r="FI96" s="109"/>
      <c r="FJ96" s="109"/>
    </row>
    <row r="97" spans="1:166" ht="50.25">
      <c r="A97" s="129"/>
      <c r="B97" s="259"/>
      <c r="C97" s="397" t="s">
        <v>260</v>
      </c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398" t="s">
        <v>226</v>
      </c>
      <c r="Z97" s="260"/>
      <c r="AA97" s="260"/>
      <c r="AB97" s="260"/>
      <c r="AC97" s="260"/>
      <c r="AD97" s="260"/>
      <c r="AE97" s="260"/>
      <c r="AF97" s="261"/>
      <c r="AG97" s="260"/>
      <c r="AH97" s="260"/>
      <c r="AI97" s="261"/>
      <c r="AJ97" s="259"/>
      <c r="AK97" s="260"/>
      <c r="AL97" s="261"/>
      <c r="AM97" s="259"/>
      <c r="AN97" s="260"/>
      <c r="AO97" s="261"/>
      <c r="AP97" s="259"/>
      <c r="AQ97" s="260"/>
      <c r="AR97" s="261"/>
      <c r="AS97" s="259"/>
      <c r="AT97" s="260"/>
      <c r="AU97" s="261"/>
      <c r="AV97" s="259"/>
      <c r="AW97" s="260"/>
      <c r="AX97" s="261"/>
      <c r="AY97" s="259"/>
      <c r="AZ97" s="260"/>
      <c r="BA97" s="261"/>
      <c r="BB97" s="259"/>
      <c r="BC97" s="260"/>
      <c r="BD97" s="261"/>
      <c r="BE97" s="259"/>
      <c r="BF97" s="260"/>
      <c r="BG97" s="261"/>
      <c r="BH97" s="259"/>
      <c r="BI97" s="260"/>
      <c r="BJ97" s="261"/>
      <c r="BK97" s="259"/>
      <c r="BL97" s="261"/>
      <c r="BM97" s="259"/>
      <c r="BN97" s="260"/>
      <c r="BO97" s="261"/>
      <c r="BP97" s="259"/>
      <c r="BQ97" s="260"/>
      <c r="BR97" s="261"/>
      <c r="BS97" s="259"/>
      <c r="BT97" s="261"/>
      <c r="BU97" s="259"/>
      <c r="BV97" s="260"/>
      <c r="BW97" s="261"/>
      <c r="BX97" s="259"/>
      <c r="BY97" s="260"/>
      <c r="BZ97" s="261"/>
      <c r="CA97" s="259"/>
      <c r="CB97" s="261"/>
      <c r="CC97" s="259"/>
      <c r="CD97" s="260"/>
      <c r="CE97" s="261"/>
      <c r="CF97" s="259"/>
      <c r="CG97" s="260"/>
      <c r="CH97" s="261"/>
      <c r="CI97" s="259"/>
      <c r="CJ97" s="261"/>
      <c r="CK97" s="259"/>
      <c r="CL97" s="260"/>
      <c r="CM97" s="261"/>
      <c r="CN97" s="259"/>
      <c r="CO97" s="260"/>
      <c r="CP97" s="261"/>
      <c r="CQ97" s="259"/>
      <c r="CR97" s="261"/>
      <c r="CS97" s="259"/>
      <c r="CT97" s="260"/>
      <c r="CU97" s="261"/>
      <c r="CV97" s="259"/>
      <c r="CW97" s="260"/>
      <c r="CX97" s="261"/>
      <c r="CY97" s="259"/>
      <c r="CZ97" s="261"/>
      <c r="DA97" s="259"/>
      <c r="DB97" s="260"/>
      <c r="DC97" s="261"/>
      <c r="DD97" s="259"/>
      <c r="DE97" s="260"/>
      <c r="DF97" s="261"/>
      <c r="DG97" s="259"/>
      <c r="DH97" s="261"/>
      <c r="DI97" s="259"/>
      <c r="DJ97" s="260"/>
      <c r="DK97" s="261"/>
      <c r="DL97" s="259"/>
      <c r="DM97" s="260"/>
      <c r="DN97" s="261"/>
      <c r="DO97" s="259"/>
      <c r="DP97" s="261"/>
      <c r="DQ97" s="259"/>
      <c r="DR97" s="260"/>
      <c r="DS97" s="261"/>
      <c r="DT97" s="259"/>
      <c r="DU97" s="260"/>
      <c r="DV97" s="260"/>
      <c r="DW97" s="260"/>
      <c r="DX97" s="260"/>
      <c r="DY97" s="260"/>
      <c r="DZ97" s="260"/>
      <c r="EA97" s="260"/>
      <c r="EB97" s="260"/>
      <c r="EC97" s="260"/>
      <c r="ED97" s="260"/>
      <c r="EE97" s="260"/>
      <c r="EF97" s="260"/>
      <c r="EG97" s="260"/>
      <c r="EH97" s="260"/>
      <c r="EI97" s="260"/>
      <c r="EJ97" s="260"/>
      <c r="EK97" s="260"/>
      <c r="EL97" s="260"/>
      <c r="EM97" s="260"/>
      <c r="EN97" s="260"/>
      <c r="EO97" s="260"/>
      <c r="EP97" s="260"/>
      <c r="EQ97" s="260"/>
      <c r="ER97" s="260"/>
      <c r="ES97" s="261"/>
      <c r="ET97" s="160"/>
      <c r="EU97" s="160"/>
      <c r="EV97" s="107"/>
      <c r="EW97" s="108"/>
      <c r="EX97" s="108"/>
      <c r="EY97" s="109"/>
      <c r="EZ97" s="108"/>
      <c r="FA97" s="108"/>
      <c r="FB97" s="109"/>
      <c r="FC97" s="108"/>
      <c r="FD97" s="109"/>
      <c r="FE97" s="109"/>
      <c r="FF97" s="109"/>
      <c r="FG97" s="109"/>
      <c r="FH97" s="109"/>
      <c r="FI97" s="109"/>
      <c r="FJ97" s="109"/>
    </row>
    <row r="98" spans="1:166" ht="50.25">
      <c r="A98" s="116"/>
      <c r="B98" s="128" t="s">
        <v>261</v>
      </c>
      <c r="C98" s="265" t="s">
        <v>262</v>
      </c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4"/>
      <c r="AG98" s="279"/>
      <c r="AH98" s="243"/>
      <c r="AI98" s="244"/>
      <c r="AJ98" s="279"/>
      <c r="AK98" s="243"/>
      <c r="AL98" s="244"/>
      <c r="AM98" s="264">
        <f>SUM(AM99:AO102)</f>
        <v>388</v>
      </c>
      <c r="AN98" s="243"/>
      <c r="AO98" s="244"/>
      <c r="AP98" s="264">
        <f>SUM(AP99:AR102)</f>
        <v>210</v>
      </c>
      <c r="AQ98" s="243"/>
      <c r="AR98" s="244"/>
      <c r="AS98" s="264">
        <f>SUM(AS99:AU102)</f>
        <v>28</v>
      </c>
      <c r="AT98" s="243"/>
      <c r="AU98" s="244"/>
      <c r="AV98" s="264">
        <f>SUM(AV99:AX102)</f>
        <v>56</v>
      </c>
      <c r="AW98" s="243"/>
      <c r="AX98" s="244"/>
      <c r="AY98" s="264">
        <f>SUM(AY99:BA102)</f>
        <v>126</v>
      </c>
      <c r="AZ98" s="243"/>
      <c r="BA98" s="244"/>
      <c r="BB98" s="264"/>
      <c r="BC98" s="243"/>
      <c r="BD98" s="244"/>
      <c r="BE98" s="264">
        <f>SUM(BE99:BG102)</f>
        <v>298</v>
      </c>
      <c r="BF98" s="243"/>
      <c r="BG98" s="244"/>
      <c r="BH98" s="264">
        <f>SUM(BH99:BJ102)</f>
        <v>166</v>
      </c>
      <c r="BI98" s="243"/>
      <c r="BJ98" s="244"/>
      <c r="BK98" s="264">
        <f>SUM(BK99:BL102)</f>
        <v>9</v>
      </c>
      <c r="BL98" s="244"/>
      <c r="BM98" s="264">
        <f>SUM(BM99:BO102)</f>
        <v>90</v>
      </c>
      <c r="BN98" s="243"/>
      <c r="BO98" s="244"/>
      <c r="BP98" s="264">
        <f>SUM(BP99:BR102)</f>
        <v>44</v>
      </c>
      <c r="BQ98" s="243"/>
      <c r="BR98" s="244"/>
      <c r="BS98" s="264">
        <f>SUM(BS99:BT102)</f>
        <v>3</v>
      </c>
      <c r="BT98" s="244"/>
      <c r="BU98" s="264"/>
      <c r="BV98" s="243"/>
      <c r="BW98" s="244"/>
      <c r="BX98" s="264"/>
      <c r="BY98" s="243"/>
      <c r="BZ98" s="244"/>
      <c r="CA98" s="264"/>
      <c r="CB98" s="244"/>
      <c r="CC98" s="264"/>
      <c r="CD98" s="243"/>
      <c r="CE98" s="244"/>
      <c r="CF98" s="264"/>
      <c r="CG98" s="243"/>
      <c r="CH98" s="244"/>
      <c r="CI98" s="264"/>
      <c r="CJ98" s="244"/>
      <c r="CK98" s="264"/>
      <c r="CL98" s="243"/>
      <c r="CM98" s="244"/>
      <c r="CN98" s="264"/>
      <c r="CO98" s="243"/>
      <c r="CP98" s="244"/>
      <c r="CQ98" s="264"/>
      <c r="CR98" s="244"/>
      <c r="CS98" s="264"/>
      <c r="CT98" s="243"/>
      <c r="CU98" s="244"/>
      <c r="CV98" s="264"/>
      <c r="CW98" s="243"/>
      <c r="CX98" s="244"/>
      <c r="CY98" s="264"/>
      <c r="CZ98" s="244"/>
      <c r="DA98" s="264"/>
      <c r="DB98" s="243"/>
      <c r="DC98" s="244"/>
      <c r="DD98" s="264"/>
      <c r="DE98" s="243"/>
      <c r="DF98" s="244"/>
      <c r="DG98" s="264"/>
      <c r="DH98" s="244"/>
      <c r="DI98" s="264"/>
      <c r="DJ98" s="243"/>
      <c r="DK98" s="244"/>
      <c r="DL98" s="264"/>
      <c r="DM98" s="243"/>
      <c r="DN98" s="244"/>
      <c r="DO98" s="264"/>
      <c r="DP98" s="244"/>
      <c r="DQ98" s="264">
        <f t="shared" ref="DQ98:DQ122" si="41">SUM(BK98,BS98,CA98,CI98,CQ98,CY98,DG98,DO98)</f>
        <v>12</v>
      </c>
      <c r="DR98" s="243"/>
      <c r="DS98" s="244"/>
      <c r="DT98" s="300"/>
      <c r="DU98" s="243"/>
      <c r="DV98" s="243"/>
      <c r="DW98" s="243"/>
      <c r="DX98" s="243"/>
      <c r="DY98" s="243"/>
      <c r="DZ98" s="243"/>
      <c r="EA98" s="243"/>
      <c r="EB98" s="243"/>
      <c r="EC98" s="243"/>
      <c r="ED98" s="243"/>
      <c r="EE98" s="243"/>
      <c r="EF98" s="243"/>
      <c r="EG98" s="243"/>
      <c r="EH98" s="243"/>
      <c r="EI98" s="243"/>
      <c r="EJ98" s="243"/>
      <c r="EK98" s="243"/>
      <c r="EL98" s="243"/>
      <c r="EM98" s="243"/>
      <c r="EN98" s="243"/>
      <c r="EO98" s="243"/>
      <c r="EP98" s="243"/>
      <c r="EQ98" s="243"/>
      <c r="ER98" s="243"/>
      <c r="ES98" s="244"/>
      <c r="ET98" s="101"/>
      <c r="EU98" s="101"/>
      <c r="EV98" s="101"/>
      <c r="EW98" s="102">
        <f t="shared" ref="EW98:EW112" si="42">AM98</f>
        <v>388</v>
      </c>
      <c r="EX98" s="102">
        <f t="shared" ref="EX98:EX112" si="43">BE98+BM98+BU98+CC98+CK98+CS98+DA98+DI98</f>
        <v>388</v>
      </c>
      <c r="EY98" s="103" t="str">
        <f t="shared" ref="EY98:EY112" si="44">IF(EW98=EX98,"+","-")</f>
        <v>+</v>
      </c>
      <c r="EZ98" s="102">
        <f t="shared" ref="EZ98:EZ112" si="45">AP98</f>
        <v>210</v>
      </c>
      <c r="FA98" s="102">
        <f t="shared" ref="FA98:FA112" si="46">BH98+BP98+BX98+CF98+CN98+CV98+DD98+DL98</f>
        <v>210</v>
      </c>
      <c r="FB98" s="103" t="str">
        <f t="shared" ref="FB98:FB112" si="47">IF(EZ98=FA98,"+","-")</f>
        <v>+</v>
      </c>
      <c r="FC98" s="102">
        <f t="shared" ref="FC98:FC112" si="48">AS98+AV98+AY98+BB98</f>
        <v>210</v>
      </c>
      <c r="FD98" s="103" t="str">
        <f t="shared" ref="FD98:FD112" si="49">IF(EZ98=FC98,"+","-")</f>
        <v>+</v>
      </c>
      <c r="FE98" s="103"/>
      <c r="FF98" s="103"/>
      <c r="FG98" s="103"/>
      <c r="FH98" s="103"/>
      <c r="FI98" s="103"/>
      <c r="FJ98" s="103"/>
    </row>
    <row r="99" spans="1:166" ht="50.25">
      <c r="A99" s="129"/>
      <c r="B99" s="130" t="s">
        <v>263</v>
      </c>
      <c r="C99" s="246" t="s">
        <v>264</v>
      </c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4"/>
      <c r="AG99" s="247"/>
      <c r="AH99" s="243"/>
      <c r="AI99" s="244"/>
      <c r="AJ99" s="247">
        <v>1</v>
      </c>
      <c r="AK99" s="243"/>
      <c r="AL99" s="244"/>
      <c r="AM99" s="277">
        <v>90</v>
      </c>
      <c r="AN99" s="243"/>
      <c r="AO99" s="244"/>
      <c r="AP99" s="277">
        <v>42</v>
      </c>
      <c r="AQ99" s="243"/>
      <c r="AR99" s="244"/>
      <c r="AS99" s="277"/>
      <c r="AT99" s="243"/>
      <c r="AU99" s="244"/>
      <c r="AV99" s="277"/>
      <c r="AW99" s="243"/>
      <c r="AX99" s="244"/>
      <c r="AY99" s="277">
        <v>42</v>
      </c>
      <c r="AZ99" s="243"/>
      <c r="BA99" s="244"/>
      <c r="BB99" s="277"/>
      <c r="BC99" s="243"/>
      <c r="BD99" s="244"/>
      <c r="BE99" s="277">
        <v>90</v>
      </c>
      <c r="BF99" s="243"/>
      <c r="BG99" s="244"/>
      <c r="BH99" s="277">
        <v>42</v>
      </c>
      <c r="BI99" s="243"/>
      <c r="BJ99" s="244"/>
      <c r="BK99" s="277">
        <v>3</v>
      </c>
      <c r="BL99" s="244"/>
      <c r="BM99" s="278"/>
      <c r="BN99" s="243"/>
      <c r="BO99" s="244"/>
      <c r="BP99" s="277"/>
      <c r="BQ99" s="243"/>
      <c r="BR99" s="244"/>
      <c r="BS99" s="277"/>
      <c r="BT99" s="244"/>
      <c r="BU99" s="278"/>
      <c r="BV99" s="243"/>
      <c r="BW99" s="244"/>
      <c r="BX99" s="277"/>
      <c r="BY99" s="243"/>
      <c r="BZ99" s="244"/>
      <c r="CA99" s="277"/>
      <c r="CB99" s="244"/>
      <c r="CC99" s="278"/>
      <c r="CD99" s="243"/>
      <c r="CE99" s="244"/>
      <c r="CF99" s="277"/>
      <c r="CG99" s="243"/>
      <c r="CH99" s="244"/>
      <c r="CI99" s="277"/>
      <c r="CJ99" s="244"/>
      <c r="CK99" s="278"/>
      <c r="CL99" s="243"/>
      <c r="CM99" s="244"/>
      <c r="CN99" s="277"/>
      <c r="CO99" s="243"/>
      <c r="CP99" s="244"/>
      <c r="CQ99" s="277"/>
      <c r="CR99" s="244"/>
      <c r="CS99" s="278"/>
      <c r="CT99" s="243"/>
      <c r="CU99" s="244"/>
      <c r="CV99" s="277"/>
      <c r="CW99" s="243"/>
      <c r="CX99" s="244"/>
      <c r="CY99" s="277"/>
      <c r="CZ99" s="244"/>
      <c r="DA99" s="278"/>
      <c r="DB99" s="243"/>
      <c r="DC99" s="244"/>
      <c r="DD99" s="277"/>
      <c r="DE99" s="243"/>
      <c r="DF99" s="244"/>
      <c r="DG99" s="277"/>
      <c r="DH99" s="244"/>
      <c r="DI99" s="278"/>
      <c r="DJ99" s="243"/>
      <c r="DK99" s="244"/>
      <c r="DL99" s="277"/>
      <c r="DM99" s="243"/>
      <c r="DN99" s="244"/>
      <c r="DO99" s="277"/>
      <c r="DP99" s="244"/>
      <c r="DQ99" s="278">
        <f t="shared" si="41"/>
        <v>3</v>
      </c>
      <c r="DR99" s="243"/>
      <c r="DS99" s="244"/>
      <c r="DT99" s="267" t="s">
        <v>249</v>
      </c>
      <c r="DU99" s="243"/>
      <c r="DV99" s="243"/>
      <c r="DW99" s="243"/>
      <c r="DX99" s="243"/>
      <c r="DY99" s="243"/>
      <c r="DZ99" s="243"/>
      <c r="EA99" s="243"/>
      <c r="EB99" s="243"/>
      <c r="EC99" s="243"/>
      <c r="ED99" s="243"/>
      <c r="EE99" s="243"/>
      <c r="EF99" s="243"/>
      <c r="EG99" s="243"/>
      <c r="EH99" s="243"/>
      <c r="EI99" s="243"/>
      <c r="EJ99" s="243"/>
      <c r="EK99" s="243"/>
      <c r="EL99" s="243"/>
      <c r="EM99" s="243"/>
      <c r="EN99" s="243"/>
      <c r="EO99" s="243"/>
      <c r="EP99" s="243"/>
      <c r="EQ99" s="243"/>
      <c r="ER99" s="243"/>
      <c r="ES99" s="244"/>
      <c r="ET99" s="161"/>
      <c r="EU99" s="161"/>
      <c r="EV99" s="162"/>
      <c r="EW99" s="108">
        <f t="shared" si="42"/>
        <v>90</v>
      </c>
      <c r="EX99" s="108">
        <f t="shared" si="43"/>
        <v>90</v>
      </c>
      <c r="EY99" s="109" t="str">
        <f t="shared" si="44"/>
        <v>+</v>
      </c>
      <c r="EZ99" s="108">
        <f t="shared" si="45"/>
        <v>42</v>
      </c>
      <c r="FA99" s="108">
        <f t="shared" si="46"/>
        <v>42</v>
      </c>
      <c r="FB99" s="109" t="str">
        <f t="shared" si="47"/>
        <v>+</v>
      </c>
      <c r="FC99" s="108">
        <f t="shared" si="48"/>
        <v>42</v>
      </c>
      <c r="FD99" s="109" t="str">
        <f t="shared" si="49"/>
        <v>+</v>
      </c>
      <c r="FE99" s="109"/>
      <c r="FF99" s="109"/>
      <c r="FG99" s="109"/>
      <c r="FH99" s="109"/>
      <c r="FI99" s="109"/>
      <c r="FJ99" s="109"/>
    </row>
    <row r="100" spans="1:166" ht="50.25">
      <c r="A100" s="129"/>
      <c r="B100" s="130" t="s">
        <v>265</v>
      </c>
      <c r="C100" s="246" t="s">
        <v>266</v>
      </c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4"/>
      <c r="AG100" s="247"/>
      <c r="AH100" s="243"/>
      <c r="AI100" s="244"/>
      <c r="AJ100" s="247">
        <v>1</v>
      </c>
      <c r="AK100" s="243"/>
      <c r="AL100" s="244"/>
      <c r="AM100" s="277">
        <v>100</v>
      </c>
      <c r="AN100" s="243"/>
      <c r="AO100" s="244"/>
      <c r="AP100" s="277">
        <v>64</v>
      </c>
      <c r="AQ100" s="243"/>
      <c r="AR100" s="244"/>
      <c r="AS100" s="277">
        <v>12</v>
      </c>
      <c r="AT100" s="243"/>
      <c r="AU100" s="244"/>
      <c r="AV100" s="277">
        <v>28</v>
      </c>
      <c r="AW100" s="243"/>
      <c r="AX100" s="244"/>
      <c r="AY100" s="277">
        <v>24</v>
      </c>
      <c r="AZ100" s="243"/>
      <c r="BA100" s="244"/>
      <c r="BB100" s="277"/>
      <c r="BC100" s="243"/>
      <c r="BD100" s="244"/>
      <c r="BE100" s="277">
        <v>100</v>
      </c>
      <c r="BF100" s="243"/>
      <c r="BG100" s="244"/>
      <c r="BH100" s="277">
        <v>64</v>
      </c>
      <c r="BI100" s="243"/>
      <c r="BJ100" s="244"/>
      <c r="BK100" s="277">
        <v>3</v>
      </c>
      <c r="BL100" s="244"/>
      <c r="BM100" s="278"/>
      <c r="BN100" s="243"/>
      <c r="BO100" s="244"/>
      <c r="BP100" s="277"/>
      <c r="BQ100" s="243"/>
      <c r="BR100" s="244"/>
      <c r="BS100" s="277"/>
      <c r="BT100" s="244"/>
      <c r="BU100" s="278"/>
      <c r="BV100" s="243"/>
      <c r="BW100" s="244"/>
      <c r="BX100" s="277"/>
      <c r="BY100" s="243"/>
      <c r="BZ100" s="244"/>
      <c r="CA100" s="277"/>
      <c r="CB100" s="244"/>
      <c r="CC100" s="278"/>
      <c r="CD100" s="243"/>
      <c r="CE100" s="244"/>
      <c r="CF100" s="277"/>
      <c r="CG100" s="243"/>
      <c r="CH100" s="244"/>
      <c r="CI100" s="277"/>
      <c r="CJ100" s="244"/>
      <c r="CK100" s="278"/>
      <c r="CL100" s="243"/>
      <c r="CM100" s="244"/>
      <c r="CN100" s="277"/>
      <c r="CO100" s="243"/>
      <c r="CP100" s="244"/>
      <c r="CQ100" s="277"/>
      <c r="CR100" s="244"/>
      <c r="CS100" s="277"/>
      <c r="CT100" s="243"/>
      <c r="CU100" s="244"/>
      <c r="CV100" s="277"/>
      <c r="CW100" s="243"/>
      <c r="CX100" s="244"/>
      <c r="CY100" s="277"/>
      <c r="CZ100" s="244"/>
      <c r="DA100" s="278"/>
      <c r="DB100" s="243"/>
      <c r="DC100" s="244"/>
      <c r="DD100" s="277"/>
      <c r="DE100" s="243"/>
      <c r="DF100" s="244"/>
      <c r="DG100" s="277"/>
      <c r="DH100" s="244"/>
      <c r="DI100" s="278"/>
      <c r="DJ100" s="243"/>
      <c r="DK100" s="244"/>
      <c r="DL100" s="277"/>
      <c r="DM100" s="243"/>
      <c r="DN100" s="244"/>
      <c r="DO100" s="277"/>
      <c r="DP100" s="244"/>
      <c r="DQ100" s="278">
        <f t="shared" si="41"/>
        <v>3</v>
      </c>
      <c r="DR100" s="243"/>
      <c r="DS100" s="244"/>
      <c r="DT100" s="267" t="s">
        <v>267</v>
      </c>
      <c r="DU100" s="243"/>
      <c r="DV100" s="243"/>
      <c r="DW100" s="243"/>
      <c r="DX100" s="243"/>
      <c r="DY100" s="243"/>
      <c r="DZ100" s="243"/>
      <c r="EA100" s="243"/>
      <c r="EB100" s="243"/>
      <c r="EC100" s="243"/>
      <c r="ED100" s="243"/>
      <c r="EE100" s="243"/>
      <c r="EF100" s="243"/>
      <c r="EG100" s="243"/>
      <c r="EH100" s="243"/>
      <c r="EI100" s="243"/>
      <c r="EJ100" s="243"/>
      <c r="EK100" s="243"/>
      <c r="EL100" s="243"/>
      <c r="EM100" s="243"/>
      <c r="EN100" s="243"/>
      <c r="EO100" s="243"/>
      <c r="EP100" s="243"/>
      <c r="EQ100" s="243"/>
      <c r="ER100" s="243"/>
      <c r="ES100" s="244"/>
      <c r="ET100" s="161"/>
      <c r="EU100" s="161"/>
      <c r="EV100" s="162"/>
      <c r="EW100" s="108">
        <f t="shared" si="42"/>
        <v>100</v>
      </c>
      <c r="EX100" s="108">
        <f t="shared" si="43"/>
        <v>100</v>
      </c>
      <c r="EY100" s="109" t="str">
        <f t="shared" si="44"/>
        <v>+</v>
      </c>
      <c r="EZ100" s="108">
        <f t="shared" si="45"/>
        <v>64</v>
      </c>
      <c r="FA100" s="108">
        <f t="shared" si="46"/>
        <v>64</v>
      </c>
      <c r="FB100" s="109" t="str">
        <f t="shared" si="47"/>
        <v>+</v>
      </c>
      <c r="FC100" s="108">
        <f t="shared" si="48"/>
        <v>64</v>
      </c>
      <c r="FD100" s="109" t="str">
        <f t="shared" si="49"/>
        <v>+</v>
      </c>
      <c r="FE100" s="109"/>
      <c r="FF100" s="109"/>
      <c r="FG100" s="109"/>
      <c r="FH100" s="109"/>
      <c r="FI100" s="109"/>
      <c r="FJ100" s="109"/>
    </row>
    <row r="101" spans="1:166" ht="50.25">
      <c r="A101" s="129"/>
      <c r="B101" s="130" t="s">
        <v>268</v>
      </c>
      <c r="C101" s="246" t="s">
        <v>269</v>
      </c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4"/>
      <c r="AG101" s="247"/>
      <c r="AH101" s="243"/>
      <c r="AI101" s="244"/>
      <c r="AJ101" s="247">
        <v>1</v>
      </c>
      <c r="AK101" s="243"/>
      <c r="AL101" s="244"/>
      <c r="AM101" s="277">
        <v>108</v>
      </c>
      <c r="AN101" s="243"/>
      <c r="AO101" s="244"/>
      <c r="AP101" s="277">
        <v>60</v>
      </c>
      <c r="AQ101" s="243"/>
      <c r="AR101" s="244"/>
      <c r="AS101" s="277"/>
      <c r="AT101" s="243"/>
      <c r="AU101" s="244"/>
      <c r="AV101" s="277"/>
      <c r="AW101" s="243"/>
      <c r="AX101" s="244"/>
      <c r="AY101" s="277">
        <v>60</v>
      </c>
      <c r="AZ101" s="243"/>
      <c r="BA101" s="244"/>
      <c r="BB101" s="277"/>
      <c r="BC101" s="243"/>
      <c r="BD101" s="244"/>
      <c r="BE101" s="242">
        <v>108</v>
      </c>
      <c r="BF101" s="243"/>
      <c r="BG101" s="244"/>
      <c r="BH101" s="242">
        <v>60</v>
      </c>
      <c r="BI101" s="243"/>
      <c r="BJ101" s="244"/>
      <c r="BK101" s="242">
        <v>3</v>
      </c>
      <c r="BL101" s="244"/>
      <c r="BM101" s="278"/>
      <c r="BN101" s="243"/>
      <c r="BO101" s="244"/>
      <c r="BP101" s="277"/>
      <c r="BQ101" s="243"/>
      <c r="BR101" s="244"/>
      <c r="BS101" s="277"/>
      <c r="BT101" s="244"/>
      <c r="BU101" s="278"/>
      <c r="BV101" s="243"/>
      <c r="BW101" s="244"/>
      <c r="BX101" s="277"/>
      <c r="BY101" s="243"/>
      <c r="BZ101" s="244"/>
      <c r="CA101" s="277"/>
      <c r="CB101" s="244"/>
      <c r="CC101" s="278"/>
      <c r="CD101" s="243"/>
      <c r="CE101" s="244"/>
      <c r="CF101" s="277"/>
      <c r="CG101" s="243"/>
      <c r="CH101" s="244"/>
      <c r="CI101" s="277"/>
      <c r="CJ101" s="244"/>
      <c r="CK101" s="278"/>
      <c r="CL101" s="243"/>
      <c r="CM101" s="244"/>
      <c r="CN101" s="277"/>
      <c r="CO101" s="243"/>
      <c r="CP101" s="244"/>
      <c r="CQ101" s="277"/>
      <c r="CR101" s="244"/>
      <c r="CS101" s="277"/>
      <c r="CT101" s="243"/>
      <c r="CU101" s="244"/>
      <c r="CV101" s="277"/>
      <c r="CW101" s="243"/>
      <c r="CX101" s="244"/>
      <c r="CY101" s="277"/>
      <c r="CZ101" s="244"/>
      <c r="DA101" s="278"/>
      <c r="DB101" s="243"/>
      <c r="DC101" s="244"/>
      <c r="DD101" s="277"/>
      <c r="DE101" s="243"/>
      <c r="DF101" s="244"/>
      <c r="DG101" s="277"/>
      <c r="DH101" s="244"/>
      <c r="DI101" s="278"/>
      <c r="DJ101" s="243"/>
      <c r="DK101" s="244"/>
      <c r="DL101" s="277"/>
      <c r="DM101" s="243"/>
      <c r="DN101" s="244"/>
      <c r="DO101" s="277"/>
      <c r="DP101" s="244"/>
      <c r="DQ101" s="278">
        <f t="shared" si="41"/>
        <v>3</v>
      </c>
      <c r="DR101" s="243"/>
      <c r="DS101" s="244"/>
      <c r="DT101" s="267" t="s">
        <v>249</v>
      </c>
      <c r="DU101" s="243"/>
      <c r="DV101" s="243"/>
      <c r="DW101" s="243"/>
      <c r="DX101" s="243"/>
      <c r="DY101" s="243"/>
      <c r="DZ101" s="243"/>
      <c r="EA101" s="243"/>
      <c r="EB101" s="243"/>
      <c r="EC101" s="243"/>
      <c r="ED101" s="243"/>
      <c r="EE101" s="243"/>
      <c r="EF101" s="243"/>
      <c r="EG101" s="243"/>
      <c r="EH101" s="243"/>
      <c r="EI101" s="243"/>
      <c r="EJ101" s="243"/>
      <c r="EK101" s="243"/>
      <c r="EL101" s="243"/>
      <c r="EM101" s="243"/>
      <c r="EN101" s="243"/>
      <c r="EO101" s="243"/>
      <c r="EP101" s="243"/>
      <c r="EQ101" s="243"/>
      <c r="ER101" s="243"/>
      <c r="ES101" s="244"/>
      <c r="ET101" s="161"/>
      <c r="EU101" s="161"/>
      <c r="EV101" s="107"/>
      <c r="EW101" s="108">
        <f t="shared" si="42"/>
        <v>108</v>
      </c>
      <c r="EX101" s="108">
        <f t="shared" si="43"/>
        <v>108</v>
      </c>
      <c r="EY101" s="109" t="str">
        <f t="shared" si="44"/>
        <v>+</v>
      </c>
      <c r="EZ101" s="108">
        <f t="shared" si="45"/>
        <v>60</v>
      </c>
      <c r="FA101" s="108">
        <f t="shared" si="46"/>
        <v>60</v>
      </c>
      <c r="FB101" s="109" t="str">
        <f t="shared" si="47"/>
        <v>+</v>
      </c>
      <c r="FC101" s="108">
        <f t="shared" si="48"/>
        <v>60</v>
      </c>
      <c r="FD101" s="109" t="str">
        <f t="shared" si="49"/>
        <v>+</v>
      </c>
      <c r="FE101" s="109"/>
      <c r="FF101" s="109"/>
      <c r="FG101" s="109"/>
      <c r="FH101" s="109"/>
      <c r="FI101" s="109"/>
      <c r="FJ101" s="109"/>
    </row>
    <row r="102" spans="1:166" ht="50.25">
      <c r="A102" s="129"/>
      <c r="B102" s="130" t="s">
        <v>270</v>
      </c>
      <c r="C102" s="286" t="s">
        <v>271</v>
      </c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4"/>
      <c r="AG102" s="287"/>
      <c r="AH102" s="243"/>
      <c r="AI102" s="244"/>
      <c r="AJ102" s="242">
        <v>2</v>
      </c>
      <c r="AK102" s="243"/>
      <c r="AL102" s="244"/>
      <c r="AM102" s="242">
        <v>90</v>
      </c>
      <c r="AN102" s="243"/>
      <c r="AO102" s="244"/>
      <c r="AP102" s="242">
        <v>44</v>
      </c>
      <c r="AQ102" s="243"/>
      <c r="AR102" s="244"/>
      <c r="AS102" s="242">
        <v>16</v>
      </c>
      <c r="AT102" s="243"/>
      <c r="AU102" s="244"/>
      <c r="AV102" s="242">
        <v>28</v>
      </c>
      <c r="AW102" s="243"/>
      <c r="AX102" s="244"/>
      <c r="AY102" s="242"/>
      <c r="AZ102" s="243"/>
      <c r="BA102" s="244"/>
      <c r="BB102" s="242"/>
      <c r="BC102" s="243"/>
      <c r="BD102" s="244"/>
      <c r="BE102" s="242"/>
      <c r="BF102" s="243"/>
      <c r="BG102" s="244"/>
      <c r="BH102" s="242"/>
      <c r="BI102" s="243"/>
      <c r="BJ102" s="244"/>
      <c r="BK102" s="242"/>
      <c r="BL102" s="244"/>
      <c r="BM102" s="242">
        <v>90</v>
      </c>
      <c r="BN102" s="243"/>
      <c r="BO102" s="244"/>
      <c r="BP102" s="242">
        <v>44</v>
      </c>
      <c r="BQ102" s="243"/>
      <c r="BR102" s="244"/>
      <c r="BS102" s="242">
        <v>3</v>
      </c>
      <c r="BT102" s="244"/>
      <c r="BU102" s="263"/>
      <c r="BV102" s="243"/>
      <c r="BW102" s="244"/>
      <c r="BX102" s="263"/>
      <c r="BY102" s="243"/>
      <c r="BZ102" s="244"/>
      <c r="CA102" s="263"/>
      <c r="CB102" s="244"/>
      <c r="CC102" s="242"/>
      <c r="CD102" s="243"/>
      <c r="CE102" s="244"/>
      <c r="CF102" s="242"/>
      <c r="CG102" s="243"/>
      <c r="CH102" s="244"/>
      <c r="CI102" s="247"/>
      <c r="CJ102" s="244"/>
      <c r="CK102" s="247"/>
      <c r="CL102" s="243"/>
      <c r="CM102" s="244"/>
      <c r="CN102" s="248"/>
      <c r="CO102" s="243"/>
      <c r="CP102" s="244"/>
      <c r="CQ102" s="248"/>
      <c r="CR102" s="244"/>
      <c r="CS102" s="278"/>
      <c r="CT102" s="243"/>
      <c r="CU102" s="244"/>
      <c r="CV102" s="278"/>
      <c r="CW102" s="243"/>
      <c r="CX102" s="244"/>
      <c r="CY102" s="278"/>
      <c r="CZ102" s="244"/>
      <c r="DA102" s="278"/>
      <c r="DB102" s="243"/>
      <c r="DC102" s="244"/>
      <c r="DD102" s="278"/>
      <c r="DE102" s="243"/>
      <c r="DF102" s="244"/>
      <c r="DG102" s="278"/>
      <c r="DH102" s="244"/>
      <c r="DI102" s="248"/>
      <c r="DJ102" s="243"/>
      <c r="DK102" s="244"/>
      <c r="DL102" s="248"/>
      <c r="DM102" s="243"/>
      <c r="DN102" s="244"/>
      <c r="DO102" s="248"/>
      <c r="DP102" s="244"/>
      <c r="DQ102" s="248">
        <f t="shared" si="41"/>
        <v>3</v>
      </c>
      <c r="DR102" s="243"/>
      <c r="DS102" s="244"/>
      <c r="DT102" s="285" t="s">
        <v>272</v>
      </c>
      <c r="DU102" s="243"/>
      <c r="DV102" s="243"/>
      <c r="DW102" s="243"/>
      <c r="DX102" s="243"/>
      <c r="DY102" s="243"/>
      <c r="DZ102" s="243"/>
      <c r="EA102" s="243"/>
      <c r="EB102" s="243"/>
      <c r="EC102" s="243"/>
      <c r="ED102" s="243"/>
      <c r="EE102" s="243"/>
      <c r="EF102" s="243"/>
      <c r="EG102" s="243"/>
      <c r="EH102" s="243"/>
      <c r="EI102" s="243"/>
      <c r="EJ102" s="243"/>
      <c r="EK102" s="243"/>
      <c r="EL102" s="243"/>
      <c r="EM102" s="243"/>
      <c r="EN102" s="243"/>
      <c r="EO102" s="243"/>
      <c r="EP102" s="243"/>
      <c r="EQ102" s="243"/>
      <c r="ER102" s="243"/>
      <c r="ES102" s="244"/>
      <c r="ET102" s="147"/>
      <c r="EU102" s="147"/>
      <c r="EV102" s="146"/>
      <c r="EW102" s="108">
        <f t="shared" si="42"/>
        <v>90</v>
      </c>
      <c r="EX102" s="108">
        <f t="shared" si="43"/>
        <v>90</v>
      </c>
      <c r="EY102" s="109" t="str">
        <f t="shared" si="44"/>
        <v>+</v>
      </c>
      <c r="EZ102" s="108">
        <f t="shared" si="45"/>
        <v>44</v>
      </c>
      <c r="FA102" s="108">
        <f t="shared" si="46"/>
        <v>44</v>
      </c>
      <c r="FB102" s="109" t="str">
        <f t="shared" si="47"/>
        <v>+</v>
      </c>
      <c r="FC102" s="108">
        <f t="shared" si="48"/>
        <v>44</v>
      </c>
      <c r="FD102" s="109" t="str">
        <f t="shared" si="49"/>
        <v>+</v>
      </c>
      <c r="FE102" s="109"/>
      <c r="FF102" s="109"/>
      <c r="FG102" s="109"/>
      <c r="FH102" s="109"/>
      <c r="FI102" s="109"/>
      <c r="FJ102" s="109"/>
    </row>
    <row r="103" spans="1:166" ht="50.25">
      <c r="A103" s="116"/>
      <c r="B103" s="128" t="s">
        <v>273</v>
      </c>
      <c r="C103" s="265" t="s">
        <v>274</v>
      </c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4"/>
      <c r="AG103" s="279"/>
      <c r="AH103" s="243"/>
      <c r="AI103" s="244"/>
      <c r="AJ103" s="279"/>
      <c r="AK103" s="243"/>
      <c r="AL103" s="244"/>
      <c r="AM103" s="264">
        <f>SUM(AM104:AO107)</f>
        <v>414</v>
      </c>
      <c r="AN103" s="243"/>
      <c r="AO103" s="244"/>
      <c r="AP103" s="264">
        <f>SUM(AP104:AR107)</f>
        <v>214</v>
      </c>
      <c r="AQ103" s="243"/>
      <c r="AR103" s="244"/>
      <c r="AS103" s="264">
        <f>SUM(AS104:AU107)</f>
        <v>74</v>
      </c>
      <c r="AT103" s="243"/>
      <c r="AU103" s="244"/>
      <c r="AV103" s="264">
        <f>SUM(AV104:AX107)</f>
        <v>78</v>
      </c>
      <c r="AW103" s="243"/>
      <c r="AX103" s="244"/>
      <c r="AY103" s="264">
        <f>SUM(AY104:BA107)</f>
        <v>62</v>
      </c>
      <c r="AZ103" s="243"/>
      <c r="BA103" s="244"/>
      <c r="BB103" s="264"/>
      <c r="BC103" s="243"/>
      <c r="BD103" s="244"/>
      <c r="BE103" s="264"/>
      <c r="BF103" s="243"/>
      <c r="BG103" s="244"/>
      <c r="BH103" s="264"/>
      <c r="BI103" s="243"/>
      <c r="BJ103" s="244"/>
      <c r="BK103" s="264"/>
      <c r="BL103" s="244"/>
      <c r="BM103" s="264"/>
      <c r="BN103" s="243"/>
      <c r="BO103" s="244"/>
      <c r="BP103" s="264"/>
      <c r="BQ103" s="243"/>
      <c r="BR103" s="244"/>
      <c r="BS103" s="264"/>
      <c r="BT103" s="244"/>
      <c r="BU103" s="264">
        <f>SUM(BU104:BW107)</f>
        <v>198</v>
      </c>
      <c r="BV103" s="243"/>
      <c r="BW103" s="244"/>
      <c r="BX103" s="264">
        <f>SUM(BX104:BZ107)</f>
        <v>100</v>
      </c>
      <c r="BY103" s="243"/>
      <c r="BZ103" s="244"/>
      <c r="CA103" s="264">
        <f>SUM(CA104:CB107)</f>
        <v>6</v>
      </c>
      <c r="CB103" s="244"/>
      <c r="CC103" s="264">
        <f>SUM(CC104:CE107)</f>
        <v>216</v>
      </c>
      <c r="CD103" s="243"/>
      <c r="CE103" s="244"/>
      <c r="CF103" s="264">
        <f>SUM(CF104:CH107)</f>
        <v>114</v>
      </c>
      <c r="CG103" s="243"/>
      <c r="CH103" s="244"/>
      <c r="CI103" s="264">
        <f>SUM(CI104:CJ107)</f>
        <v>6</v>
      </c>
      <c r="CJ103" s="244"/>
      <c r="CK103" s="264"/>
      <c r="CL103" s="243"/>
      <c r="CM103" s="244"/>
      <c r="CN103" s="264"/>
      <c r="CO103" s="243"/>
      <c r="CP103" s="244"/>
      <c r="CQ103" s="264"/>
      <c r="CR103" s="244"/>
      <c r="CS103" s="264"/>
      <c r="CT103" s="243"/>
      <c r="CU103" s="244"/>
      <c r="CV103" s="264"/>
      <c r="CW103" s="243"/>
      <c r="CX103" s="244"/>
      <c r="CY103" s="264"/>
      <c r="CZ103" s="244"/>
      <c r="DA103" s="264"/>
      <c r="DB103" s="243"/>
      <c r="DC103" s="244"/>
      <c r="DD103" s="264"/>
      <c r="DE103" s="243"/>
      <c r="DF103" s="244"/>
      <c r="DG103" s="264"/>
      <c r="DH103" s="244"/>
      <c r="DI103" s="264"/>
      <c r="DJ103" s="243"/>
      <c r="DK103" s="244"/>
      <c r="DL103" s="264"/>
      <c r="DM103" s="243"/>
      <c r="DN103" s="244"/>
      <c r="DO103" s="264"/>
      <c r="DP103" s="244"/>
      <c r="DQ103" s="264">
        <f t="shared" si="41"/>
        <v>12</v>
      </c>
      <c r="DR103" s="243"/>
      <c r="DS103" s="244"/>
      <c r="DT103" s="266"/>
      <c r="DU103" s="243"/>
      <c r="DV103" s="243"/>
      <c r="DW103" s="243"/>
      <c r="DX103" s="243"/>
      <c r="DY103" s="243"/>
      <c r="DZ103" s="243"/>
      <c r="EA103" s="243"/>
      <c r="EB103" s="243"/>
      <c r="EC103" s="243"/>
      <c r="ED103" s="243"/>
      <c r="EE103" s="243"/>
      <c r="EF103" s="243"/>
      <c r="EG103" s="243"/>
      <c r="EH103" s="243"/>
      <c r="EI103" s="243"/>
      <c r="EJ103" s="243"/>
      <c r="EK103" s="243"/>
      <c r="EL103" s="243"/>
      <c r="EM103" s="243"/>
      <c r="EN103" s="243"/>
      <c r="EO103" s="243"/>
      <c r="EP103" s="243"/>
      <c r="EQ103" s="243"/>
      <c r="ER103" s="243"/>
      <c r="ES103" s="244"/>
      <c r="ET103" s="111"/>
      <c r="EU103" s="111"/>
      <c r="EV103" s="111"/>
      <c r="EW103" s="102">
        <f t="shared" si="42"/>
        <v>414</v>
      </c>
      <c r="EX103" s="102">
        <f t="shared" si="43"/>
        <v>414</v>
      </c>
      <c r="EY103" s="103" t="str">
        <f t="shared" si="44"/>
        <v>+</v>
      </c>
      <c r="EZ103" s="102">
        <f t="shared" si="45"/>
        <v>214</v>
      </c>
      <c r="FA103" s="102">
        <f t="shared" si="46"/>
        <v>214</v>
      </c>
      <c r="FB103" s="103" t="str">
        <f t="shared" si="47"/>
        <v>+</v>
      </c>
      <c r="FC103" s="102">
        <f t="shared" si="48"/>
        <v>214</v>
      </c>
      <c r="FD103" s="103" t="str">
        <f t="shared" si="49"/>
        <v>+</v>
      </c>
      <c r="FE103" s="103"/>
      <c r="FF103" s="103"/>
      <c r="FG103" s="103"/>
      <c r="FH103" s="103"/>
      <c r="FI103" s="103"/>
      <c r="FJ103" s="103"/>
    </row>
    <row r="104" spans="1:166" ht="50.25">
      <c r="A104" s="129"/>
      <c r="B104" s="130" t="s">
        <v>275</v>
      </c>
      <c r="C104" s="246" t="s">
        <v>276</v>
      </c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4"/>
      <c r="AG104" s="247"/>
      <c r="AH104" s="243"/>
      <c r="AI104" s="244"/>
      <c r="AJ104" s="247">
        <v>3</v>
      </c>
      <c r="AK104" s="243"/>
      <c r="AL104" s="244"/>
      <c r="AM104" s="247">
        <v>90</v>
      </c>
      <c r="AN104" s="243"/>
      <c r="AO104" s="244"/>
      <c r="AP104" s="247">
        <v>46</v>
      </c>
      <c r="AQ104" s="243"/>
      <c r="AR104" s="244"/>
      <c r="AS104" s="283">
        <v>16</v>
      </c>
      <c r="AT104" s="243"/>
      <c r="AU104" s="244"/>
      <c r="AV104" s="283">
        <v>14</v>
      </c>
      <c r="AW104" s="243"/>
      <c r="AX104" s="244"/>
      <c r="AY104" s="247">
        <v>16</v>
      </c>
      <c r="AZ104" s="243"/>
      <c r="BA104" s="244"/>
      <c r="BB104" s="247"/>
      <c r="BC104" s="243"/>
      <c r="BD104" s="244"/>
      <c r="BE104" s="247"/>
      <c r="BF104" s="243"/>
      <c r="BG104" s="244"/>
      <c r="BH104" s="247"/>
      <c r="BI104" s="243"/>
      <c r="BJ104" s="244"/>
      <c r="BK104" s="247"/>
      <c r="BL104" s="244"/>
      <c r="BM104" s="280"/>
      <c r="BN104" s="243"/>
      <c r="BO104" s="244"/>
      <c r="BP104" s="245"/>
      <c r="BQ104" s="243"/>
      <c r="BR104" s="244"/>
      <c r="BS104" s="245"/>
      <c r="BT104" s="244"/>
      <c r="BU104" s="245">
        <v>90</v>
      </c>
      <c r="BV104" s="243"/>
      <c r="BW104" s="244"/>
      <c r="BX104" s="245">
        <v>46</v>
      </c>
      <c r="BY104" s="243"/>
      <c r="BZ104" s="244"/>
      <c r="CA104" s="245">
        <v>3</v>
      </c>
      <c r="CB104" s="244"/>
      <c r="CC104" s="242"/>
      <c r="CD104" s="243"/>
      <c r="CE104" s="244"/>
      <c r="CF104" s="242"/>
      <c r="CG104" s="243"/>
      <c r="CH104" s="244"/>
      <c r="CI104" s="242"/>
      <c r="CJ104" s="244"/>
      <c r="CK104" s="247"/>
      <c r="CL104" s="243"/>
      <c r="CM104" s="244"/>
      <c r="CN104" s="247"/>
      <c r="CO104" s="243"/>
      <c r="CP104" s="244"/>
      <c r="CQ104" s="247"/>
      <c r="CR104" s="244"/>
      <c r="CS104" s="247"/>
      <c r="CT104" s="243"/>
      <c r="CU104" s="244"/>
      <c r="CV104" s="247"/>
      <c r="CW104" s="243"/>
      <c r="CX104" s="244"/>
      <c r="CY104" s="247"/>
      <c r="CZ104" s="244"/>
      <c r="DA104" s="247"/>
      <c r="DB104" s="243"/>
      <c r="DC104" s="244"/>
      <c r="DD104" s="247"/>
      <c r="DE104" s="243"/>
      <c r="DF104" s="244"/>
      <c r="DG104" s="247"/>
      <c r="DH104" s="244"/>
      <c r="DI104" s="247"/>
      <c r="DJ104" s="243"/>
      <c r="DK104" s="244"/>
      <c r="DL104" s="247"/>
      <c r="DM104" s="243"/>
      <c r="DN104" s="244"/>
      <c r="DO104" s="247"/>
      <c r="DP104" s="244"/>
      <c r="DQ104" s="248">
        <f t="shared" si="41"/>
        <v>3</v>
      </c>
      <c r="DR104" s="243"/>
      <c r="DS104" s="244"/>
      <c r="DT104" s="249" t="s">
        <v>277</v>
      </c>
      <c r="DU104" s="243"/>
      <c r="DV104" s="243"/>
      <c r="DW104" s="243"/>
      <c r="DX104" s="243"/>
      <c r="DY104" s="243"/>
      <c r="DZ104" s="243"/>
      <c r="EA104" s="243"/>
      <c r="EB104" s="243"/>
      <c r="EC104" s="243"/>
      <c r="ED104" s="243"/>
      <c r="EE104" s="243"/>
      <c r="EF104" s="243"/>
      <c r="EG104" s="243"/>
      <c r="EH104" s="243"/>
      <c r="EI104" s="243"/>
      <c r="EJ104" s="243"/>
      <c r="EK104" s="243"/>
      <c r="EL104" s="243"/>
      <c r="EM104" s="243"/>
      <c r="EN104" s="243"/>
      <c r="EO104" s="243"/>
      <c r="EP104" s="243"/>
      <c r="EQ104" s="243"/>
      <c r="ER104" s="243"/>
      <c r="ES104" s="244"/>
      <c r="ET104" s="161"/>
      <c r="EU104" s="161"/>
      <c r="EV104" s="107"/>
      <c r="EW104" s="108">
        <f t="shared" si="42"/>
        <v>90</v>
      </c>
      <c r="EX104" s="108">
        <f t="shared" si="43"/>
        <v>90</v>
      </c>
      <c r="EY104" s="109" t="str">
        <f t="shared" si="44"/>
        <v>+</v>
      </c>
      <c r="EZ104" s="108">
        <f t="shared" si="45"/>
        <v>46</v>
      </c>
      <c r="FA104" s="108">
        <f t="shared" si="46"/>
        <v>46</v>
      </c>
      <c r="FB104" s="109" t="str">
        <f t="shared" si="47"/>
        <v>+</v>
      </c>
      <c r="FC104" s="108">
        <f t="shared" si="48"/>
        <v>46</v>
      </c>
      <c r="FD104" s="109" t="str">
        <f t="shared" si="49"/>
        <v>+</v>
      </c>
      <c r="FE104" s="109"/>
      <c r="FF104" s="109"/>
      <c r="FG104" s="109"/>
      <c r="FH104" s="109"/>
      <c r="FI104" s="109"/>
      <c r="FJ104" s="109"/>
    </row>
    <row r="105" spans="1:166" ht="50.25">
      <c r="A105" s="129"/>
      <c r="B105" s="130" t="s">
        <v>278</v>
      </c>
      <c r="C105" s="246" t="s">
        <v>279</v>
      </c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4"/>
      <c r="AG105" s="247">
        <v>3</v>
      </c>
      <c r="AH105" s="243"/>
      <c r="AI105" s="244"/>
      <c r="AJ105" s="247"/>
      <c r="AK105" s="243"/>
      <c r="AL105" s="244"/>
      <c r="AM105" s="247">
        <v>108</v>
      </c>
      <c r="AN105" s="243"/>
      <c r="AO105" s="244"/>
      <c r="AP105" s="247">
        <v>54</v>
      </c>
      <c r="AQ105" s="243"/>
      <c r="AR105" s="244"/>
      <c r="AS105" s="283">
        <v>22</v>
      </c>
      <c r="AT105" s="243"/>
      <c r="AU105" s="244"/>
      <c r="AV105" s="283"/>
      <c r="AW105" s="243"/>
      <c r="AX105" s="244"/>
      <c r="AY105" s="283">
        <v>32</v>
      </c>
      <c r="AZ105" s="243"/>
      <c r="BA105" s="244"/>
      <c r="BB105" s="247"/>
      <c r="BC105" s="243"/>
      <c r="BD105" s="244"/>
      <c r="BE105" s="248"/>
      <c r="BF105" s="243"/>
      <c r="BG105" s="244"/>
      <c r="BH105" s="247"/>
      <c r="BI105" s="243"/>
      <c r="BJ105" s="244"/>
      <c r="BK105" s="247"/>
      <c r="BL105" s="244"/>
      <c r="BM105" s="248"/>
      <c r="BN105" s="243"/>
      <c r="BO105" s="244"/>
      <c r="BP105" s="247"/>
      <c r="BQ105" s="243"/>
      <c r="BR105" s="244"/>
      <c r="BS105" s="247"/>
      <c r="BT105" s="244"/>
      <c r="BU105" s="247">
        <v>108</v>
      </c>
      <c r="BV105" s="243"/>
      <c r="BW105" s="244"/>
      <c r="BX105" s="247">
        <v>54</v>
      </c>
      <c r="BY105" s="243"/>
      <c r="BZ105" s="244"/>
      <c r="CA105" s="247">
        <v>3</v>
      </c>
      <c r="CB105" s="244"/>
      <c r="CC105" s="242"/>
      <c r="CD105" s="243"/>
      <c r="CE105" s="244"/>
      <c r="CF105" s="242"/>
      <c r="CG105" s="243"/>
      <c r="CH105" s="244"/>
      <c r="CI105" s="242"/>
      <c r="CJ105" s="244"/>
      <c r="CK105" s="248"/>
      <c r="CL105" s="243"/>
      <c r="CM105" s="244"/>
      <c r="CN105" s="247"/>
      <c r="CO105" s="243"/>
      <c r="CP105" s="244"/>
      <c r="CQ105" s="247"/>
      <c r="CR105" s="244"/>
      <c r="CS105" s="278"/>
      <c r="CT105" s="243"/>
      <c r="CU105" s="244"/>
      <c r="CV105" s="277"/>
      <c r="CW105" s="243"/>
      <c r="CX105" s="244"/>
      <c r="CY105" s="277"/>
      <c r="CZ105" s="244"/>
      <c r="DA105" s="278"/>
      <c r="DB105" s="243"/>
      <c r="DC105" s="244"/>
      <c r="DD105" s="277"/>
      <c r="DE105" s="243"/>
      <c r="DF105" s="244"/>
      <c r="DG105" s="277"/>
      <c r="DH105" s="244"/>
      <c r="DI105" s="248"/>
      <c r="DJ105" s="243"/>
      <c r="DK105" s="244"/>
      <c r="DL105" s="247"/>
      <c r="DM105" s="243"/>
      <c r="DN105" s="244"/>
      <c r="DO105" s="247"/>
      <c r="DP105" s="244"/>
      <c r="DQ105" s="248">
        <f t="shared" si="41"/>
        <v>3</v>
      </c>
      <c r="DR105" s="243"/>
      <c r="DS105" s="244"/>
      <c r="DT105" s="284" t="s">
        <v>280</v>
      </c>
      <c r="DU105" s="243"/>
      <c r="DV105" s="243"/>
      <c r="DW105" s="243"/>
      <c r="DX105" s="243"/>
      <c r="DY105" s="243"/>
      <c r="DZ105" s="243"/>
      <c r="EA105" s="243"/>
      <c r="EB105" s="243"/>
      <c r="EC105" s="243"/>
      <c r="ED105" s="243"/>
      <c r="EE105" s="243"/>
      <c r="EF105" s="243"/>
      <c r="EG105" s="243"/>
      <c r="EH105" s="243"/>
      <c r="EI105" s="243"/>
      <c r="EJ105" s="243"/>
      <c r="EK105" s="243"/>
      <c r="EL105" s="243"/>
      <c r="EM105" s="243"/>
      <c r="EN105" s="243"/>
      <c r="EO105" s="243"/>
      <c r="EP105" s="243"/>
      <c r="EQ105" s="243"/>
      <c r="ER105" s="243"/>
      <c r="ES105" s="244"/>
      <c r="ET105" s="163"/>
      <c r="EU105" s="163"/>
      <c r="EV105" s="107"/>
      <c r="EW105" s="108">
        <f t="shared" si="42"/>
        <v>108</v>
      </c>
      <c r="EX105" s="108">
        <f t="shared" si="43"/>
        <v>108</v>
      </c>
      <c r="EY105" s="109" t="str">
        <f t="shared" si="44"/>
        <v>+</v>
      </c>
      <c r="EZ105" s="108">
        <f t="shared" si="45"/>
        <v>54</v>
      </c>
      <c r="FA105" s="108">
        <f t="shared" si="46"/>
        <v>54</v>
      </c>
      <c r="FB105" s="109" t="str">
        <f t="shared" si="47"/>
        <v>+</v>
      </c>
      <c r="FC105" s="108">
        <f t="shared" si="48"/>
        <v>54</v>
      </c>
      <c r="FD105" s="109" t="str">
        <f t="shared" si="49"/>
        <v>+</v>
      </c>
      <c r="FE105" s="109"/>
      <c r="FF105" s="109"/>
      <c r="FG105" s="109"/>
      <c r="FH105" s="109"/>
      <c r="FI105" s="109"/>
      <c r="FJ105" s="109"/>
    </row>
    <row r="106" spans="1:166" ht="50.25">
      <c r="A106" s="129"/>
      <c r="B106" s="130" t="s">
        <v>281</v>
      </c>
      <c r="C106" s="246" t="s">
        <v>282</v>
      </c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4"/>
      <c r="AG106" s="247"/>
      <c r="AH106" s="243"/>
      <c r="AI106" s="244"/>
      <c r="AJ106" s="247">
        <v>4</v>
      </c>
      <c r="AK106" s="243"/>
      <c r="AL106" s="244"/>
      <c r="AM106" s="247">
        <v>108</v>
      </c>
      <c r="AN106" s="243"/>
      <c r="AO106" s="244"/>
      <c r="AP106" s="247">
        <v>54</v>
      </c>
      <c r="AQ106" s="243"/>
      <c r="AR106" s="244"/>
      <c r="AS106" s="247">
        <v>18</v>
      </c>
      <c r="AT106" s="243"/>
      <c r="AU106" s="244"/>
      <c r="AV106" s="247">
        <v>28</v>
      </c>
      <c r="AW106" s="243"/>
      <c r="AX106" s="244"/>
      <c r="AY106" s="247">
        <v>8</v>
      </c>
      <c r="AZ106" s="243"/>
      <c r="BA106" s="244"/>
      <c r="BB106" s="247"/>
      <c r="BC106" s="243"/>
      <c r="BD106" s="244"/>
      <c r="BE106" s="248"/>
      <c r="BF106" s="243"/>
      <c r="BG106" s="244"/>
      <c r="BH106" s="247"/>
      <c r="BI106" s="243"/>
      <c r="BJ106" s="244"/>
      <c r="BK106" s="247"/>
      <c r="BL106" s="244"/>
      <c r="BM106" s="248"/>
      <c r="BN106" s="243"/>
      <c r="BO106" s="244"/>
      <c r="BP106" s="247"/>
      <c r="BQ106" s="243"/>
      <c r="BR106" s="244"/>
      <c r="BS106" s="247"/>
      <c r="BT106" s="244"/>
      <c r="BU106" s="248"/>
      <c r="BV106" s="243"/>
      <c r="BW106" s="244"/>
      <c r="BX106" s="247"/>
      <c r="BY106" s="243"/>
      <c r="BZ106" s="244"/>
      <c r="CA106" s="247"/>
      <c r="CB106" s="244"/>
      <c r="CC106" s="242">
        <v>108</v>
      </c>
      <c r="CD106" s="243"/>
      <c r="CE106" s="244"/>
      <c r="CF106" s="242">
        <v>54</v>
      </c>
      <c r="CG106" s="243"/>
      <c r="CH106" s="244"/>
      <c r="CI106" s="242">
        <v>3</v>
      </c>
      <c r="CJ106" s="244"/>
      <c r="CK106" s="247"/>
      <c r="CL106" s="243"/>
      <c r="CM106" s="244"/>
      <c r="CN106" s="247"/>
      <c r="CO106" s="243"/>
      <c r="CP106" s="244"/>
      <c r="CQ106" s="247"/>
      <c r="CR106" s="244"/>
      <c r="CS106" s="278"/>
      <c r="CT106" s="243"/>
      <c r="CU106" s="244"/>
      <c r="CV106" s="277"/>
      <c r="CW106" s="243"/>
      <c r="CX106" s="244"/>
      <c r="CY106" s="277"/>
      <c r="CZ106" s="244"/>
      <c r="DA106" s="278"/>
      <c r="DB106" s="243"/>
      <c r="DC106" s="244"/>
      <c r="DD106" s="277"/>
      <c r="DE106" s="243"/>
      <c r="DF106" s="244"/>
      <c r="DG106" s="277"/>
      <c r="DH106" s="244"/>
      <c r="DI106" s="248"/>
      <c r="DJ106" s="243"/>
      <c r="DK106" s="244"/>
      <c r="DL106" s="247"/>
      <c r="DM106" s="243"/>
      <c r="DN106" s="244"/>
      <c r="DO106" s="247"/>
      <c r="DP106" s="244"/>
      <c r="DQ106" s="248">
        <f t="shared" si="41"/>
        <v>3</v>
      </c>
      <c r="DR106" s="243"/>
      <c r="DS106" s="244"/>
      <c r="DT106" s="249" t="s">
        <v>272</v>
      </c>
      <c r="DU106" s="243"/>
      <c r="DV106" s="243"/>
      <c r="DW106" s="243"/>
      <c r="DX106" s="243"/>
      <c r="DY106" s="243"/>
      <c r="DZ106" s="243"/>
      <c r="EA106" s="243"/>
      <c r="EB106" s="243"/>
      <c r="EC106" s="243"/>
      <c r="ED106" s="243"/>
      <c r="EE106" s="243"/>
      <c r="EF106" s="243"/>
      <c r="EG106" s="243"/>
      <c r="EH106" s="243"/>
      <c r="EI106" s="243"/>
      <c r="EJ106" s="243"/>
      <c r="EK106" s="243"/>
      <c r="EL106" s="243"/>
      <c r="EM106" s="243"/>
      <c r="EN106" s="243"/>
      <c r="EO106" s="243"/>
      <c r="EP106" s="243"/>
      <c r="EQ106" s="243"/>
      <c r="ER106" s="243"/>
      <c r="ES106" s="244"/>
      <c r="ET106" s="161"/>
      <c r="EU106" s="161"/>
      <c r="EV106" s="107"/>
      <c r="EW106" s="108">
        <f t="shared" si="42"/>
        <v>108</v>
      </c>
      <c r="EX106" s="108">
        <f t="shared" si="43"/>
        <v>108</v>
      </c>
      <c r="EY106" s="109" t="str">
        <f t="shared" si="44"/>
        <v>+</v>
      </c>
      <c r="EZ106" s="108">
        <f t="shared" si="45"/>
        <v>54</v>
      </c>
      <c r="FA106" s="108">
        <f t="shared" si="46"/>
        <v>54</v>
      </c>
      <c r="FB106" s="109" t="str">
        <f t="shared" si="47"/>
        <v>+</v>
      </c>
      <c r="FC106" s="108">
        <f t="shared" si="48"/>
        <v>54</v>
      </c>
      <c r="FD106" s="109" t="str">
        <f t="shared" si="49"/>
        <v>+</v>
      </c>
      <c r="FE106" s="109"/>
      <c r="FF106" s="109"/>
      <c r="FG106" s="109"/>
      <c r="FH106" s="109"/>
      <c r="FI106" s="109"/>
      <c r="FJ106" s="109"/>
    </row>
    <row r="107" spans="1:166" ht="50.25">
      <c r="A107" s="129"/>
      <c r="B107" s="130" t="s">
        <v>283</v>
      </c>
      <c r="C107" s="246" t="s">
        <v>284</v>
      </c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4"/>
      <c r="AG107" s="247"/>
      <c r="AH107" s="243"/>
      <c r="AI107" s="244"/>
      <c r="AJ107" s="247">
        <v>4</v>
      </c>
      <c r="AK107" s="243"/>
      <c r="AL107" s="244"/>
      <c r="AM107" s="247">
        <v>108</v>
      </c>
      <c r="AN107" s="243"/>
      <c r="AO107" s="244"/>
      <c r="AP107" s="247">
        <v>60</v>
      </c>
      <c r="AQ107" s="243"/>
      <c r="AR107" s="244"/>
      <c r="AS107" s="283">
        <v>18</v>
      </c>
      <c r="AT107" s="243"/>
      <c r="AU107" s="244"/>
      <c r="AV107" s="283">
        <v>36</v>
      </c>
      <c r="AW107" s="243"/>
      <c r="AX107" s="244"/>
      <c r="AY107" s="247">
        <v>6</v>
      </c>
      <c r="AZ107" s="243"/>
      <c r="BA107" s="244"/>
      <c r="BB107" s="247"/>
      <c r="BC107" s="243"/>
      <c r="BD107" s="244"/>
      <c r="BE107" s="247"/>
      <c r="BF107" s="243"/>
      <c r="BG107" s="244"/>
      <c r="BH107" s="247"/>
      <c r="BI107" s="243"/>
      <c r="BJ107" s="244"/>
      <c r="BK107" s="247"/>
      <c r="BL107" s="244"/>
      <c r="BM107" s="280"/>
      <c r="BN107" s="243"/>
      <c r="BO107" s="244"/>
      <c r="BP107" s="245"/>
      <c r="BQ107" s="243"/>
      <c r="BR107" s="244"/>
      <c r="BS107" s="245"/>
      <c r="BT107" s="244"/>
      <c r="BU107" s="280"/>
      <c r="BV107" s="243"/>
      <c r="BW107" s="244"/>
      <c r="BX107" s="245"/>
      <c r="BY107" s="243"/>
      <c r="BZ107" s="244"/>
      <c r="CA107" s="245"/>
      <c r="CB107" s="244"/>
      <c r="CC107" s="242">
        <v>108</v>
      </c>
      <c r="CD107" s="243"/>
      <c r="CE107" s="244"/>
      <c r="CF107" s="242">
        <v>60</v>
      </c>
      <c r="CG107" s="243"/>
      <c r="CH107" s="244"/>
      <c r="CI107" s="242">
        <v>3</v>
      </c>
      <c r="CJ107" s="244"/>
      <c r="CK107" s="242"/>
      <c r="CL107" s="243"/>
      <c r="CM107" s="244"/>
      <c r="CN107" s="247"/>
      <c r="CO107" s="243"/>
      <c r="CP107" s="244"/>
      <c r="CQ107" s="247"/>
      <c r="CR107" s="244"/>
      <c r="CS107" s="247"/>
      <c r="CT107" s="243"/>
      <c r="CU107" s="244"/>
      <c r="CV107" s="247"/>
      <c r="CW107" s="243"/>
      <c r="CX107" s="244"/>
      <c r="CY107" s="247"/>
      <c r="CZ107" s="244"/>
      <c r="DA107" s="247"/>
      <c r="DB107" s="243"/>
      <c r="DC107" s="244"/>
      <c r="DD107" s="247"/>
      <c r="DE107" s="243"/>
      <c r="DF107" s="244"/>
      <c r="DG107" s="247"/>
      <c r="DH107" s="244"/>
      <c r="DI107" s="247"/>
      <c r="DJ107" s="243"/>
      <c r="DK107" s="244"/>
      <c r="DL107" s="247"/>
      <c r="DM107" s="243"/>
      <c r="DN107" s="244"/>
      <c r="DO107" s="247"/>
      <c r="DP107" s="244"/>
      <c r="DQ107" s="248">
        <f t="shared" si="41"/>
        <v>3</v>
      </c>
      <c r="DR107" s="243"/>
      <c r="DS107" s="244"/>
      <c r="DT107" s="284" t="s">
        <v>285</v>
      </c>
      <c r="DU107" s="243"/>
      <c r="DV107" s="243"/>
      <c r="DW107" s="243"/>
      <c r="DX107" s="243"/>
      <c r="DY107" s="243"/>
      <c r="DZ107" s="243"/>
      <c r="EA107" s="243"/>
      <c r="EB107" s="243"/>
      <c r="EC107" s="243"/>
      <c r="ED107" s="243"/>
      <c r="EE107" s="243"/>
      <c r="EF107" s="243"/>
      <c r="EG107" s="243"/>
      <c r="EH107" s="243"/>
      <c r="EI107" s="243"/>
      <c r="EJ107" s="243"/>
      <c r="EK107" s="243"/>
      <c r="EL107" s="243"/>
      <c r="EM107" s="243"/>
      <c r="EN107" s="243"/>
      <c r="EO107" s="243"/>
      <c r="EP107" s="243"/>
      <c r="EQ107" s="243"/>
      <c r="ER107" s="243"/>
      <c r="ES107" s="244"/>
      <c r="ET107" s="161"/>
      <c r="EU107" s="161"/>
      <c r="EV107" s="162"/>
      <c r="EW107" s="108">
        <f t="shared" si="42"/>
        <v>108</v>
      </c>
      <c r="EX107" s="108">
        <f t="shared" si="43"/>
        <v>108</v>
      </c>
      <c r="EY107" s="109" t="str">
        <f t="shared" si="44"/>
        <v>+</v>
      </c>
      <c r="EZ107" s="108">
        <f t="shared" si="45"/>
        <v>60</v>
      </c>
      <c r="FA107" s="108">
        <f t="shared" si="46"/>
        <v>60</v>
      </c>
      <c r="FB107" s="109" t="str">
        <f t="shared" si="47"/>
        <v>+</v>
      </c>
      <c r="FC107" s="108">
        <f t="shared" si="48"/>
        <v>60</v>
      </c>
      <c r="FD107" s="109" t="str">
        <f t="shared" si="49"/>
        <v>+</v>
      </c>
      <c r="FE107" s="109"/>
      <c r="FF107" s="109"/>
      <c r="FG107" s="109"/>
      <c r="FH107" s="109"/>
      <c r="FI107" s="109"/>
      <c r="FJ107" s="109"/>
    </row>
    <row r="108" spans="1:166" ht="50.25">
      <c r="A108" s="116"/>
      <c r="B108" s="128" t="s">
        <v>286</v>
      </c>
      <c r="C108" s="265" t="s">
        <v>287</v>
      </c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4"/>
      <c r="AG108" s="279"/>
      <c r="AH108" s="243"/>
      <c r="AI108" s="244"/>
      <c r="AJ108" s="279"/>
      <c r="AK108" s="243"/>
      <c r="AL108" s="244"/>
      <c r="AM108" s="264">
        <f>SUM(AM109)</f>
        <v>234</v>
      </c>
      <c r="AN108" s="243"/>
      <c r="AO108" s="244"/>
      <c r="AP108" s="264">
        <f>SUM(AP109)</f>
        <v>108</v>
      </c>
      <c r="AQ108" s="243"/>
      <c r="AR108" s="244"/>
      <c r="AS108" s="264">
        <f>SUM(AS109)</f>
        <v>48</v>
      </c>
      <c r="AT108" s="243"/>
      <c r="AU108" s="244"/>
      <c r="AV108" s="264">
        <f>SUM(AV109)</f>
        <v>60</v>
      </c>
      <c r="AW108" s="243"/>
      <c r="AX108" s="244"/>
      <c r="AY108" s="264"/>
      <c r="AZ108" s="243"/>
      <c r="BA108" s="244"/>
      <c r="BB108" s="264"/>
      <c r="BC108" s="243"/>
      <c r="BD108" s="244"/>
      <c r="BE108" s="264"/>
      <c r="BF108" s="243"/>
      <c r="BG108" s="244"/>
      <c r="BH108" s="264"/>
      <c r="BI108" s="243"/>
      <c r="BJ108" s="244"/>
      <c r="BK108" s="264"/>
      <c r="BL108" s="244"/>
      <c r="BM108" s="264"/>
      <c r="BN108" s="243"/>
      <c r="BO108" s="244"/>
      <c r="BP108" s="264"/>
      <c r="BQ108" s="243"/>
      <c r="BR108" s="244"/>
      <c r="BS108" s="264"/>
      <c r="BT108" s="244"/>
      <c r="BU108" s="264"/>
      <c r="BV108" s="243"/>
      <c r="BW108" s="244"/>
      <c r="BX108" s="264"/>
      <c r="BY108" s="243"/>
      <c r="BZ108" s="244"/>
      <c r="CA108" s="264"/>
      <c r="CB108" s="244"/>
      <c r="CC108" s="264"/>
      <c r="CD108" s="243"/>
      <c r="CE108" s="244"/>
      <c r="CF108" s="264"/>
      <c r="CG108" s="243"/>
      <c r="CH108" s="244"/>
      <c r="CI108" s="264"/>
      <c r="CJ108" s="244"/>
      <c r="CK108" s="264">
        <f>SUM(CK109)</f>
        <v>114</v>
      </c>
      <c r="CL108" s="243"/>
      <c r="CM108" s="244"/>
      <c r="CN108" s="264">
        <f>SUM(CN109)</f>
        <v>52</v>
      </c>
      <c r="CO108" s="243"/>
      <c r="CP108" s="244"/>
      <c r="CQ108" s="264">
        <f>SUM(CQ109)</f>
        <v>3</v>
      </c>
      <c r="CR108" s="244"/>
      <c r="CS108" s="264">
        <f>SUM(CS109)</f>
        <v>120</v>
      </c>
      <c r="CT108" s="243"/>
      <c r="CU108" s="244"/>
      <c r="CV108" s="264">
        <f>SUM(CV109)</f>
        <v>56</v>
      </c>
      <c r="CW108" s="243"/>
      <c r="CX108" s="244"/>
      <c r="CY108" s="264">
        <f>SUM(CY109)</f>
        <v>3</v>
      </c>
      <c r="CZ108" s="244"/>
      <c r="DA108" s="264"/>
      <c r="DB108" s="243"/>
      <c r="DC108" s="244"/>
      <c r="DD108" s="264"/>
      <c r="DE108" s="243"/>
      <c r="DF108" s="244"/>
      <c r="DG108" s="264"/>
      <c r="DH108" s="244"/>
      <c r="DI108" s="264"/>
      <c r="DJ108" s="243"/>
      <c r="DK108" s="244"/>
      <c r="DL108" s="264"/>
      <c r="DM108" s="243"/>
      <c r="DN108" s="244"/>
      <c r="DO108" s="264"/>
      <c r="DP108" s="244"/>
      <c r="DQ108" s="264">
        <f t="shared" si="41"/>
        <v>6</v>
      </c>
      <c r="DR108" s="243"/>
      <c r="DS108" s="244"/>
      <c r="DT108" s="266" t="s">
        <v>288</v>
      </c>
      <c r="DU108" s="243"/>
      <c r="DV108" s="243"/>
      <c r="DW108" s="243"/>
      <c r="DX108" s="243"/>
      <c r="DY108" s="243"/>
      <c r="DZ108" s="243"/>
      <c r="EA108" s="243"/>
      <c r="EB108" s="243"/>
      <c r="EC108" s="243"/>
      <c r="ED108" s="243"/>
      <c r="EE108" s="243"/>
      <c r="EF108" s="243"/>
      <c r="EG108" s="243"/>
      <c r="EH108" s="243"/>
      <c r="EI108" s="243"/>
      <c r="EJ108" s="243"/>
      <c r="EK108" s="243"/>
      <c r="EL108" s="243"/>
      <c r="EM108" s="243"/>
      <c r="EN108" s="243"/>
      <c r="EO108" s="243"/>
      <c r="EP108" s="243"/>
      <c r="EQ108" s="243"/>
      <c r="ER108" s="243"/>
      <c r="ES108" s="244"/>
      <c r="ET108" s="111"/>
      <c r="EU108" s="111"/>
      <c r="EV108" s="111"/>
      <c r="EW108" s="102">
        <f t="shared" si="42"/>
        <v>234</v>
      </c>
      <c r="EX108" s="102">
        <f t="shared" si="43"/>
        <v>234</v>
      </c>
      <c r="EY108" s="103" t="str">
        <f t="shared" si="44"/>
        <v>+</v>
      </c>
      <c r="EZ108" s="102">
        <f t="shared" si="45"/>
        <v>108</v>
      </c>
      <c r="FA108" s="102">
        <f t="shared" si="46"/>
        <v>108</v>
      </c>
      <c r="FB108" s="103" t="str">
        <f t="shared" si="47"/>
        <v>+</v>
      </c>
      <c r="FC108" s="102">
        <f t="shared" si="48"/>
        <v>108</v>
      </c>
      <c r="FD108" s="103" t="str">
        <f t="shared" si="49"/>
        <v>+</v>
      </c>
      <c r="FE108" s="103"/>
      <c r="FF108" s="103"/>
      <c r="FG108" s="103"/>
      <c r="FH108" s="103"/>
      <c r="FI108" s="103"/>
      <c r="FJ108" s="103"/>
    </row>
    <row r="109" spans="1:166" ht="50.25">
      <c r="A109" s="129"/>
      <c r="B109" s="130" t="s">
        <v>289</v>
      </c>
      <c r="C109" s="289" t="s">
        <v>290</v>
      </c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4"/>
      <c r="AG109" s="247" t="s">
        <v>291</v>
      </c>
      <c r="AH109" s="243"/>
      <c r="AI109" s="244"/>
      <c r="AJ109" s="247"/>
      <c r="AK109" s="243"/>
      <c r="AL109" s="244"/>
      <c r="AM109" s="242">
        <v>234</v>
      </c>
      <c r="AN109" s="243"/>
      <c r="AO109" s="244"/>
      <c r="AP109" s="247">
        <v>108</v>
      </c>
      <c r="AQ109" s="243"/>
      <c r="AR109" s="244"/>
      <c r="AS109" s="247">
        <v>48</v>
      </c>
      <c r="AT109" s="243"/>
      <c r="AU109" s="244"/>
      <c r="AV109" s="247">
        <v>60</v>
      </c>
      <c r="AW109" s="243"/>
      <c r="AX109" s="244"/>
      <c r="AY109" s="247"/>
      <c r="AZ109" s="243"/>
      <c r="BA109" s="244"/>
      <c r="BB109" s="247"/>
      <c r="BC109" s="243"/>
      <c r="BD109" s="244"/>
      <c r="BE109" s="242"/>
      <c r="BF109" s="243"/>
      <c r="BG109" s="244"/>
      <c r="BH109" s="242"/>
      <c r="BI109" s="243"/>
      <c r="BJ109" s="244"/>
      <c r="BK109" s="242"/>
      <c r="BL109" s="244"/>
      <c r="BM109" s="280"/>
      <c r="BN109" s="243"/>
      <c r="BO109" s="244"/>
      <c r="BP109" s="245"/>
      <c r="BQ109" s="243"/>
      <c r="BR109" s="244"/>
      <c r="BS109" s="245"/>
      <c r="BT109" s="244"/>
      <c r="BU109" s="280"/>
      <c r="BV109" s="243"/>
      <c r="BW109" s="244"/>
      <c r="BX109" s="245"/>
      <c r="BY109" s="243"/>
      <c r="BZ109" s="244"/>
      <c r="CA109" s="245"/>
      <c r="CB109" s="244"/>
      <c r="CC109" s="280"/>
      <c r="CD109" s="243"/>
      <c r="CE109" s="244"/>
      <c r="CF109" s="245"/>
      <c r="CG109" s="243"/>
      <c r="CH109" s="244"/>
      <c r="CI109" s="245"/>
      <c r="CJ109" s="244"/>
      <c r="CK109" s="247">
        <v>114</v>
      </c>
      <c r="CL109" s="243"/>
      <c r="CM109" s="244"/>
      <c r="CN109" s="247">
        <v>52</v>
      </c>
      <c r="CO109" s="243"/>
      <c r="CP109" s="244"/>
      <c r="CQ109" s="247">
        <v>3</v>
      </c>
      <c r="CR109" s="244"/>
      <c r="CS109" s="242">
        <v>120</v>
      </c>
      <c r="CT109" s="243"/>
      <c r="CU109" s="244"/>
      <c r="CV109" s="242">
        <v>56</v>
      </c>
      <c r="CW109" s="243"/>
      <c r="CX109" s="244"/>
      <c r="CY109" s="242">
        <v>3</v>
      </c>
      <c r="CZ109" s="244"/>
      <c r="DA109" s="242"/>
      <c r="DB109" s="243"/>
      <c r="DC109" s="244"/>
      <c r="DD109" s="242"/>
      <c r="DE109" s="243"/>
      <c r="DF109" s="244"/>
      <c r="DG109" s="242"/>
      <c r="DH109" s="244"/>
      <c r="DI109" s="288"/>
      <c r="DJ109" s="243"/>
      <c r="DK109" s="244"/>
      <c r="DL109" s="288"/>
      <c r="DM109" s="243"/>
      <c r="DN109" s="244"/>
      <c r="DO109" s="288"/>
      <c r="DP109" s="244"/>
      <c r="DQ109" s="263">
        <f t="shared" si="41"/>
        <v>6</v>
      </c>
      <c r="DR109" s="243"/>
      <c r="DS109" s="244"/>
      <c r="DT109" s="249"/>
      <c r="DU109" s="243"/>
      <c r="DV109" s="243"/>
      <c r="DW109" s="243"/>
      <c r="DX109" s="243"/>
      <c r="DY109" s="243"/>
      <c r="DZ109" s="243"/>
      <c r="EA109" s="243"/>
      <c r="EB109" s="243"/>
      <c r="EC109" s="243"/>
      <c r="ED109" s="243"/>
      <c r="EE109" s="243"/>
      <c r="EF109" s="243"/>
      <c r="EG109" s="243"/>
      <c r="EH109" s="243"/>
      <c r="EI109" s="243"/>
      <c r="EJ109" s="243"/>
      <c r="EK109" s="243"/>
      <c r="EL109" s="243"/>
      <c r="EM109" s="243"/>
      <c r="EN109" s="243"/>
      <c r="EO109" s="243"/>
      <c r="EP109" s="243"/>
      <c r="EQ109" s="243"/>
      <c r="ER109" s="243"/>
      <c r="ES109" s="244"/>
      <c r="ET109" s="161"/>
      <c r="EU109" s="161"/>
      <c r="EV109" s="107"/>
      <c r="EW109" s="108">
        <f t="shared" si="42"/>
        <v>234</v>
      </c>
      <c r="EX109" s="108">
        <f t="shared" si="43"/>
        <v>234</v>
      </c>
      <c r="EY109" s="109" t="str">
        <f t="shared" si="44"/>
        <v>+</v>
      </c>
      <c r="EZ109" s="108">
        <f t="shared" si="45"/>
        <v>108</v>
      </c>
      <c r="FA109" s="108">
        <f t="shared" si="46"/>
        <v>108</v>
      </c>
      <c r="FB109" s="109" t="str">
        <f t="shared" si="47"/>
        <v>+</v>
      </c>
      <c r="FC109" s="108">
        <f t="shared" si="48"/>
        <v>108</v>
      </c>
      <c r="FD109" s="109" t="str">
        <f t="shared" si="49"/>
        <v>+</v>
      </c>
      <c r="FE109" s="109"/>
      <c r="FF109" s="109"/>
      <c r="FG109" s="109"/>
      <c r="FH109" s="109"/>
      <c r="FI109" s="109"/>
      <c r="FJ109" s="109"/>
    </row>
    <row r="110" spans="1:166" ht="50.25">
      <c r="A110" s="116"/>
      <c r="B110" s="128" t="s">
        <v>292</v>
      </c>
      <c r="C110" s="265" t="s">
        <v>293</v>
      </c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4"/>
      <c r="AG110" s="279"/>
      <c r="AH110" s="243"/>
      <c r="AI110" s="244"/>
      <c r="AJ110" s="279"/>
      <c r="AK110" s="243"/>
      <c r="AL110" s="244"/>
      <c r="AM110" s="264">
        <f>SUM(AM111:AO112)</f>
        <v>200</v>
      </c>
      <c r="AN110" s="243"/>
      <c r="AO110" s="244"/>
      <c r="AP110" s="264">
        <f>SUM(AP111:AR112)</f>
        <v>84</v>
      </c>
      <c r="AQ110" s="243"/>
      <c r="AR110" s="244"/>
      <c r="AS110" s="264">
        <f>SUM(AS111:AU112)</f>
        <v>24</v>
      </c>
      <c r="AT110" s="243"/>
      <c r="AU110" s="244"/>
      <c r="AV110" s="264">
        <f>SUM(AV111:AX112)</f>
        <v>56</v>
      </c>
      <c r="AW110" s="243"/>
      <c r="AX110" s="244"/>
      <c r="AY110" s="264">
        <f>SUM(AY111:BA112)</f>
        <v>4</v>
      </c>
      <c r="AZ110" s="243"/>
      <c r="BA110" s="244"/>
      <c r="BB110" s="264"/>
      <c r="BC110" s="243"/>
      <c r="BD110" s="244"/>
      <c r="BE110" s="264"/>
      <c r="BF110" s="243"/>
      <c r="BG110" s="244"/>
      <c r="BH110" s="264"/>
      <c r="BI110" s="243"/>
      <c r="BJ110" s="244"/>
      <c r="BK110" s="264"/>
      <c r="BL110" s="244"/>
      <c r="BM110" s="264"/>
      <c r="BN110" s="243"/>
      <c r="BO110" s="244"/>
      <c r="BP110" s="264"/>
      <c r="BQ110" s="243"/>
      <c r="BR110" s="244"/>
      <c r="BS110" s="264"/>
      <c r="BT110" s="244"/>
      <c r="BU110" s="264"/>
      <c r="BV110" s="243"/>
      <c r="BW110" s="244"/>
      <c r="BX110" s="264"/>
      <c r="BY110" s="243"/>
      <c r="BZ110" s="244"/>
      <c r="CA110" s="264"/>
      <c r="CB110" s="244"/>
      <c r="CC110" s="264"/>
      <c r="CD110" s="243"/>
      <c r="CE110" s="244"/>
      <c r="CF110" s="264"/>
      <c r="CG110" s="243"/>
      <c r="CH110" s="244"/>
      <c r="CI110" s="264"/>
      <c r="CJ110" s="244"/>
      <c r="CK110" s="264">
        <f>SUM(CK111:CM112)</f>
        <v>200</v>
      </c>
      <c r="CL110" s="243"/>
      <c r="CM110" s="244"/>
      <c r="CN110" s="264">
        <f>SUM(CN111:CP112)</f>
        <v>84</v>
      </c>
      <c r="CO110" s="243"/>
      <c r="CP110" s="244"/>
      <c r="CQ110" s="264">
        <f>CQ111+CQ112</f>
        <v>6</v>
      </c>
      <c r="CR110" s="244"/>
      <c r="CS110" s="264"/>
      <c r="CT110" s="243"/>
      <c r="CU110" s="244"/>
      <c r="CV110" s="264"/>
      <c r="CW110" s="243"/>
      <c r="CX110" s="244"/>
      <c r="CY110" s="264"/>
      <c r="CZ110" s="244"/>
      <c r="DA110" s="264"/>
      <c r="DB110" s="243"/>
      <c r="DC110" s="244"/>
      <c r="DD110" s="264"/>
      <c r="DE110" s="243"/>
      <c r="DF110" s="244"/>
      <c r="DG110" s="264"/>
      <c r="DH110" s="244"/>
      <c r="DI110" s="264"/>
      <c r="DJ110" s="243"/>
      <c r="DK110" s="244"/>
      <c r="DL110" s="264"/>
      <c r="DM110" s="243"/>
      <c r="DN110" s="244"/>
      <c r="DO110" s="264"/>
      <c r="DP110" s="244"/>
      <c r="DQ110" s="264">
        <f t="shared" si="41"/>
        <v>6</v>
      </c>
      <c r="DR110" s="243"/>
      <c r="DS110" s="244"/>
      <c r="DT110" s="266" t="s">
        <v>285</v>
      </c>
      <c r="DU110" s="243"/>
      <c r="DV110" s="243"/>
      <c r="DW110" s="243"/>
      <c r="DX110" s="243"/>
      <c r="DY110" s="243"/>
      <c r="DZ110" s="243"/>
      <c r="EA110" s="243"/>
      <c r="EB110" s="243"/>
      <c r="EC110" s="243"/>
      <c r="ED110" s="243"/>
      <c r="EE110" s="243"/>
      <c r="EF110" s="243"/>
      <c r="EG110" s="243"/>
      <c r="EH110" s="243"/>
      <c r="EI110" s="243"/>
      <c r="EJ110" s="243"/>
      <c r="EK110" s="243"/>
      <c r="EL110" s="243"/>
      <c r="EM110" s="243"/>
      <c r="EN110" s="243"/>
      <c r="EO110" s="243"/>
      <c r="EP110" s="243"/>
      <c r="EQ110" s="243"/>
      <c r="ER110" s="243"/>
      <c r="ES110" s="244"/>
      <c r="ET110" s="111"/>
      <c r="EU110" s="111"/>
      <c r="EV110" s="111"/>
      <c r="EW110" s="102">
        <f t="shared" si="42"/>
        <v>200</v>
      </c>
      <c r="EX110" s="102">
        <f t="shared" si="43"/>
        <v>200</v>
      </c>
      <c r="EY110" s="103" t="str">
        <f t="shared" si="44"/>
        <v>+</v>
      </c>
      <c r="EZ110" s="102">
        <f t="shared" si="45"/>
        <v>84</v>
      </c>
      <c r="FA110" s="102">
        <f t="shared" si="46"/>
        <v>84</v>
      </c>
      <c r="FB110" s="103" t="str">
        <f t="shared" si="47"/>
        <v>+</v>
      </c>
      <c r="FC110" s="102">
        <f t="shared" si="48"/>
        <v>84</v>
      </c>
      <c r="FD110" s="103" t="str">
        <f t="shared" si="49"/>
        <v>+</v>
      </c>
      <c r="FE110" s="103"/>
      <c r="FF110" s="103"/>
      <c r="FG110" s="103"/>
      <c r="FH110" s="103"/>
      <c r="FI110" s="103"/>
      <c r="FJ110" s="103"/>
    </row>
    <row r="111" spans="1:166" ht="50.25">
      <c r="A111" s="129"/>
      <c r="B111" s="130" t="s">
        <v>294</v>
      </c>
      <c r="C111" s="246" t="s">
        <v>295</v>
      </c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4"/>
      <c r="AG111" s="247">
        <v>5</v>
      </c>
      <c r="AH111" s="243"/>
      <c r="AI111" s="244"/>
      <c r="AJ111" s="247"/>
      <c r="AK111" s="243"/>
      <c r="AL111" s="244"/>
      <c r="AM111" s="242">
        <v>100</v>
      </c>
      <c r="AN111" s="243"/>
      <c r="AO111" s="244"/>
      <c r="AP111" s="242">
        <v>42</v>
      </c>
      <c r="AQ111" s="243"/>
      <c r="AR111" s="244"/>
      <c r="AS111" s="242">
        <v>14</v>
      </c>
      <c r="AT111" s="243"/>
      <c r="AU111" s="244"/>
      <c r="AV111" s="242">
        <v>28</v>
      </c>
      <c r="AW111" s="243"/>
      <c r="AX111" s="244"/>
      <c r="AY111" s="242"/>
      <c r="AZ111" s="243"/>
      <c r="BA111" s="244"/>
      <c r="BB111" s="242"/>
      <c r="BC111" s="243"/>
      <c r="BD111" s="244"/>
      <c r="BE111" s="242"/>
      <c r="BF111" s="243"/>
      <c r="BG111" s="244"/>
      <c r="BH111" s="242"/>
      <c r="BI111" s="243"/>
      <c r="BJ111" s="244"/>
      <c r="BK111" s="242"/>
      <c r="BL111" s="244"/>
      <c r="BM111" s="263"/>
      <c r="BN111" s="243"/>
      <c r="BO111" s="244"/>
      <c r="BP111" s="242"/>
      <c r="BQ111" s="243"/>
      <c r="BR111" s="244"/>
      <c r="BS111" s="242"/>
      <c r="BT111" s="244"/>
      <c r="BU111" s="242"/>
      <c r="BV111" s="243"/>
      <c r="BW111" s="244"/>
      <c r="BX111" s="242"/>
      <c r="BY111" s="243"/>
      <c r="BZ111" s="244"/>
      <c r="CA111" s="242"/>
      <c r="CB111" s="244"/>
      <c r="CC111" s="242"/>
      <c r="CD111" s="243"/>
      <c r="CE111" s="244"/>
      <c r="CF111" s="242"/>
      <c r="CG111" s="243"/>
      <c r="CH111" s="244"/>
      <c r="CI111" s="242"/>
      <c r="CJ111" s="244"/>
      <c r="CK111" s="242">
        <v>100</v>
      </c>
      <c r="CL111" s="243"/>
      <c r="CM111" s="244"/>
      <c r="CN111" s="242">
        <v>42</v>
      </c>
      <c r="CO111" s="243"/>
      <c r="CP111" s="244"/>
      <c r="CQ111" s="242">
        <v>3</v>
      </c>
      <c r="CR111" s="244"/>
      <c r="CS111" s="242"/>
      <c r="CT111" s="243"/>
      <c r="CU111" s="244"/>
      <c r="CV111" s="242"/>
      <c r="CW111" s="243"/>
      <c r="CX111" s="244"/>
      <c r="CY111" s="242"/>
      <c r="CZ111" s="244"/>
      <c r="DA111" s="242"/>
      <c r="DB111" s="243"/>
      <c r="DC111" s="244"/>
      <c r="DD111" s="277"/>
      <c r="DE111" s="243"/>
      <c r="DF111" s="244"/>
      <c r="DG111" s="277"/>
      <c r="DH111" s="244"/>
      <c r="DI111" s="247"/>
      <c r="DJ111" s="243"/>
      <c r="DK111" s="244"/>
      <c r="DL111" s="247"/>
      <c r="DM111" s="243"/>
      <c r="DN111" s="244"/>
      <c r="DO111" s="247"/>
      <c r="DP111" s="244"/>
      <c r="DQ111" s="248">
        <f t="shared" si="41"/>
        <v>3</v>
      </c>
      <c r="DR111" s="243"/>
      <c r="DS111" s="244"/>
      <c r="DT111" s="249"/>
      <c r="DU111" s="243"/>
      <c r="DV111" s="243"/>
      <c r="DW111" s="243"/>
      <c r="DX111" s="243"/>
      <c r="DY111" s="243"/>
      <c r="DZ111" s="243"/>
      <c r="EA111" s="243"/>
      <c r="EB111" s="243"/>
      <c r="EC111" s="243"/>
      <c r="ED111" s="243"/>
      <c r="EE111" s="243"/>
      <c r="EF111" s="243"/>
      <c r="EG111" s="243"/>
      <c r="EH111" s="243"/>
      <c r="EI111" s="243"/>
      <c r="EJ111" s="243"/>
      <c r="EK111" s="243"/>
      <c r="EL111" s="243"/>
      <c r="EM111" s="243"/>
      <c r="EN111" s="243"/>
      <c r="EO111" s="243"/>
      <c r="EP111" s="243"/>
      <c r="EQ111" s="243"/>
      <c r="ER111" s="243"/>
      <c r="ES111" s="244"/>
      <c r="ET111" s="161"/>
      <c r="EU111" s="161"/>
      <c r="EV111" s="107"/>
      <c r="EW111" s="108">
        <f t="shared" si="42"/>
        <v>100</v>
      </c>
      <c r="EX111" s="108">
        <f t="shared" si="43"/>
        <v>100</v>
      </c>
      <c r="EY111" s="109" t="str">
        <f t="shared" si="44"/>
        <v>+</v>
      </c>
      <c r="EZ111" s="108">
        <f t="shared" si="45"/>
        <v>42</v>
      </c>
      <c r="FA111" s="108">
        <f t="shared" si="46"/>
        <v>42</v>
      </c>
      <c r="FB111" s="109" t="str">
        <f t="shared" si="47"/>
        <v>+</v>
      </c>
      <c r="FC111" s="108">
        <f t="shared" si="48"/>
        <v>42</v>
      </c>
      <c r="FD111" s="109" t="str">
        <f t="shared" si="49"/>
        <v>+</v>
      </c>
      <c r="FE111" s="109"/>
      <c r="FF111" s="109"/>
      <c r="FG111" s="109"/>
      <c r="FH111" s="109"/>
      <c r="FI111" s="109"/>
      <c r="FJ111" s="109"/>
    </row>
    <row r="112" spans="1:166" ht="50.25">
      <c r="A112" s="129"/>
      <c r="B112" s="130" t="s">
        <v>296</v>
      </c>
      <c r="C112" s="246" t="s">
        <v>297</v>
      </c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4"/>
      <c r="AG112" s="247">
        <v>5</v>
      </c>
      <c r="AH112" s="243"/>
      <c r="AI112" s="244"/>
      <c r="AJ112" s="247"/>
      <c r="AK112" s="243"/>
      <c r="AL112" s="244"/>
      <c r="AM112" s="242">
        <v>100</v>
      </c>
      <c r="AN112" s="243"/>
      <c r="AO112" s="244"/>
      <c r="AP112" s="242">
        <v>42</v>
      </c>
      <c r="AQ112" s="243"/>
      <c r="AR112" s="244"/>
      <c r="AS112" s="245">
        <v>10</v>
      </c>
      <c r="AT112" s="243"/>
      <c r="AU112" s="244"/>
      <c r="AV112" s="245">
        <v>28</v>
      </c>
      <c r="AW112" s="243"/>
      <c r="AX112" s="244"/>
      <c r="AY112" s="242">
        <v>4</v>
      </c>
      <c r="AZ112" s="243"/>
      <c r="BA112" s="244"/>
      <c r="BB112" s="242"/>
      <c r="BC112" s="243"/>
      <c r="BD112" s="244"/>
      <c r="BE112" s="263"/>
      <c r="BF112" s="243"/>
      <c r="BG112" s="244"/>
      <c r="BH112" s="242"/>
      <c r="BI112" s="243"/>
      <c r="BJ112" s="244"/>
      <c r="BK112" s="242"/>
      <c r="BL112" s="244"/>
      <c r="BM112" s="263"/>
      <c r="BN112" s="243"/>
      <c r="BO112" s="244"/>
      <c r="BP112" s="242"/>
      <c r="BQ112" s="243"/>
      <c r="BR112" s="244"/>
      <c r="BS112" s="242"/>
      <c r="BT112" s="244"/>
      <c r="BU112" s="263"/>
      <c r="BV112" s="243"/>
      <c r="BW112" s="244"/>
      <c r="BX112" s="242"/>
      <c r="BY112" s="243"/>
      <c r="BZ112" s="244"/>
      <c r="CA112" s="242"/>
      <c r="CB112" s="244"/>
      <c r="CC112" s="263"/>
      <c r="CD112" s="243"/>
      <c r="CE112" s="244"/>
      <c r="CF112" s="242"/>
      <c r="CG112" s="243"/>
      <c r="CH112" s="244"/>
      <c r="CI112" s="242"/>
      <c r="CJ112" s="244"/>
      <c r="CK112" s="245">
        <v>100</v>
      </c>
      <c r="CL112" s="243"/>
      <c r="CM112" s="244"/>
      <c r="CN112" s="245">
        <v>42</v>
      </c>
      <c r="CO112" s="243"/>
      <c r="CP112" s="244"/>
      <c r="CQ112" s="245">
        <v>3</v>
      </c>
      <c r="CR112" s="244"/>
      <c r="CS112" s="288"/>
      <c r="CT112" s="243"/>
      <c r="CU112" s="244"/>
      <c r="CV112" s="288"/>
      <c r="CW112" s="243"/>
      <c r="CX112" s="244"/>
      <c r="CY112" s="288"/>
      <c r="CZ112" s="244"/>
      <c r="DA112" s="263"/>
      <c r="DB112" s="243"/>
      <c r="DC112" s="244"/>
      <c r="DD112" s="277"/>
      <c r="DE112" s="243"/>
      <c r="DF112" s="244"/>
      <c r="DG112" s="277"/>
      <c r="DH112" s="244"/>
      <c r="DI112" s="247"/>
      <c r="DJ112" s="243"/>
      <c r="DK112" s="244"/>
      <c r="DL112" s="247"/>
      <c r="DM112" s="243"/>
      <c r="DN112" s="244"/>
      <c r="DO112" s="247"/>
      <c r="DP112" s="244"/>
      <c r="DQ112" s="248">
        <f t="shared" si="41"/>
        <v>3</v>
      </c>
      <c r="DR112" s="243"/>
      <c r="DS112" s="244"/>
      <c r="DT112" s="249"/>
      <c r="DU112" s="243"/>
      <c r="DV112" s="243"/>
      <c r="DW112" s="243"/>
      <c r="DX112" s="243"/>
      <c r="DY112" s="243"/>
      <c r="DZ112" s="243"/>
      <c r="EA112" s="243"/>
      <c r="EB112" s="243"/>
      <c r="EC112" s="243"/>
      <c r="ED112" s="243"/>
      <c r="EE112" s="243"/>
      <c r="EF112" s="243"/>
      <c r="EG112" s="243"/>
      <c r="EH112" s="243"/>
      <c r="EI112" s="243"/>
      <c r="EJ112" s="243"/>
      <c r="EK112" s="243"/>
      <c r="EL112" s="243"/>
      <c r="EM112" s="243"/>
      <c r="EN112" s="243"/>
      <c r="EO112" s="243"/>
      <c r="EP112" s="243"/>
      <c r="EQ112" s="243"/>
      <c r="ER112" s="243"/>
      <c r="ES112" s="244"/>
      <c r="ET112" s="161"/>
      <c r="EU112" s="161"/>
      <c r="EV112" s="107"/>
      <c r="EW112" s="108">
        <f t="shared" si="42"/>
        <v>100</v>
      </c>
      <c r="EX112" s="108">
        <f t="shared" si="43"/>
        <v>100</v>
      </c>
      <c r="EY112" s="109" t="str">
        <f t="shared" si="44"/>
        <v>+</v>
      </c>
      <c r="EZ112" s="108">
        <f t="shared" si="45"/>
        <v>42</v>
      </c>
      <c r="FA112" s="108">
        <f t="shared" si="46"/>
        <v>42</v>
      </c>
      <c r="FB112" s="109" t="str">
        <f t="shared" si="47"/>
        <v>+</v>
      </c>
      <c r="FC112" s="108">
        <f t="shared" si="48"/>
        <v>42</v>
      </c>
      <c r="FD112" s="109" t="str">
        <f t="shared" si="49"/>
        <v>+</v>
      </c>
      <c r="FE112" s="109"/>
      <c r="FF112" s="109"/>
      <c r="FG112" s="109"/>
      <c r="FH112" s="109"/>
      <c r="FI112" s="109"/>
      <c r="FJ112" s="109"/>
    </row>
    <row r="113" spans="1:166" ht="50.25">
      <c r="A113" s="164"/>
      <c r="B113" s="165" t="s">
        <v>298</v>
      </c>
      <c r="C113" s="293" t="s">
        <v>299</v>
      </c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4"/>
      <c r="AG113" s="279"/>
      <c r="AH113" s="243"/>
      <c r="AI113" s="244"/>
      <c r="AJ113" s="279"/>
      <c r="AK113" s="243"/>
      <c r="AL113" s="244"/>
      <c r="AM113" s="292">
        <f>SUM(AM114:AO115)</f>
        <v>198</v>
      </c>
      <c r="AN113" s="243"/>
      <c r="AO113" s="244"/>
      <c r="AP113" s="292">
        <f>SUM(AP114:AR115)</f>
        <v>120</v>
      </c>
      <c r="AQ113" s="243"/>
      <c r="AR113" s="244"/>
      <c r="AS113" s="292">
        <f>SUM(AS114:AU115)</f>
        <v>42</v>
      </c>
      <c r="AT113" s="243"/>
      <c r="AU113" s="244"/>
      <c r="AV113" s="292">
        <f>SUM(AV114:AX115)</f>
        <v>40</v>
      </c>
      <c r="AW113" s="243"/>
      <c r="AX113" s="244"/>
      <c r="AY113" s="292">
        <f>SUM(AY114:BA115)</f>
        <v>38</v>
      </c>
      <c r="AZ113" s="243"/>
      <c r="BA113" s="244"/>
      <c r="BB113" s="279"/>
      <c r="BC113" s="243"/>
      <c r="BD113" s="244"/>
      <c r="BE113" s="264"/>
      <c r="BF113" s="243"/>
      <c r="BG113" s="244"/>
      <c r="BH113" s="279"/>
      <c r="BI113" s="243"/>
      <c r="BJ113" s="244"/>
      <c r="BK113" s="279"/>
      <c r="BL113" s="244"/>
      <c r="BM113" s="264"/>
      <c r="BN113" s="243"/>
      <c r="BO113" s="244"/>
      <c r="BP113" s="279"/>
      <c r="BQ113" s="243"/>
      <c r="BR113" s="244"/>
      <c r="BS113" s="279"/>
      <c r="BT113" s="244"/>
      <c r="BU113" s="264"/>
      <c r="BV113" s="243"/>
      <c r="BW113" s="244"/>
      <c r="BX113" s="279"/>
      <c r="BY113" s="243"/>
      <c r="BZ113" s="244"/>
      <c r="CA113" s="279"/>
      <c r="CB113" s="244"/>
      <c r="CC113" s="264"/>
      <c r="CD113" s="243"/>
      <c r="CE113" s="244"/>
      <c r="CF113" s="279"/>
      <c r="CG113" s="243"/>
      <c r="CH113" s="244"/>
      <c r="CI113" s="279"/>
      <c r="CJ113" s="244"/>
      <c r="CK113" s="290"/>
      <c r="CL113" s="243"/>
      <c r="CM113" s="244"/>
      <c r="CN113" s="290"/>
      <c r="CO113" s="243"/>
      <c r="CP113" s="244"/>
      <c r="CQ113" s="290"/>
      <c r="CR113" s="244"/>
      <c r="CS113" s="291"/>
      <c r="CT113" s="243"/>
      <c r="CU113" s="244"/>
      <c r="CV113" s="291"/>
      <c r="CW113" s="243"/>
      <c r="CX113" s="244"/>
      <c r="CY113" s="291"/>
      <c r="CZ113" s="244"/>
      <c r="DA113" s="292">
        <f>SUM(DA114:DC115)</f>
        <v>90</v>
      </c>
      <c r="DB113" s="243"/>
      <c r="DC113" s="244"/>
      <c r="DD113" s="292">
        <f>SUM(DD114:DF115)</f>
        <v>48</v>
      </c>
      <c r="DE113" s="243"/>
      <c r="DF113" s="244"/>
      <c r="DG113" s="292">
        <f>SUM(DG114:DH115)</f>
        <v>3</v>
      </c>
      <c r="DH113" s="244"/>
      <c r="DI113" s="292">
        <f>SUM(DI114:DK115)</f>
        <v>108</v>
      </c>
      <c r="DJ113" s="243"/>
      <c r="DK113" s="244"/>
      <c r="DL113" s="292">
        <f>SUM(DL114:DN115)</f>
        <v>72</v>
      </c>
      <c r="DM113" s="243"/>
      <c r="DN113" s="244"/>
      <c r="DO113" s="292">
        <f>SUM(DO114:DP115)</f>
        <v>3</v>
      </c>
      <c r="DP113" s="244"/>
      <c r="DQ113" s="264">
        <f t="shared" si="41"/>
        <v>6</v>
      </c>
      <c r="DR113" s="243"/>
      <c r="DS113" s="244"/>
      <c r="DT113" s="266"/>
      <c r="DU113" s="243"/>
      <c r="DV113" s="243"/>
      <c r="DW113" s="243"/>
      <c r="DX113" s="243"/>
      <c r="DY113" s="243"/>
      <c r="DZ113" s="243"/>
      <c r="EA113" s="243"/>
      <c r="EB113" s="243"/>
      <c r="EC113" s="243"/>
      <c r="ED113" s="243"/>
      <c r="EE113" s="243"/>
      <c r="EF113" s="243"/>
      <c r="EG113" s="243"/>
      <c r="EH113" s="243"/>
      <c r="EI113" s="243"/>
      <c r="EJ113" s="243"/>
      <c r="EK113" s="243"/>
      <c r="EL113" s="243"/>
      <c r="EM113" s="243"/>
      <c r="EN113" s="243"/>
      <c r="EO113" s="243"/>
      <c r="EP113" s="243"/>
      <c r="EQ113" s="243"/>
      <c r="ER113" s="243"/>
      <c r="ES113" s="244"/>
      <c r="ET113" s="161"/>
      <c r="EU113" s="161"/>
      <c r="EV113" s="107"/>
      <c r="EW113" s="108"/>
      <c r="EX113" s="108"/>
      <c r="EY113" s="109"/>
      <c r="EZ113" s="108"/>
      <c r="FA113" s="108"/>
      <c r="FB113" s="109"/>
      <c r="FC113" s="108"/>
      <c r="FD113" s="109"/>
      <c r="FE113" s="109"/>
      <c r="FF113" s="109"/>
      <c r="FG113" s="109"/>
      <c r="FH113" s="109"/>
      <c r="FI113" s="109"/>
      <c r="FJ113" s="109"/>
    </row>
    <row r="114" spans="1:166" ht="50.25">
      <c r="A114" s="126"/>
      <c r="B114" s="127" t="s">
        <v>300</v>
      </c>
      <c r="C114" s="297" t="s">
        <v>301</v>
      </c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1"/>
      <c r="AG114" s="247"/>
      <c r="AH114" s="243"/>
      <c r="AI114" s="244"/>
      <c r="AJ114" s="295">
        <v>7</v>
      </c>
      <c r="AK114" s="260"/>
      <c r="AL114" s="261"/>
      <c r="AM114" s="294">
        <v>90</v>
      </c>
      <c r="AN114" s="260"/>
      <c r="AO114" s="261"/>
      <c r="AP114" s="294">
        <v>48</v>
      </c>
      <c r="AQ114" s="260"/>
      <c r="AR114" s="261"/>
      <c r="AS114" s="294">
        <v>18</v>
      </c>
      <c r="AT114" s="260"/>
      <c r="AU114" s="261"/>
      <c r="AV114" s="294">
        <v>16</v>
      </c>
      <c r="AW114" s="260"/>
      <c r="AX114" s="261"/>
      <c r="AY114" s="294">
        <v>14</v>
      </c>
      <c r="AZ114" s="260"/>
      <c r="BA114" s="261"/>
      <c r="BB114" s="242"/>
      <c r="BC114" s="243"/>
      <c r="BD114" s="244"/>
      <c r="BE114" s="263"/>
      <c r="BF114" s="243"/>
      <c r="BG114" s="244"/>
      <c r="BH114" s="242"/>
      <c r="BI114" s="243"/>
      <c r="BJ114" s="244"/>
      <c r="BK114" s="242"/>
      <c r="BL114" s="244"/>
      <c r="BM114" s="263"/>
      <c r="BN114" s="243"/>
      <c r="BO114" s="244"/>
      <c r="BP114" s="242"/>
      <c r="BQ114" s="243"/>
      <c r="BR114" s="244"/>
      <c r="BS114" s="242"/>
      <c r="BT114" s="244"/>
      <c r="BU114" s="263"/>
      <c r="BV114" s="243"/>
      <c r="BW114" s="244"/>
      <c r="BX114" s="242"/>
      <c r="BY114" s="243"/>
      <c r="BZ114" s="244"/>
      <c r="CA114" s="242"/>
      <c r="CB114" s="244"/>
      <c r="CC114" s="263"/>
      <c r="CD114" s="243"/>
      <c r="CE114" s="244"/>
      <c r="CF114" s="242"/>
      <c r="CG114" s="243"/>
      <c r="CH114" s="244"/>
      <c r="CI114" s="242"/>
      <c r="CJ114" s="244"/>
      <c r="CK114" s="245"/>
      <c r="CL114" s="243"/>
      <c r="CM114" s="244"/>
      <c r="CN114" s="245"/>
      <c r="CO114" s="243"/>
      <c r="CP114" s="244"/>
      <c r="CQ114" s="245"/>
      <c r="CR114" s="244"/>
      <c r="CS114" s="288"/>
      <c r="CT114" s="243"/>
      <c r="CU114" s="244"/>
      <c r="CV114" s="288"/>
      <c r="CW114" s="243"/>
      <c r="CX114" s="244"/>
      <c r="CY114" s="288"/>
      <c r="CZ114" s="244"/>
      <c r="DA114" s="294">
        <v>90</v>
      </c>
      <c r="DB114" s="260"/>
      <c r="DC114" s="261"/>
      <c r="DD114" s="295">
        <v>48</v>
      </c>
      <c r="DE114" s="260"/>
      <c r="DF114" s="261"/>
      <c r="DG114" s="295">
        <v>3</v>
      </c>
      <c r="DH114" s="261"/>
      <c r="DI114" s="247"/>
      <c r="DJ114" s="243"/>
      <c r="DK114" s="244"/>
      <c r="DL114" s="247"/>
      <c r="DM114" s="243"/>
      <c r="DN114" s="244"/>
      <c r="DO114" s="247"/>
      <c r="DP114" s="244"/>
      <c r="DQ114" s="248">
        <f t="shared" si="41"/>
        <v>3</v>
      </c>
      <c r="DR114" s="243"/>
      <c r="DS114" s="244"/>
      <c r="DT114" s="296" t="s">
        <v>249</v>
      </c>
      <c r="DU114" s="260"/>
      <c r="DV114" s="260"/>
      <c r="DW114" s="260"/>
      <c r="DX114" s="260"/>
      <c r="DY114" s="260"/>
      <c r="DZ114" s="260"/>
      <c r="EA114" s="260"/>
      <c r="EB114" s="260"/>
      <c r="EC114" s="260"/>
      <c r="ED114" s="260"/>
      <c r="EE114" s="260"/>
      <c r="EF114" s="260"/>
      <c r="EG114" s="260"/>
      <c r="EH114" s="260"/>
      <c r="EI114" s="260"/>
      <c r="EJ114" s="260"/>
      <c r="EK114" s="260"/>
      <c r="EL114" s="260"/>
      <c r="EM114" s="260"/>
      <c r="EN114" s="260"/>
      <c r="EO114" s="260"/>
      <c r="EP114" s="260"/>
      <c r="EQ114" s="260"/>
      <c r="ER114" s="260"/>
      <c r="ES114" s="261"/>
      <c r="ET114" s="161"/>
      <c r="EU114" s="161"/>
      <c r="EV114" s="107"/>
      <c r="EW114" s="108"/>
      <c r="EX114" s="108"/>
      <c r="EY114" s="109"/>
      <c r="EZ114" s="108"/>
      <c r="FA114" s="108"/>
      <c r="FB114" s="109"/>
      <c r="FC114" s="108"/>
      <c r="FD114" s="109"/>
      <c r="FE114" s="109"/>
      <c r="FF114" s="109"/>
      <c r="FG114" s="109"/>
      <c r="FH114" s="109"/>
      <c r="FI114" s="109"/>
      <c r="FJ114" s="109"/>
    </row>
    <row r="115" spans="1:166" ht="50.25">
      <c r="A115" s="126"/>
      <c r="B115" s="127" t="s">
        <v>302</v>
      </c>
      <c r="C115" s="299" t="s">
        <v>303</v>
      </c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1"/>
      <c r="AG115" s="247"/>
      <c r="AH115" s="243"/>
      <c r="AI115" s="244"/>
      <c r="AJ115" s="295">
        <v>8</v>
      </c>
      <c r="AK115" s="260"/>
      <c r="AL115" s="261"/>
      <c r="AM115" s="295">
        <v>108</v>
      </c>
      <c r="AN115" s="260"/>
      <c r="AO115" s="261"/>
      <c r="AP115" s="295">
        <v>72</v>
      </c>
      <c r="AQ115" s="260"/>
      <c r="AR115" s="261"/>
      <c r="AS115" s="295">
        <v>24</v>
      </c>
      <c r="AT115" s="260"/>
      <c r="AU115" s="261"/>
      <c r="AV115" s="295">
        <v>24</v>
      </c>
      <c r="AW115" s="260"/>
      <c r="AX115" s="261"/>
      <c r="AY115" s="295">
        <v>24</v>
      </c>
      <c r="AZ115" s="260"/>
      <c r="BA115" s="261"/>
      <c r="BB115" s="242"/>
      <c r="BC115" s="243"/>
      <c r="BD115" s="244"/>
      <c r="BE115" s="263"/>
      <c r="BF115" s="243"/>
      <c r="BG115" s="244"/>
      <c r="BH115" s="242"/>
      <c r="BI115" s="243"/>
      <c r="BJ115" s="244"/>
      <c r="BK115" s="242"/>
      <c r="BL115" s="244"/>
      <c r="BM115" s="263"/>
      <c r="BN115" s="243"/>
      <c r="BO115" s="244"/>
      <c r="BP115" s="242"/>
      <c r="BQ115" s="243"/>
      <c r="BR115" s="244"/>
      <c r="BS115" s="242"/>
      <c r="BT115" s="244"/>
      <c r="BU115" s="263"/>
      <c r="BV115" s="243"/>
      <c r="BW115" s="244"/>
      <c r="BX115" s="242"/>
      <c r="BY115" s="243"/>
      <c r="BZ115" s="244"/>
      <c r="CA115" s="242"/>
      <c r="CB115" s="244"/>
      <c r="CC115" s="263"/>
      <c r="CD115" s="243"/>
      <c r="CE115" s="244"/>
      <c r="CF115" s="242"/>
      <c r="CG115" s="243"/>
      <c r="CH115" s="244"/>
      <c r="CI115" s="242"/>
      <c r="CJ115" s="244"/>
      <c r="CK115" s="245"/>
      <c r="CL115" s="243"/>
      <c r="CM115" s="244"/>
      <c r="CN115" s="245"/>
      <c r="CO115" s="243"/>
      <c r="CP115" s="244"/>
      <c r="CQ115" s="245"/>
      <c r="CR115" s="244"/>
      <c r="CS115" s="288"/>
      <c r="CT115" s="243"/>
      <c r="CU115" s="244"/>
      <c r="CV115" s="288"/>
      <c r="CW115" s="243"/>
      <c r="CX115" s="244"/>
      <c r="CY115" s="288"/>
      <c r="CZ115" s="244"/>
      <c r="DA115" s="263"/>
      <c r="DB115" s="243"/>
      <c r="DC115" s="244"/>
      <c r="DD115" s="277"/>
      <c r="DE115" s="243"/>
      <c r="DF115" s="244"/>
      <c r="DG115" s="277"/>
      <c r="DH115" s="244"/>
      <c r="DI115" s="295">
        <v>108</v>
      </c>
      <c r="DJ115" s="260"/>
      <c r="DK115" s="261"/>
      <c r="DL115" s="295">
        <v>72</v>
      </c>
      <c r="DM115" s="260"/>
      <c r="DN115" s="261"/>
      <c r="DO115" s="295">
        <v>3</v>
      </c>
      <c r="DP115" s="261"/>
      <c r="DQ115" s="248">
        <f t="shared" si="41"/>
        <v>3</v>
      </c>
      <c r="DR115" s="243"/>
      <c r="DS115" s="244"/>
      <c r="DT115" s="296" t="s">
        <v>304</v>
      </c>
      <c r="DU115" s="260"/>
      <c r="DV115" s="260"/>
      <c r="DW115" s="260"/>
      <c r="DX115" s="260"/>
      <c r="DY115" s="260"/>
      <c r="DZ115" s="260"/>
      <c r="EA115" s="260"/>
      <c r="EB115" s="260"/>
      <c r="EC115" s="260"/>
      <c r="ED115" s="260"/>
      <c r="EE115" s="260"/>
      <c r="EF115" s="260"/>
      <c r="EG115" s="260"/>
      <c r="EH115" s="260"/>
      <c r="EI115" s="260"/>
      <c r="EJ115" s="260"/>
      <c r="EK115" s="260"/>
      <c r="EL115" s="260"/>
      <c r="EM115" s="260"/>
      <c r="EN115" s="260"/>
      <c r="EO115" s="260"/>
      <c r="EP115" s="260"/>
      <c r="EQ115" s="260"/>
      <c r="ER115" s="260"/>
      <c r="ES115" s="261"/>
      <c r="ET115" s="161"/>
      <c r="EU115" s="161"/>
      <c r="EV115" s="107"/>
      <c r="EW115" s="108"/>
      <c r="EX115" s="108"/>
      <c r="EY115" s="109"/>
      <c r="EZ115" s="108"/>
      <c r="FA115" s="108"/>
      <c r="FB115" s="109"/>
      <c r="FC115" s="108"/>
      <c r="FD115" s="109"/>
      <c r="FE115" s="109"/>
      <c r="FF115" s="109"/>
      <c r="FG115" s="109"/>
      <c r="FH115" s="109"/>
      <c r="FI115" s="109"/>
      <c r="FJ115" s="109"/>
    </row>
    <row r="116" spans="1:166" ht="50.25">
      <c r="A116" s="116"/>
      <c r="B116" s="128" t="s">
        <v>305</v>
      </c>
      <c r="C116" s="298" t="s">
        <v>306</v>
      </c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4"/>
      <c r="AG116" s="264"/>
      <c r="AH116" s="243"/>
      <c r="AI116" s="244"/>
      <c r="AJ116" s="264"/>
      <c r="AK116" s="243"/>
      <c r="AL116" s="244"/>
      <c r="AM116" s="264">
        <f>SUM(AM117:AO118)</f>
        <v>180</v>
      </c>
      <c r="AN116" s="243"/>
      <c r="AO116" s="244"/>
      <c r="AP116" s="264">
        <f>SUM(AP117:AR118)</f>
        <v>68</v>
      </c>
      <c r="AQ116" s="243"/>
      <c r="AR116" s="244"/>
      <c r="AS116" s="264">
        <f>SUM(AS117:AU118)</f>
        <v>28</v>
      </c>
      <c r="AT116" s="243"/>
      <c r="AU116" s="244"/>
      <c r="AV116" s="264"/>
      <c r="AW116" s="243"/>
      <c r="AX116" s="244"/>
      <c r="AY116" s="264">
        <f>SUM(AY117:BA118)</f>
        <v>40</v>
      </c>
      <c r="AZ116" s="243"/>
      <c r="BA116" s="244"/>
      <c r="BB116" s="264"/>
      <c r="BC116" s="243"/>
      <c r="BD116" s="244"/>
      <c r="BE116" s="264"/>
      <c r="BF116" s="243"/>
      <c r="BG116" s="244"/>
      <c r="BH116" s="264"/>
      <c r="BI116" s="243"/>
      <c r="BJ116" s="244"/>
      <c r="BK116" s="264"/>
      <c r="BL116" s="244"/>
      <c r="BM116" s="264"/>
      <c r="BN116" s="243"/>
      <c r="BO116" s="244"/>
      <c r="BP116" s="264"/>
      <c r="BQ116" s="243"/>
      <c r="BR116" s="244"/>
      <c r="BS116" s="264"/>
      <c r="BT116" s="244"/>
      <c r="BU116" s="264"/>
      <c r="BV116" s="243"/>
      <c r="BW116" s="244"/>
      <c r="BX116" s="264"/>
      <c r="BY116" s="243"/>
      <c r="BZ116" s="244"/>
      <c r="CA116" s="264"/>
      <c r="CB116" s="244"/>
      <c r="CC116" s="264"/>
      <c r="CD116" s="243"/>
      <c r="CE116" s="244"/>
      <c r="CF116" s="264"/>
      <c r="CG116" s="243"/>
      <c r="CH116" s="244"/>
      <c r="CI116" s="264"/>
      <c r="CJ116" s="244"/>
      <c r="CK116" s="264">
        <f>SUM(CK117:CM117)</f>
        <v>90</v>
      </c>
      <c r="CL116" s="243"/>
      <c r="CM116" s="244"/>
      <c r="CN116" s="264">
        <f>SUM(CN117:CP117)</f>
        <v>34</v>
      </c>
      <c r="CO116" s="243"/>
      <c r="CP116" s="244"/>
      <c r="CQ116" s="264">
        <f>SUM(CQ117:CR117)</f>
        <v>3</v>
      </c>
      <c r="CR116" s="244"/>
      <c r="CS116" s="264">
        <f>SUM(CS117:CU118)</f>
        <v>90</v>
      </c>
      <c r="CT116" s="243"/>
      <c r="CU116" s="244"/>
      <c r="CV116" s="264">
        <f>SUM(CV117:CX118)</f>
        <v>34</v>
      </c>
      <c r="CW116" s="243"/>
      <c r="CX116" s="244"/>
      <c r="CY116" s="264">
        <f>SUM(CY117:CZ118)</f>
        <v>3</v>
      </c>
      <c r="CZ116" s="244"/>
      <c r="DA116" s="264"/>
      <c r="DB116" s="243"/>
      <c r="DC116" s="244"/>
      <c r="DD116" s="264"/>
      <c r="DE116" s="243"/>
      <c r="DF116" s="244"/>
      <c r="DG116" s="264"/>
      <c r="DH116" s="244"/>
      <c r="DI116" s="264"/>
      <c r="DJ116" s="243"/>
      <c r="DK116" s="244"/>
      <c r="DL116" s="264"/>
      <c r="DM116" s="243"/>
      <c r="DN116" s="244"/>
      <c r="DO116" s="264"/>
      <c r="DP116" s="244"/>
      <c r="DQ116" s="264">
        <f t="shared" si="41"/>
        <v>6</v>
      </c>
      <c r="DR116" s="243"/>
      <c r="DS116" s="244"/>
      <c r="DT116" s="300"/>
      <c r="DU116" s="243"/>
      <c r="DV116" s="243"/>
      <c r="DW116" s="243"/>
      <c r="DX116" s="243"/>
      <c r="DY116" s="243"/>
      <c r="DZ116" s="243"/>
      <c r="EA116" s="243"/>
      <c r="EB116" s="243"/>
      <c r="EC116" s="243"/>
      <c r="ED116" s="243"/>
      <c r="EE116" s="243"/>
      <c r="EF116" s="243"/>
      <c r="EG116" s="243"/>
      <c r="EH116" s="243"/>
      <c r="EI116" s="243"/>
      <c r="EJ116" s="243"/>
      <c r="EK116" s="243"/>
      <c r="EL116" s="243"/>
      <c r="EM116" s="243"/>
      <c r="EN116" s="243"/>
      <c r="EO116" s="243"/>
      <c r="EP116" s="243"/>
      <c r="EQ116" s="243"/>
      <c r="ER116" s="243"/>
      <c r="ES116" s="244"/>
      <c r="ET116" s="161"/>
      <c r="EU116" s="161"/>
      <c r="EV116" s="107"/>
      <c r="EW116" s="108">
        <f t="shared" ref="EW116:EW122" si="50">AM116</f>
        <v>180</v>
      </c>
      <c r="EX116" s="108">
        <f t="shared" ref="EX116:EX122" si="51">BE116+BM116+BU116+CC116+CK116+CS116+DA116+DI116</f>
        <v>180</v>
      </c>
      <c r="EY116" s="109" t="str">
        <f t="shared" ref="EY116:EY122" si="52">IF(EW116=EX116,"+","-")</f>
        <v>+</v>
      </c>
      <c r="EZ116" s="166">
        <f t="shared" ref="EZ116:EZ122" si="53">AP116</f>
        <v>68</v>
      </c>
      <c r="FA116" s="166">
        <f t="shared" ref="FA116:FA122" si="54">BH116+BP116+BX116+CF116+CN116+CV116+DD116+DL116</f>
        <v>68</v>
      </c>
      <c r="FB116" s="162" t="str">
        <f t="shared" ref="FB116:FB122" si="55">IF(EZ116=FA116,"+","-")</f>
        <v>+</v>
      </c>
      <c r="FC116" s="108">
        <f t="shared" ref="FC116:FC122" si="56">AS116+AV116+AY116+BB116</f>
        <v>68</v>
      </c>
      <c r="FD116" s="108" t="str">
        <f t="shared" ref="FD116:FD122" si="57">IF(EZ116=FC116,"+","-")</f>
        <v>+</v>
      </c>
      <c r="FE116" s="109"/>
      <c r="FF116" s="108"/>
      <c r="FG116" s="108"/>
      <c r="FH116" s="109"/>
      <c r="FI116" s="108"/>
      <c r="FJ116" s="109"/>
    </row>
    <row r="117" spans="1:166" ht="50.25">
      <c r="A117" s="129"/>
      <c r="B117" s="130" t="s">
        <v>307</v>
      </c>
      <c r="C117" s="246" t="s">
        <v>308</v>
      </c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4"/>
      <c r="AG117" s="247"/>
      <c r="AH117" s="243"/>
      <c r="AI117" s="244"/>
      <c r="AJ117" s="242">
        <v>5</v>
      </c>
      <c r="AK117" s="243"/>
      <c r="AL117" s="244"/>
      <c r="AM117" s="247">
        <v>90</v>
      </c>
      <c r="AN117" s="243"/>
      <c r="AO117" s="244"/>
      <c r="AP117" s="247">
        <v>34</v>
      </c>
      <c r="AQ117" s="243"/>
      <c r="AR117" s="244"/>
      <c r="AS117" s="247">
        <v>14</v>
      </c>
      <c r="AT117" s="243"/>
      <c r="AU117" s="244"/>
      <c r="AV117" s="247"/>
      <c r="AW117" s="243"/>
      <c r="AX117" s="244"/>
      <c r="AY117" s="247">
        <v>20</v>
      </c>
      <c r="AZ117" s="243"/>
      <c r="BA117" s="244"/>
      <c r="BB117" s="247"/>
      <c r="BC117" s="243"/>
      <c r="BD117" s="244"/>
      <c r="BE117" s="248"/>
      <c r="BF117" s="243"/>
      <c r="BG117" s="244"/>
      <c r="BH117" s="247"/>
      <c r="BI117" s="243"/>
      <c r="BJ117" s="244"/>
      <c r="BK117" s="247"/>
      <c r="BL117" s="244"/>
      <c r="BM117" s="248"/>
      <c r="BN117" s="243"/>
      <c r="BO117" s="244"/>
      <c r="BP117" s="247"/>
      <c r="BQ117" s="243"/>
      <c r="BR117" s="244"/>
      <c r="BS117" s="247"/>
      <c r="BT117" s="244"/>
      <c r="BU117" s="248"/>
      <c r="BV117" s="243"/>
      <c r="BW117" s="244"/>
      <c r="BX117" s="247"/>
      <c r="BY117" s="243"/>
      <c r="BZ117" s="244"/>
      <c r="CA117" s="247"/>
      <c r="CB117" s="244"/>
      <c r="CC117" s="248"/>
      <c r="CD117" s="243"/>
      <c r="CE117" s="244"/>
      <c r="CF117" s="247"/>
      <c r="CG117" s="243"/>
      <c r="CH117" s="244"/>
      <c r="CI117" s="247"/>
      <c r="CJ117" s="244"/>
      <c r="CK117" s="242">
        <v>90</v>
      </c>
      <c r="CL117" s="243"/>
      <c r="CM117" s="244"/>
      <c r="CN117" s="242">
        <v>34</v>
      </c>
      <c r="CO117" s="243"/>
      <c r="CP117" s="244"/>
      <c r="CQ117" s="242">
        <v>3</v>
      </c>
      <c r="CR117" s="244"/>
      <c r="CS117" s="263"/>
      <c r="CT117" s="243"/>
      <c r="CU117" s="244"/>
      <c r="CV117" s="242"/>
      <c r="CW117" s="243"/>
      <c r="CX117" s="244"/>
      <c r="CY117" s="242"/>
      <c r="CZ117" s="244"/>
      <c r="DA117" s="263"/>
      <c r="DB117" s="243"/>
      <c r="DC117" s="244"/>
      <c r="DD117" s="277"/>
      <c r="DE117" s="243"/>
      <c r="DF117" s="244"/>
      <c r="DG117" s="277"/>
      <c r="DH117" s="244"/>
      <c r="DI117" s="248"/>
      <c r="DJ117" s="243"/>
      <c r="DK117" s="244"/>
      <c r="DL117" s="247"/>
      <c r="DM117" s="243"/>
      <c r="DN117" s="244"/>
      <c r="DO117" s="247"/>
      <c r="DP117" s="244"/>
      <c r="DQ117" s="248">
        <f t="shared" si="41"/>
        <v>3</v>
      </c>
      <c r="DR117" s="243"/>
      <c r="DS117" s="244"/>
      <c r="DT117" s="268" t="s">
        <v>169</v>
      </c>
      <c r="DU117" s="243"/>
      <c r="DV117" s="243"/>
      <c r="DW117" s="243"/>
      <c r="DX117" s="243"/>
      <c r="DY117" s="243"/>
      <c r="DZ117" s="243"/>
      <c r="EA117" s="243"/>
      <c r="EB117" s="243"/>
      <c r="EC117" s="243"/>
      <c r="ED117" s="243"/>
      <c r="EE117" s="243"/>
      <c r="EF117" s="243"/>
      <c r="EG117" s="243"/>
      <c r="EH117" s="243"/>
      <c r="EI117" s="243"/>
      <c r="EJ117" s="243"/>
      <c r="EK117" s="243"/>
      <c r="EL117" s="243"/>
      <c r="EM117" s="243"/>
      <c r="EN117" s="243"/>
      <c r="EO117" s="243"/>
      <c r="EP117" s="243"/>
      <c r="EQ117" s="243"/>
      <c r="ER117" s="243"/>
      <c r="ES117" s="244"/>
      <c r="ET117" s="161"/>
      <c r="EU117" s="161"/>
      <c r="EV117" s="107"/>
      <c r="EW117" s="108">
        <f t="shared" si="50"/>
        <v>90</v>
      </c>
      <c r="EX117" s="108">
        <f t="shared" si="51"/>
        <v>90</v>
      </c>
      <c r="EY117" s="109" t="str">
        <f t="shared" si="52"/>
        <v>+</v>
      </c>
      <c r="EZ117" s="108">
        <f t="shared" si="53"/>
        <v>34</v>
      </c>
      <c r="FA117" s="108">
        <f t="shared" si="54"/>
        <v>34</v>
      </c>
      <c r="FB117" s="109" t="str">
        <f t="shared" si="55"/>
        <v>+</v>
      </c>
      <c r="FC117" s="108">
        <f t="shared" si="56"/>
        <v>34</v>
      </c>
      <c r="FD117" s="109" t="str">
        <f t="shared" si="57"/>
        <v>+</v>
      </c>
      <c r="FE117" s="109"/>
      <c r="FF117" s="109"/>
      <c r="FG117" s="109"/>
      <c r="FH117" s="109"/>
      <c r="FI117" s="109"/>
      <c r="FJ117" s="109"/>
    </row>
    <row r="118" spans="1:166" ht="50.25">
      <c r="A118" s="129"/>
      <c r="B118" s="130" t="s">
        <v>309</v>
      </c>
      <c r="C118" s="303" t="s">
        <v>310</v>
      </c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4"/>
      <c r="AG118" s="247"/>
      <c r="AH118" s="243"/>
      <c r="AI118" s="244"/>
      <c r="AJ118" s="242">
        <v>6</v>
      </c>
      <c r="AK118" s="243"/>
      <c r="AL118" s="244"/>
      <c r="AM118" s="247">
        <v>90</v>
      </c>
      <c r="AN118" s="243"/>
      <c r="AO118" s="244"/>
      <c r="AP118" s="247">
        <v>34</v>
      </c>
      <c r="AQ118" s="243"/>
      <c r="AR118" s="244"/>
      <c r="AS118" s="247">
        <v>14</v>
      </c>
      <c r="AT118" s="243"/>
      <c r="AU118" s="244"/>
      <c r="AV118" s="247"/>
      <c r="AW118" s="243"/>
      <c r="AX118" s="244"/>
      <c r="AY118" s="247">
        <v>20</v>
      </c>
      <c r="AZ118" s="243"/>
      <c r="BA118" s="244"/>
      <c r="BB118" s="247"/>
      <c r="BC118" s="243"/>
      <c r="BD118" s="244"/>
      <c r="BE118" s="248"/>
      <c r="BF118" s="243"/>
      <c r="BG118" s="244"/>
      <c r="BH118" s="247"/>
      <c r="BI118" s="243"/>
      <c r="BJ118" s="244"/>
      <c r="BK118" s="247"/>
      <c r="BL118" s="244"/>
      <c r="BM118" s="248"/>
      <c r="BN118" s="243"/>
      <c r="BO118" s="244"/>
      <c r="BP118" s="247"/>
      <c r="BQ118" s="243"/>
      <c r="BR118" s="244"/>
      <c r="BS118" s="247"/>
      <c r="BT118" s="244"/>
      <c r="BU118" s="248"/>
      <c r="BV118" s="243"/>
      <c r="BW118" s="244"/>
      <c r="BX118" s="247"/>
      <c r="BY118" s="243"/>
      <c r="BZ118" s="244"/>
      <c r="CA118" s="247"/>
      <c r="CB118" s="244"/>
      <c r="CC118" s="248"/>
      <c r="CD118" s="243"/>
      <c r="CE118" s="244"/>
      <c r="CF118" s="247"/>
      <c r="CG118" s="243"/>
      <c r="CH118" s="244"/>
      <c r="CI118" s="247"/>
      <c r="CJ118" s="244"/>
      <c r="CK118" s="263"/>
      <c r="CL118" s="243"/>
      <c r="CM118" s="244"/>
      <c r="CN118" s="242"/>
      <c r="CO118" s="243"/>
      <c r="CP118" s="244"/>
      <c r="CQ118" s="242"/>
      <c r="CR118" s="244"/>
      <c r="CS118" s="242">
        <v>90</v>
      </c>
      <c r="CT118" s="243"/>
      <c r="CU118" s="244"/>
      <c r="CV118" s="242">
        <v>34</v>
      </c>
      <c r="CW118" s="243"/>
      <c r="CX118" s="244"/>
      <c r="CY118" s="242">
        <v>3</v>
      </c>
      <c r="CZ118" s="244"/>
      <c r="DA118" s="263"/>
      <c r="DB118" s="243"/>
      <c r="DC118" s="244"/>
      <c r="DD118" s="277"/>
      <c r="DE118" s="243"/>
      <c r="DF118" s="244"/>
      <c r="DG118" s="277"/>
      <c r="DH118" s="244"/>
      <c r="DI118" s="248"/>
      <c r="DJ118" s="243"/>
      <c r="DK118" s="244"/>
      <c r="DL118" s="247"/>
      <c r="DM118" s="243"/>
      <c r="DN118" s="244"/>
      <c r="DO118" s="247"/>
      <c r="DP118" s="244"/>
      <c r="DQ118" s="248">
        <f t="shared" si="41"/>
        <v>3</v>
      </c>
      <c r="DR118" s="243"/>
      <c r="DS118" s="244"/>
      <c r="DT118" s="301" t="s">
        <v>311</v>
      </c>
      <c r="DU118" s="260"/>
      <c r="DV118" s="260"/>
      <c r="DW118" s="260"/>
      <c r="DX118" s="260"/>
      <c r="DY118" s="260"/>
      <c r="DZ118" s="260"/>
      <c r="EA118" s="260"/>
      <c r="EB118" s="260"/>
      <c r="EC118" s="260"/>
      <c r="ED118" s="260"/>
      <c r="EE118" s="260"/>
      <c r="EF118" s="260"/>
      <c r="EG118" s="260"/>
      <c r="EH118" s="260"/>
      <c r="EI118" s="260"/>
      <c r="EJ118" s="260"/>
      <c r="EK118" s="260"/>
      <c r="EL118" s="260"/>
      <c r="EM118" s="260"/>
      <c r="EN118" s="260"/>
      <c r="EO118" s="260"/>
      <c r="EP118" s="260"/>
      <c r="EQ118" s="260"/>
      <c r="ER118" s="260"/>
      <c r="ES118" s="302"/>
      <c r="ET118" s="161"/>
      <c r="EU118" s="161"/>
      <c r="EV118" s="107"/>
      <c r="EW118" s="108">
        <f t="shared" si="50"/>
        <v>90</v>
      </c>
      <c r="EX118" s="108">
        <f t="shared" si="51"/>
        <v>90</v>
      </c>
      <c r="EY118" s="109" t="str">
        <f t="shared" si="52"/>
        <v>+</v>
      </c>
      <c r="EZ118" s="108">
        <f t="shared" si="53"/>
        <v>34</v>
      </c>
      <c r="FA118" s="108">
        <f t="shared" si="54"/>
        <v>34</v>
      </c>
      <c r="FB118" s="109" t="str">
        <f t="shared" si="55"/>
        <v>+</v>
      </c>
      <c r="FC118" s="108">
        <f t="shared" si="56"/>
        <v>34</v>
      </c>
      <c r="FD118" s="109" t="str">
        <f t="shared" si="57"/>
        <v>+</v>
      </c>
      <c r="FE118" s="109"/>
      <c r="FF118" s="109"/>
      <c r="FG118" s="109"/>
      <c r="FH118" s="109"/>
      <c r="FI118" s="109"/>
      <c r="FJ118" s="109"/>
    </row>
    <row r="119" spans="1:166" ht="50.25">
      <c r="A119" s="116"/>
      <c r="B119" s="128" t="s">
        <v>312</v>
      </c>
      <c r="C119" s="265" t="s">
        <v>313</v>
      </c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4"/>
      <c r="AG119" s="264"/>
      <c r="AH119" s="243"/>
      <c r="AI119" s="244"/>
      <c r="AJ119" s="264"/>
      <c r="AK119" s="243"/>
      <c r="AL119" s="244"/>
      <c r="AM119" s="264">
        <f>SUM(AM120:AO122)</f>
        <v>290</v>
      </c>
      <c r="AN119" s="243"/>
      <c r="AO119" s="244"/>
      <c r="AP119" s="264">
        <f>SUM(AP120:AR122)</f>
        <v>130</v>
      </c>
      <c r="AQ119" s="243"/>
      <c r="AR119" s="244"/>
      <c r="AS119" s="264">
        <f>SUM(AS120:AU122)</f>
        <v>44</v>
      </c>
      <c r="AT119" s="243"/>
      <c r="AU119" s="244"/>
      <c r="AV119" s="264">
        <f>SUM(AV120:AX122)</f>
        <v>56</v>
      </c>
      <c r="AW119" s="243"/>
      <c r="AX119" s="244"/>
      <c r="AY119" s="264">
        <f>SUM(AY120:BA122)</f>
        <v>30</v>
      </c>
      <c r="AZ119" s="243"/>
      <c r="BA119" s="244"/>
      <c r="BB119" s="264"/>
      <c r="BC119" s="243"/>
      <c r="BD119" s="244"/>
      <c r="BE119" s="264"/>
      <c r="BF119" s="243"/>
      <c r="BG119" s="244"/>
      <c r="BH119" s="264"/>
      <c r="BI119" s="243"/>
      <c r="BJ119" s="244"/>
      <c r="BK119" s="264"/>
      <c r="BL119" s="244"/>
      <c r="BM119" s="264"/>
      <c r="BN119" s="243"/>
      <c r="BO119" s="244"/>
      <c r="BP119" s="264"/>
      <c r="BQ119" s="243"/>
      <c r="BR119" s="244"/>
      <c r="BS119" s="264"/>
      <c r="BT119" s="244"/>
      <c r="BU119" s="264"/>
      <c r="BV119" s="243"/>
      <c r="BW119" s="244"/>
      <c r="BX119" s="264"/>
      <c r="BY119" s="243"/>
      <c r="BZ119" s="244"/>
      <c r="CA119" s="264"/>
      <c r="CB119" s="244"/>
      <c r="CC119" s="264"/>
      <c r="CD119" s="243"/>
      <c r="CE119" s="244"/>
      <c r="CF119" s="264"/>
      <c r="CG119" s="243"/>
      <c r="CH119" s="244"/>
      <c r="CI119" s="264"/>
      <c r="CJ119" s="244"/>
      <c r="CK119" s="264"/>
      <c r="CL119" s="243"/>
      <c r="CM119" s="244"/>
      <c r="CN119" s="264"/>
      <c r="CO119" s="243"/>
      <c r="CP119" s="244"/>
      <c r="CQ119" s="264"/>
      <c r="CR119" s="244"/>
      <c r="CS119" s="264"/>
      <c r="CT119" s="243"/>
      <c r="CU119" s="244"/>
      <c r="CV119" s="264"/>
      <c r="CW119" s="243"/>
      <c r="CX119" s="244"/>
      <c r="CY119" s="264"/>
      <c r="CZ119" s="244"/>
      <c r="DA119" s="264">
        <f>SUM(DA120:DC122)</f>
        <v>290</v>
      </c>
      <c r="DB119" s="243"/>
      <c r="DC119" s="244"/>
      <c r="DD119" s="264">
        <f>SUM(DD120:DF122)</f>
        <v>130</v>
      </c>
      <c r="DE119" s="243"/>
      <c r="DF119" s="244"/>
      <c r="DG119" s="264">
        <f>SUM(DG120:DH122)</f>
        <v>9</v>
      </c>
      <c r="DH119" s="244"/>
      <c r="DI119" s="264"/>
      <c r="DJ119" s="243"/>
      <c r="DK119" s="244"/>
      <c r="DL119" s="264"/>
      <c r="DM119" s="243"/>
      <c r="DN119" s="244"/>
      <c r="DO119" s="264"/>
      <c r="DP119" s="244"/>
      <c r="DQ119" s="264">
        <f t="shared" si="41"/>
        <v>9</v>
      </c>
      <c r="DR119" s="243"/>
      <c r="DS119" s="244"/>
      <c r="DT119" s="266" t="s">
        <v>314</v>
      </c>
      <c r="DU119" s="243"/>
      <c r="DV119" s="243"/>
      <c r="DW119" s="243"/>
      <c r="DX119" s="243"/>
      <c r="DY119" s="243"/>
      <c r="DZ119" s="243"/>
      <c r="EA119" s="243"/>
      <c r="EB119" s="243"/>
      <c r="EC119" s="243"/>
      <c r="ED119" s="243"/>
      <c r="EE119" s="243"/>
      <c r="EF119" s="243"/>
      <c r="EG119" s="243"/>
      <c r="EH119" s="243"/>
      <c r="EI119" s="243"/>
      <c r="EJ119" s="243"/>
      <c r="EK119" s="243"/>
      <c r="EL119" s="243"/>
      <c r="EM119" s="243"/>
      <c r="EN119" s="243"/>
      <c r="EO119" s="243"/>
      <c r="EP119" s="243"/>
      <c r="EQ119" s="243"/>
      <c r="ER119" s="243"/>
      <c r="ES119" s="244"/>
      <c r="ET119" s="167"/>
      <c r="EU119" s="167"/>
      <c r="EV119" s="167"/>
      <c r="EW119" s="102">
        <f t="shared" si="50"/>
        <v>290</v>
      </c>
      <c r="EX119" s="102">
        <f t="shared" si="51"/>
        <v>290</v>
      </c>
      <c r="EY119" s="103" t="str">
        <f t="shared" si="52"/>
        <v>+</v>
      </c>
      <c r="EZ119" s="102">
        <f t="shared" si="53"/>
        <v>130</v>
      </c>
      <c r="FA119" s="102">
        <f t="shared" si="54"/>
        <v>130</v>
      </c>
      <c r="FB119" s="103" t="str">
        <f t="shared" si="55"/>
        <v>+</v>
      </c>
      <c r="FC119" s="102">
        <f t="shared" si="56"/>
        <v>130</v>
      </c>
      <c r="FD119" s="103" t="str">
        <f t="shared" si="57"/>
        <v>+</v>
      </c>
      <c r="FE119" s="103"/>
      <c r="FF119" s="103"/>
      <c r="FG119" s="103"/>
      <c r="FH119" s="103"/>
      <c r="FI119" s="103"/>
      <c r="FJ119" s="103"/>
    </row>
    <row r="120" spans="1:166" ht="50.25">
      <c r="A120" s="129"/>
      <c r="B120" s="130" t="s">
        <v>315</v>
      </c>
      <c r="C120" s="246" t="s">
        <v>316</v>
      </c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4"/>
      <c r="AG120" s="247"/>
      <c r="AH120" s="243"/>
      <c r="AI120" s="244"/>
      <c r="AJ120" s="247">
        <v>7</v>
      </c>
      <c r="AK120" s="243"/>
      <c r="AL120" s="244"/>
      <c r="AM120" s="245">
        <v>90</v>
      </c>
      <c r="AN120" s="243"/>
      <c r="AO120" s="244"/>
      <c r="AP120" s="245">
        <v>44</v>
      </c>
      <c r="AQ120" s="243"/>
      <c r="AR120" s="244"/>
      <c r="AS120" s="245">
        <v>16</v>
      </c>
      <c r="AT120" s="243"/>
      <c r="AU120" s="244"/>
      <c r="AV120" s="245">
        <v>28</v>
      </c>
      <c r="AW120" s="243"/>
      <c r="AX120" s="244"/>
      <c r="AY120" s="245"/>
      <c r="AZ120" s="243"/>
      <c r="BA120" s="244"/>
      <c r="BB120" s="245"/>
      <c r="BC120" s="243"/>
      <c r="BD120" s="244"/>
      <c r="BE120" s="242"/>
      <c r="BF120" s="243"/>
      <c r="BG120" s="244"/>
      <c r="BH120" s="242"/>
      <c r="BI120" s="243"/>
      <c r="BJ120" s="244"/>
      <c r="BK120" s="242"/>
      <c r="BL120" s="244"/>
      <c r="BM120" s="242"/>
      <c r="BN120" s="243"/>
      <c r="BO120" s="244"/>
      <c r="BP120" s="242"/>
      <c r="BQ120" s="243"/>
      <c r="BR120" s="244"/>
      <c r="BS120" s="242"/>
      <c r="BT120" s="244"/>
      <c r="BU120" s="242"/>
      <c r="BV120" s="243"/>
      <c r="BW120" s="244"/>
      <c r="BX120" s="242"/>
      <c r="BY120" s="243"/>
      <c r="BZ120" s="244"/>
      <c r="CA120" s="242"/>
      <c r="CB120" s="244"/>
      <c r="CC120" s="242"/>
      <c r="CD120" s="243"/>
      <c r="CE120" s="244"/>
      <c r="CF120" s="242"/>
      <c r="CG120" s="243"/>
      <c r="CH120" s="244"/>
      <c r="CI120" s="242"/>
      <c r="CJ120" s="244"/>
      <c r="CK120" s="242"/>
      <c r="CL120" s="243"/>
      <c r="CM120" s="244"/>
      <c r="CN120" s="242"/>
      <c r="CO120" s="243"/>
      <c r="CP120" s="244"/>
      <c r="CQ120" s="242"/>
      <c r="CR120" s="244"/>
      <c r="CS120" s="242"/>
      <c r="CT120" s="243"/>
      <c r="CU120" s="244"/>
      <c r="CV120" s="242"/>
      <c r="CW120" s="243"/>
      <c r="CX120" s="244"/>
      <c r="CY120" s="242"/>
      <c r="CZ120" s="244"/>
      <c r="DA120" s="245">
        <v>90</v>
      </c>
      <c r="DB120" s="243"/>
      <c r="DC120" s="244"/>
      <c r="DD120" s="245">
        <v>44</v>
      </c>
      <c r="DE120" s="243"/>
      <c r="DF120" s="244"/>
      <c r="DG120" s="245">
        <v>3</v>
      </c>
      <c r="DH120" s="244"/>
      <c r="DI120" s="242"/>
      <c r="DJ120" s="243"/>
      <c r="DK120" s="244"/>
      <c r="DL120" s="242"/>
      <c r="DM120" s="243"/>
      <c r="DN120" s="244"/>
      <c r="DO120" s="242"/>
      <c r="DP120" s="244"/>
      <c r="DQ120" s="248">
        <f t="shared" si="41"/>
        <v>3</v>
      </c>
      <c r="DR120" s="243"/>
      <c r="DS120" s="244"/>
      <c r="DT120" s="249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4"/>
      <c r="ET120" s="161"/>
      <c r="EU120" s="161"/>
      <c r="EV120" s="162"/>
      <c r="EW120" s="108">
        <f t="shared" si="50"/>
        <v>90</v>
      </c>
      <c r="EX120" s="108">
        <f t="shared" si="51"/>
        <v>90</v>
      </c>
      <c r="EY120" s="109" t="str">
        <f t="shared" si="52"/>
        <v>+</v>
      </c>
      <c r="EZ120" s="108">
        <f t="shared" si="53"/>
        <v>44</v>
      </c>
      <c r="FA120" s="108">
        <f t="shared" si="54"/>
        <v>44</v>
      </c>
      <c r="FB120" s="109" t="str">
        <f t="shared" si="55"/>
        <v>+</v>
      </c>
      <c r="FC120" s="108">
        <f t="shared" si="56"/>
        <v>44</v>
      </c>
      <c r="FD120" s="109" t="str">
        <f t="shared" si="57"/>
        <v>+</v>
      </c>
      <c r="FE120" s="109"/>
      <c r="FF120" s="109"/>
      <c r="FG120" s="109"/>
      <c r="FH120" s="109"/>
      <c r="FI120" s="109"/>
      <c r="FJ120" s="109"/>
    </row>
    <row r="121" spans="1:166" ht="50.25">
      <c r="A121" s="129"/>
      <c r="B121" s="130" t="s">
        <v>317</v>
      </c>
      <c r="C121" s="246" t="s">
        <v>318</v>
      </c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4"/>
      <c r="AG121" s="247"/>
      <c r="AH121" s="243"/>
      <c r="AI121" s="244"/>
      <c r="AJ121" s="247">
        <v>7</v>
      </c>
      <c r="AK121" s="243"/>
      <c r="AL121" s="244"/>
      <c r="AM121" s="245">
        <v>100</v>
      </c>
      <c r="AN121" s="243"/>
      <c r="AO121" s="244"/>
      <c r="AP121" s="245">
        <v>44</v>
      </c>
      <c r="AQ121" s="243"/>
      <c r="AR121" s="244"/>
      <c r="AS121" s="245">
        <v>16</v>
      </c>
      <c r="AT121" s="243"/>
      <c r="AU121" s="244"/>
      <c r="AV121" s="245">
        <v>28</v>
      </c>
      <c r="AW121" s="243"/>
      <c r="AX121" s="244"/>
      <c r="AY121" s="245"/>
      <c r="AZ121" s="243"/>
      <c r="BA121" s="244"/>
      <c r="BB121" s="245"/>
      <c r="BC121" s="243"/>
      <c r="BD121" s="244"/>
      <c r="BE121" s="242"/>
      <c r="BF121" s="243"/>
      <c r="BG121" s="244"/>
      <c r="BH121" s="242"/>
      <c r="BI121" s="243"/>
      <c r="BJ121" s="244"/>
      <c r="BK121" s="242"/>
      <c r="BL121" s="244"/>
      <c r="BM121" s="242"/>
      <c r="BN121" s="243"/>
      <c r="BO121" s="244"/>
      <c r="BP121" s="242"/>
      <c r="BQ121" s="243"/>
      <c r="BR121" s="244"/>
      <c r="BS121" s="242"/>
      <c r="BT121" s="244"/>
      <c r="BU121" s="242"/>
      <c r="BV121" s="243"/>
      <c r="BW121" s="244"/>
      <c r="BX121" s="242"/>
      <c r="BY121" s="243"/>
      <c r="BZ121" s="244"/>
      <c r="CA121" s="242"/>
      <c r="CB121" s="244"/>
      <c r="CC121" s="242"/>
      <c r="CD121" s="243"/>
      <c r="CE121" s="244"/>
      <c r="CF121" s="242"/>
      <c r="CG121" s="243"/>
      <c r="CH121" s="244"/>
      <c r="CI121" s="242"/>
      <c r="CJ121" s="244"/>
      <c r="CK121" s="242"/>
      <c r="CL121" s="243"/>
      <c r="CM121" s="244"/>
      <c r="CN121" s="242"/>
      <c r="CO121" s="243"/>
      <c r="CP121" s="244"/>
      <c r="CQ121" s="242"/>
      <c r="CR121" s="244"/>
      <c r="CS121" s="242"/>
      <c r="CT121" s="243"/>
      <c r="CU121" s="244"/>
      <c r="CV121" s="242"/>
      <c r="CW121" s="243"/>
      <c r="CX121" s="244"/>
      <c r="CY121" s="242"/>
      <c r="CZ121" s="244"/>
      <c r="DA121" s="245">
        <v>100</v>
      </c>
      <c r="DB121" s="243"/>
      <c r="DC121" s="244"/>
      <c r="DD121" s="245">
        <v>44</v>
      </c>
      <c r="DE121" s="243"/>
      <c r="DF121" s="244"/>
      <c r="DG121" s="245">
        <v>3</v>
      </c>
      <c r="DH121" s="244"/>
      <c r="DI121" s="263"/>
      <c r="DJ121" s="243"/>
      <c r="DK121" s="244"/>
      <c r="DL121" s="242"/>
      <c r="DM121" s="243"/>
      <c r="DN121" s="244"/>
      <c r="DO121" s="242"/>
      <c r="DP121" s="244"/>
      <c r="DQ121" s="248">
        <f t="shared" si="41"/>
        <v>3</v>
      </c>
      <c r="DR121" s="243"/>
      <c r="DS121" s="244"/>
      <c r="DT121" s="249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4"/>
      <c r="ET121" s="161"/>
      <c r="EU121" s="161"/>
      <c r="EV121" s="162"/>
      <c r="EW121" s="108">
        <f t="shared" si="50"/>
        <v>100</v>
      </c>
      <c r="EX121" s="108">
        <f t="shared" si="51"/>
        <v>100</v>
      </c>
      <c r="EY121" s="109" t="str">
        <f t="shared" si="52"/>
        <v>+</v>
      </c>
      <c r="EZ121" s="108">
        <f t="shared" si="53"/>
        <v>44</v>
      </c>
      <c r="FA121" s="108">
        <f t="shared" si="54"/>
        <v>44</v>
      </c>
      <c r="FB121" s="109" t="str">
        <f t="shared" si="55"/>
        <v>+</v>
      </c>
      <c r="FC121" s="108">
        <f t="shared" si="56"/>
        <v>44</v>
      </c>
      <c r="FD121" s="109" t="str">
        <f t="shared" si="57"/>
        <v>+</v>
      </c>
      <c r="FE121" s="109"/>
      <c r="FF121" s="109"/>
      <c r="FG121" s="109"/>
      <c r="FH121" s="109"/>
      <c r="FI121" s="109"/>
      <c r="FJ121" s="109"/>
    </row>
    <row r="122" spans="1:166" ht="50.25">
      <c r="A122" s="129"/>
      <c r="B122" s="130" t="s">
        <v>319</v>
      </c>
      <c r="C122" s="246" t="s">
        <v>320</v>
      </c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4"/>
      <c r="AG122" s="247"/>
      <c r="AH122" s="243"/>
      <c r="AI122" s="244"/>
      <c r="AJ122" s="247">
        <v>7</v>
      </c>
      <c r="AK122" s="243"/>
      <c r="AL122" s="244"/>
      <c r="AM122" s="245">
        <v>100</v>
      </c>
      <c r="AN122" s="243"/>
      <c r="AO122" s="244"/>
      <c r="AP122" s="245">
        <v>42</v>
      </c>
      <c r="AQ122" s="243"/>
      <c r="AR122" s="244"/>
      <c r="AS122" s="245">
        <v>12</v>
      </c>
      <c r="AT122" s="243"/>
      <c r="AU122" s="244"/>
      <c r="AV122" s="245"/>
      <c r="AW122" s="243"/>
      <c r="AX122" s="244"/>
      <c r="AY122" s="245">
        <v>30</v>
      </c>
      <c r="AZ122" s="243"/>
      <c r="BA122" s="244"/>
      <c r="BB122" s="245"/>
      <c r="BC122" s="243"/>
      <c r="BD122" s="244"/>
      <c r="BE122" s="242"/>
      <c r="BF122" s="243"/>
      <c r="BG122" s="244"/>
      <c r="BH122" s="242"/>
      <c r="BI122" s="243"/>
      <c r="BJ122" s="244"/>
      <c r="BK122" s="242"/>
      <c r="BL122" s="244"/>
      <c r="BM122" s="242"/>
      <c r="BN122" s="243"/>
      <c r="BO122" s="244"/>
      <c r="BP122" s="242"/>
      <c r="BQ122" s="243"/>
      <c r="BR122" s="244"/>
      <c r="BS122" s="242"/>
      <c r="BT122" s="244"/>
      <c r="BU122" s="242"/>
      <c r="BV122" s="243"/>
      <c r="BW122" s="244"/>
      <c r="BX122" s="242"/>
      <c r="BY122" s="243"/>
      <c r="BZ122" s="244"/>
      <c r="CA122" s="242"/>
      <c r="CB122" s="244"/>
      <c r="CC122" s="242"/>
      <c r="CD122" s="243"/>
      <c r="CE122" s="244"/>
      <c r="CF122" s="242"/>
      <c r="CG122" s="243"/>
      <c r="CH122" s="244"/>
      <c r="CI122" s="242"/>
      <c r="CJ122" s="244"/>
      <c r="CK122" s="242"/>
      <c r="CL122" s="243"/>
      <c r="CM122" s="244"/>
      <c r="CN122" s="242"/>
      <c r="CO122" s="243"/>
      <c r="CP122" s="244"/>
      <c r="CQ122" s="242"/>
      <c r="CR122" s="244"/>
      <c r="CS122" s="242"/>
      <c r="CT122" s="243"/>
      <c r="CU122" s="244"/>
      <c r="CV122" s="242"/>
      <c r="CW122" s="243"/>
      <c r="CX122" s="244"/>
      <c r="CY122" s="242"/>
      <c r="CZ122" s="244"/>
      <c r="DA122" s="245">
        <v>100</v>
      </c>
      <c r="DB122" s="243"/>
      <c r="DC122" s="244"/>
      <c r="DD122" s="245">
        <v>42</v>
      </c>
      <c r="DE122" s="243"/>
      <c r="DF122" s="244"/>
      <c r="DG122" s="245">
        <v>3</v>
      </c>
      <c r="DH122" s="244"/>
      <c r="DI122" s="242"/>
      <c r="DJ122" s="243"/>
      <c r="DK122" s="244"/>
      <c r="DL122" s="242"/>
      <c r="DM122" s="243"/>
      <c r="DN122" s="244"/>
      <c r="DO122" s="242"/>
      <c r="DP122" s="244"/>
      <c r="DQ122" s="248">
        <f t="shared" si="41"/>
        <v>3</v>
      </c>
      <c r="DR122" s="243"/>
      <c r="DS122" s="244"/>
      <c r="DT122" s="249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4"/>
      <c r="ET122" s="161"/>
      <c r="EU122" s="161"/>
      <c r="EV122" s="162"/>
      <c r="EW122" s="108">
        <f t="shared" si="50"/>
        <v>100</v>
      </c>
      <c r="EX122" s="108">
        <f t="shared" si="51"/>
        <v>100</v>
      </c>
      <c r="EY122" s="109" t="str">
        <f t="shared" si="52"/>
        <v>+</v>
      </c>
      <c r="EZ122" s="108">
        <f t="shared" si="53"/>
        <v>42</v>
      </c>
      <c r="FA122" s="108">
        <f t="shared" si="54"/>
        <v>42</v>
      </c>
      <c r="FB122" s="109" t="str">
        <f t="shared" si="55"/>
        <v>+</v>
      </c>
      <c r="FC122" s="108">
        <f t="shared" si="56"/>
        <v>42</v>
      </c>
      <c r="FD122" s="109" t="str">
        <f t="shared" si="57"/>
        <v>+</v>
      </c>
      <c r="FE122" s="109"/>
      <c r="FF122" s="109"/>
      <c r="FG122" s="109"/>
      <c r="FH122" s="109"/>
      <c r="FI122" s="109"/>
      <c r="FJ122" s="109"/>
    </row>
    <row r="123" spans="1:166" ht="55.5" customHeight="1">
      <c r="A123" s="116"/>
      <c r="B123" s="116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  <c r="BV123" s="118"/>
      <c r="BW123" s="118"/>
      <c r="BX123" s="118"/>
      <c r="BY123" s="118"/>
      <c r="BZ123" s="118"/>
      <c r="CA123" s="118"/>
      <c r="CB123" s="118"/>
      <c r="CC123" s="118"/>
      <c r="CD123" s="118"/>
      <c r="CE123" s="118"/>
      <c r="CF123" s="118"/>
      <c r="CG123" s="118"/>
      <c r="CH123" s="118"/>
      <c r="CI123" s="118"/>
      <c r="CJ123" s="118"/>
      <c r="CK123" s="118"/>
      <c r="CL123" s="118"/>
      <c r="CM123" s="118"/>
      <c r="CN123" s="118"/>
      <c r="CO123" s="118"/>
      <c r="CP123" s="118"/>
      <c r="CQ123" s="118"/>
      <c r="CR123" s="118"/>
      <c r="CS123" s="118"/>
      <c r="CT123" s="118"/>
      <c r="CU123" s="118"/>
      <c r="CV123" s="118"/>
      <c r="CW123" s="118"/>
      <c r="CX123" s="118"/>
      <c r="CY123" s="118"/>
      <c r="CZ123" s="118"/>
      <c r="DA123" s="118"/>
      <c r="DB123" s="118"/>
      <c r="DC123" s="118"/>
      <c r="DD123" s="118"/>
      <c r="DE123" s="118"/>
      <c r="DF123" s="118"/>
      <c r="DG123" s="118"/>
      <c r="DH123" s="118"/>
      <c r="DI123" s="118"/>
      <c r="DJ123" s="118"/>
      <c r="DK123" s="118"/>
      <c r="DL123" s="118"/>
      <c r="DM123" s="118"/>
      <c r="DN123" s="118"/>
      <c r="DO123" s="118"/>
      <c r="DP123" s="118"/>
      <c r="DQ123" s="118"/>
      <c r="DR123" s="118"/>
      <c r="DS123" s="118"/>
      <c r="DT123" s="168"/>
      <c r="DU123" s="168"/>
      <c r="DV123" s="168"/>
      <c r="DW123" s="168"/>
      <c r="DX123" s="168"/>
      <c r="DY123" s="168"/>
      <c r="DZ123" s="168"/>
      <c r="EA123" s="168"/>
      <c r="EB123" s="168"/>
      <c r="EC123" s="168"/>
      <c r="ED123" s="168"/>
      <c r="EE123" s="168"/>
      <c r="EF123" s="168"/>
      <c r="EG123" s="168"/>
      <c r="EH123" s="168"/>
      <c r="EI123" s="168"/>
      <c r="EJ123" s="168"/>
      <c r="EK123" s="168"/>
      <c r="EL123" s="168"/>
      <c r="EM123" s="168"/>
      <c r="EN123" s="168"/>
      <c r="EO123" s="168"/>
      <c r="EP123" s="168"/>
      <c r="EQ123" s="168"/>
      <c r="ER123" s="168"/>
      <c r="ES123" s="168"/>
      <c r="ET123" s="168"/>
      <c r="EU123" s="168"/>
      <c r="EV123" s="168"/>
      <c r="EW123" s="108"/>
      <c r="EX123" s="108"/>
      <c r="EY123" s="109"/>
      <c r="EZ123" s="108"/>
      <c r="FA123" s="108"/>
      <c r="FB123" s="109"/>
      <c r="FC123" s="108"/>
      <c r="FD123" s="109"/>
      <c r="FE123" s="109"/>
      <c r="FF123" s="109"/>
      <c r="FG123" s="109"/>
      <c r="FH123" s="109"/>
      <c r="FI123" s="109"/>
      <c r="FJ123" s="109"/>
    </row>
    <row r="124" spans="1:166" ht="54" customHeight="1">
      <c r="A124" s="116"/>
      <c r="B124" s="116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  <c r="CP124" s="118"/>
      <c r="CQ124" s="118"/>
      <c r="CR124" s="118"/>
      <c r="CS124" s="118"/>
      <c r="CT124" s="118"/>
      <c r="CU124" s="118"/>
      <c r="CV124" s="118"/>
      <c r="CW124" s="118"/>
      <c r="CX124" s="118"/>
      <c r="CY124" s="118"/>
      <c r="CZ124" s="118"/>
      <c r="DA124" s="118"/>
      <c r="DB124" s="118"/>
      <c r="DC124" s="118"/>
      <c r="DD124" s="118"/>
      <c r="DE124" s="118"/>
      <c r="DF124" s="118"/>
      <c r="DG124" s="118"/>
      <c r="DH124" s="118"/>
      <c r="DI124" s="118"/>
      <c r="DJ124" s="118"/>
      <c r="DK124" s="118"/>
      <c r="DL124" s="118"/>
      <c r="DM124" s="118"/>
      <c r="DN124" s="118"/>
      <c r="DO124" s="118"/>
      <c r="DP124" s="118"/>
      <c r="DQ124" s="118"/>
      <c r="DR124" s="118"/>
      <c r="DS124" s="118"/>
      <c r="DT124" s="168"/>
      <c r="DU124" s="168"/>
      <c r="DV124" s="168"/>
      <c r="DW124" s="168"/>
      <c r="DX124" s="168"/>
      <c r="DY124" s="168"/>
      <c r="DZ124" s="168"/>
      <c r="EA124" s="168"/>
      <c r="EB124" s="168"/>
      <c r="EC124" s="168"/>
      <c r="ED124" s="168"/>
      <c r="EE124" s="168"/>
      <c r="EF124" s="168"/>
      <c r="EG124" s="168"/>
      <c r="EH124" s="168"/>
      <c r="EI124" s="168"/>
      <c r="EJ124" s="168"/>
      <c r="EK124" s="168"/>
      <c r="EL124" s="168"/>
      <c r="EM124" s="168"/>
      <c r="EN124" s="168"/>
      <c r="EO124" s="168"/>
      <c r="EP124" s="168"/>
      <c r="EQ124" s="168"/>
      <c r="ER124" s="168"/>
      <c r="ES124" s="168"/>
      <c r="ET124" s="168"/>
      <c r="EU124" s="168"/>
      <c r="EV124" s="168"/>
      <c r="EW124" s="108"/>
      <c r="EX124" s="108"/>
      <c r="EY124" s="109"/>
      <c r="EZ124" s="108"/>
      <c r="FA124" s="108"/>
      <c r="FB124" s="109"/>
      <c r="FC124" s="108"/>
      <c r="FD124" s="109"/>
      <c r="FE124" s="109"/>
      <c r="FF124" s="109"/>
      <c r="FG124" s="109"/>
      <c r="FH124" s="109"/>
      <c r="FI124" s="109"/>
      <c r="FJ124" s="109"/>
    </row>
    <row r="125" spans="1:166" ht="96.75" customHeight="1">
      <c r="A125" s="91"/>
      <c r="B125" s="270" t="s">
        <v>95</v>
      </c>
      <c r="C125" s="273" t="s">
        <v>96</v>
      </c>
      <c r="D125" s="254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  <c r="AF125" s="255"/>
      <c r="AG125" s="269" t="s">
        <v>97</v>
      </c>
      <c r="AH125" s="254"/>
      <c r="AI125" s="255"/>
      <c r="AJ125" s="269" t="s">
        <v>98</v>
      </c>
      <c r="AK125" s="254"/>
      <c r="AL125" s="255"/>
      <c r="AM125" s="251" t="s">
        <v>99</v>
      </c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4"/>
      <c r="BE125" s="251" t="s">
        <v>100</v>
      </c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4"/>
      <c r="DQ125" s="253" t="s">
        <v>101</v>
      </c>
      <c r="DR125" s="254"/>
      <c r="DS125" s="255"/>
      <c r="DT125" s="253" t="s">
        <v>102</v>
      </c>
      <c r="DU125" s="254"/>
      <c r="DV125" s="254"/>
      <c r="DW125" s="254"/>
      <c r="DX125" s="254"/>
      <c r="DY125" s="254"/>
      <c r="DZ125" s="254"/>
      <c r="EA125" s="254"/>
      <c r="EB125" s="254"/>
      <c r="EC125" s="254"/>
      <c r="ED125" s="254"/>
      <c r="EE125" s="254"/>
      <c r="EF125" s="254"/>
      <c r="EG125" s="254"/>
      <c r="EH125" s="254"/>
      <c r="EI125" s="254"/>
      <c r="EJ125" s="254"/>
      <c r="EK125" s="254"/>
      <c r="EL125" s="254"/>
      <c r="EM125" s="254"/>
      <c r="EN125" s="254"/>
      <c r="EO125" s="254"/>
      <c r="EP125" s="254"/>
      <c r="EQ125" s="254"/>
      <c r="ER125" s="254"/>
      <c r="ES125" s="255"/>
      <c r="ET125" s="92"/>
      <c r="EU125" s="92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93"/>
      <c r="FG125" s="93"/>
      <c r="FH125" s="93"/>
      <c r="FI125" s="93"/>
      <c r="FJ125" s="93"/>
    </row>
    <row r="126" spans="1:166" ht="51.75" customHeight="1">
      <c r="A126" s="91"/>
      <c r="B126" s="271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8"/>
      <c r="AG126" s="256"/>
      <c r="AH126" s="257"/>
      <c r="AI126" s="258"/>
      <c r="AJ126" s="256"/>
      <c r="AK126" s="257"/>
      <c r="AL126" s="258"/>
      <c r="AM126" s="269" t="s">
        <v>48</v>
      </c>
      <c r="AN126" s="254"/>
      <c r="AO126" s="255"/>
      <c r="AP126" s="269" t="s">
        <v>103</v>
      </c>
      <c r="AQ126" s="254"/>
      <c r="AR126" s="255"/>
      <c r="AS126" s="252" t="s">
        <v>104</v>
      </c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4"/>
      <c r="BE126" s="252" t="s">
        <v>105</v>
      </c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4"/>
      <c r="BU126" s="252" t="s">
        <v>106</v>
      </c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4"/>
      <c r="CK126" s="252" t="s">
        <v>107</v>
      </c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4"/>
      <c r="DA126" s="252" t="s">
        <v>108</v>
      </c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4"/>
      <c r="DQ126" s="256"/>
      <c r="DR126" s="257"/>
      <c r="DS126" s="258"/>
      <c r="DT126" s="256"/>
      <c r="DU126" s="257"/>
      <c r="DV126" s="257"/>
      <c r="DW126" s="257"/>
      <c r="DX126" s="257"/>
      <c r="DY126" s="257"/>
      <c r="DZ126" s="257"/>
      <c r="EA126" s="257"/>
      <c r="EB126" s="257"/>
      <c r="EC126" s="257"/>
      <c r="ED126" s="257"/>
      <c r="EE126" s="257"/>
      <c r="EF126" s="257"/>
      <c r="EG126" s="257"/>
      <c r="EH126" s="257"/>
      <c r="EI126" s="257"/>
      <c r="EJ126" s="257"/>
      <c r="EK126" s="257"/>
      <c r="EL126" s="257"/>
      <c r="EM126" s="257"/>
      <c r="EN126" s="257"/>
      <c r="EO126" s="257"/>
      <c r="EP126" s="257"/>
      <c r="EQ126" s="257"/>
      <c r="ER126" s="257"/>
      <c r="ES126" s="258"/>
      <c r="ET126" s="92"/>
      <c r="EU126" s="92"/>
      <c r="EV126" s="93"/>
      <c r="EW126" s="93"/>
      <c r="EX126" s="93"/>
      <c r="EY126" s="93"/>
      <c r="EZ126" s="93"/>
      <c r="FA126" s="93"/>
      <c r="FB126" s="93"/>
      <c r="FC126" s="93"/>
      <c r="FD126" s="93"/>
      <c r="FE126" s="93"/>
      <c r="FF126" s="93"/>
      <c r="FG126" s="93"/>
      <c r="FH126" s="93"/>
      <c r="FI126" s="93"/>
      <c r="FJ126" s="93"/>
    </row>
    <row r="127" spans="1:166" ht="95.25" customHeight="1">
      <c r="A127" s="91"/>
      <c r="B127" s="271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8"/>
      <c r="AG127" s="256"/>
      <c r="AH127" s="257"/>
      <c r="AI127" s="258"/>
      <c r="AJ127" s="256"/>
      <c r="AK127" s="257"/>
      <c r="AL127" s="258"/>
      <c r="AM127" s="256"/>
      <c r="AN127" s="257"/>
      <c r="AO127" s="258"/>
      <c r="AP127" s="256"/>
      <c r="AQ127" s="257"/>
      <c r="AR127" s="258"/>
      <c r="AS127" s="269" t="s">
        <v>109</v>
      </c>
      <c r="AT127" s="254"/>
      <c r="AU127" s="255"/>
      <c r="AV127" s="269" t="s">
        <v>110</v>
      </c>
      <c r="AW127" s="254"/>
      <c r="AX127" s="255"/>
      <c r="AY127" s="269" t="s">
        <v>111</v>
      </c>
      <c r="AZ127" s="254"/>
      <c r="BA127" s="255"/>
      <c r="BB127" s="274" t="s">
        <v>112</v>
      </c>
      <c r="BC127" s="254"/>
      <c r="BD127" s="255"/>
      <c r="BE127" s="250" t="s">
        <v>113</v>
      </c>
      <c r="BF127" s="243"/>
      <c r="BG127" s="243"/>
      <c r="BH127" s="243"/>
      <c r="BI127" s="243"/>
      <c r="BJ127" s="243"/>
      <c r="BK127" s="243"/>
      <c r="BL127" s="244"/>
      <c r="BM127" s="250" t="s">
        <v>114</v>
      </c>
      <c r="BN127" s="243"/>
      <c r="BO127" s="243"/>
      <c r="BP127" s="243"/>
      <c r="BQ127" s="243"/>
      <c r="BR127" s="243"/>
      <c r="BS127" s="243"/>
      <c r="BT127" s="244"/>
      <c r="BU127" s="250" t="s">
        <v>115</v>
      </c>
      <c r="BV127" s="243"/>
      <c r="BW127" s="243"/>
      <c r="BX127" s="243"/>
      <c r="BY127" s="243"/>
      <c r="BZ127" s="243"/>
      <c r="CA127" s="243"/>
      <c r="CB127" s="244"/>
      <c r="CC127" s="250" t="s">
        <v>116</v>
      </c>
      <c r="CD127" s="243"/>
      <c r="CE127" s="243"/>
      <c r="CF127" s="243"/>
      <c r="CG127" s="243"/>
      <c r="CH127" s="243"/>
      <c r="CI127" s="243"/>
      <c r="CJ127" s="244"/>
      <c r="CK127" s="250" t="s">
        <v>117</v>
      </c>
      <c r="CL127" s="243"/>
      <c r="CM127" s="243"/>
      <c r="CN127" s="243"/>
      <c r="CO127" s="243"/>
      <c r="CP127" s="243"/>
      <c r="CQ127" s="243"/>
      <c r="CR127" s="244"/>
      <c r="CS127" s="250" t="s">
        <v>118</v>
      </c>
      <c r="CT127" s="243"/>
      <c r="CU127" s="243"/>
      <c r="CV127" s="243"/>
      <c r="CW127" s="243"/>
      <c r="CX127" s="243"/>
      <c r="CY127" s="243"/>
      <c r="CZ127" s="244"/>
      <c r="DA127" s="250" t="s">
        <v>119</v>
      </c>
      <c r="DB127" s="243"/>
      <c r="DC127" s="243"/>
      <c r="DD127" s="243"/>
      <c r="DE127" s="243"/>
      <c r="DF127" s="243"/>
      <c r="DG127" s="243"/>
      <c r="DH127" s="244"/>
      <c r="DI127" s="250" t="s">
        <v>120</v>
      </c>
      <c r="DJ127" s="243"/>
      <c r="DK127" s="243"/>
      <c r="DL127" s="243"/>
      <c r="DM127" s="243"/>
      <c r="DN127" s="243"/>
      <c r="DO127" s="243"/>
      <c r="DP127" s="244"/>
      <c r="DQ127" s="256"/>
      <c r="DR127" s="257"/>
      <c r="DS127" s="258"/>
      <c r="DT127" s="256"/>
      <c r="DU127" s="257"/>
      <c r="DV127" s="257"/>
      <c r="DW127" s="257"/>
      <c r="DX127" s="257"/>
      <c r="DY127" s="257"/>
      <c r="DZ127" s="257"/>
      <c r="EA127" s="257"/>
      <c r="EB127" s="257"/>
      <c r="EC127" s="257"/>
      <c r="ED127" s="257"/>
      <c r="EE127" s="257"/>
      <c r="EF127" s="257"/>
      <c r="EG127" s="257"/>
      <c r="EH127" s="257"/>
      <c r="EI127" s="257"/>
      <c r="EJ127" s="257"/>
      <c r="EK127" s="257"/>
      <c r="EL127" s="257"/>
      <c r="EM127" s="257"/>
      <c r="EN127" s="257"/>
      <c r="EO127" s="257"/>
      <c r="EP127" s="257"/>
      <c r="EQ127" s="257"/>
      <c r="ER127" s="257"/>
      <c r="ES127" s="258"/>
      <c r="ET127" s="92"/>
      <c r="EU127" s="92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  <c r="FI127" s="93"/>
      <c r="FJ127" s="93"/>
    </row>
    <row r="128" spans="1:166" ht="214.5" customHeight="1">
      <c r="A128" s="91"/>
      <c r="B128" s="272"/>
      <c r="C128" s="259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1"/>
      <c r="AG128" s="259"/>
      <c r="AH128" s="260"/>
      <c r="AI128" s="261"/>
      <c r="AJ128" s="259"/>
      <c r="AK128" s="260"/>
      <c r="AL128" s="261"/>
      <c r="AM128" s="259"/>
      <c r="AN128" s="260"/>
      <c r="AO128" s="261"/>
      <c r="AP128" s="259"/>
      <c r="AQ128" s="260"/>
      <c r="AR128" s="261"/>
      <c r="AS128" s="259"/>
      <c r="AT128" s="260"/>
      <c r="AU128" s="261"/>
      <c r="AV128" s="259"/>
      <c r="AW128" s="260"/>
      <c r="AX128" s="261"/>
      <c r="AY128" s="259"/>
      <c r="AZ128" s="260"/>
      <c r="BA128" s="261"/>
      <c r="BB128" s="259"/>
      <c r="BC128" s="260"/>
      <c r="BD128" s="261"/>
      <c r="BE128" s="262" t="s">
        <v>121</v>
      </c>
      <c r="BF128" s="243"/>
      <c r="BG128" s="244"/>
      <c r="BH128" s="262" t="s">
        <v>122</v>
      </c>
      <c r="BI128" s="243"/>
      <c r="BJ128" s="244"/>
      <c r="BK128" s="262" t="s">
        <v>123</v>
      </c>
      <c r="BL128" s="244"/>
      <c r="BM128" s="262" t="s">
        <v>121</v>
      </c>
      <c r="BN128" s="243"/>
      <c r="BO128" s="244"/>
      <c r="BP128" s="262" t="s">
        <v>122</v>
      </c>
      <c r="BQ128" s="243"/>
      <c r="BR128" s="244"/>
      <c r="BS128" s="262" t="s">
        <v>123</v>
      </c>
      <c r="BT128" s="244"/>
      <c r="BU128" s="262" t="s">
        <v>121</v>
      </c>
      <c r="BV128" s="243"/>
      <c r="BW128" s="244"/>
      <c r="BX128" s="262" t="s">
        <v>122</v>
      </c>
      <c r="BY128" s="243"/>
      <c r="BZ128" s="244"/>
      <c r="CA128" s="262" t="s">
        <v>123</v>
      </c>
      <c r="CB128" s="244"/>
      <c r="CC128" s="262" t="s">
        <v>121</v>
      </c>
      <c r="CD128" s="243"/>
      <c r="CE128" s="244"/>
      <c r="CF128" s="262" t="s">
        <v>122</v>
      </c>
      <c r="CG128" s="243"/>
      <c r="CH128" s="244"/>
      <c r="CI128" s="262" t="s">
        <v>123</v>
      </c>
      <c r="CJ128" s="244"/>
      <c r="CK128" s="262" t="s">
        <v>121</v>
      </c>
      <c r="CL128" s="243"/>
      <c r="CM128" s="244"/>
      <c r="CN128" s="262" t="s">
        <v>122</v>
      </c>
      <c r="CO128" s="243"/>
      <c r="CP128" s="244"/>
      <c r="CQ128" s="262" t="s">
        <v>123</v>
      </c>
      <c r="CR128" s="244"/>
      <c r="CS128" s="262" t="s">
        <v>121</v>
      </c>
      <c r="CT128" s="243"/>
      <c r="CU128" s="244"/>
      <c r="CV128" s="262" t="s">
        <v>122</v>
      </c>
      <c r="CW128" s="243"/>
      <c r="CX128" s="244"/>
      <c r="CY128" s="262" t="s">
        <v>123</v>
      </c>
      <c r="CZ128" s="244"/>
      <c r="DA128" s="262" t="s">
        <v>121</v>
      </c>
      <c r="DB128" s="243"/>
      <c r="DC128" s="244"/>
      <c r="DD128" s="262" t="s">
        <v>122</v>
      </c>
      <c r="DE128" s="243"/>
      <c r="DF128" s="244"/>
      <c r="DG128" s="262" t="s">
        <v>123</v>
      </c>
      <c r="DH128" s="244"/>
      <c r="DI128" s="262" t="s">
        <v>121</v>
      </c>
      <c r="DJ128" s="243"/>
      <c r="DK128" s="244"/>
      <c r="DL128" s="262" t="s">
        <v>122</v>
      </c>
      <c r="DM128" s="243"/>
      <c r="DN128" s="244"/>
      <c r="DO128" s="262" t="s">
        <v>123</v>
      </c>
      <c r="DP128" s="244"/>
      <c r="DQ128" s="259"/>
      <c r="DR128" s="260"/>
      <c r="DS128" s="261"/>
      <c r="DT128" s="259"/>
      <c r="DU128" s="260"/>
      <c r="DV128" s="260"/>
      <c r="DW128" s="260"/>
      <c r="DX128" s="260"/>
      <c r="DY128" s="260"/>
      <c r="DZ128" s="260"/>
      <c r="EA128" s="260"/>
      <c r="EB128" s="260"/>
      <c r="EC128" s="260"/>
      <c r="ED128" s="260"/>
      <c r="EE128" s="260"/>
      <c r="EF128" s="260"/>
      <c r="EG128" s="260"/>
      <c r="EH128" s="260"/>
      <c r="EI128" s="260"/>
      <c r="EJ128" s="260"/>
      <c r="EK128" s="260"/>
      <c r="EL128" s="260"/>
      <c r="EM128" s="260"/>
      <c r="EN128" s="260"/>
      <c r="EO128" s="260"/>
      <c r="EP128" s="260"/>
      <c r="EQ128" s="260"/>
      <c r="ER128" s="260"/>
      <c r="ES128" s="261"/>
      <c r="ET128" s="92"/>
      <c r="EU128" s="92"/>
      <c r="EV128" s="93"/>
      <c r="EW128" s="93"/>
      <c r="EX128" s="93"/>
      <c r="EY128" s="93"/>
      <c r="EZ128" s="93"/>
      <c r="FA128" s="93"/>
      <c r="FB128" s="93"/>
      <c r="FC128" s="93"/>
      <c r="FD128" s="93"/>
      <c r="FE128" s="93"/>
      <c r="FF128" s="93"/>
      <c r="FG128" s="93"/>
      <c r="FH128" s="93"/>
      <c r="FI128" s="93"/>
      <c r="FJ128" s="93"/>
    </row>
    <row r="129" spans="1:166" ht="50.25">
      <c r="A129" s="116"/>
      <c r="B129" s="128" t="s">
        <v>321</v>
      </c>
      <c r="C129" s="265" t="s">
        <v>322</v>
      </c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4"/>
      <c r="AG129" s="279"/>
      <c r="AH129" s="243"/>
      <c r="AI129" s="244"/>
      <c r="AJ129" s="279"/>
      <c r="AK129" s="243"/>
      <c r="AL129" s="244"/>
      <c r="AM129" s="264">
        <f>SUM(AM130:AO133)</f>
        <v>408</v>
      </c>
      <c r="AN129" s="243"/>
      <c r="AO129" s="244"/>
      <c r="AP129" s="264">
        <f>SUM(AP130:AR133)</f>
        <v>182</v>
      </c>
      <c r="AQ129" s="243"/>
      <c r="AR129" s="244"/>
      <c r="AS129" s="264">
        <f>SUM(AS130:AU133)</f>
        <v>66</v>
      </c>
      <c r="AT129" s="243"/>
      <c r="AU129" s="244"/>
      <c r="AV129" s="264">
        <f>SUM(AV130:AX133)</f>
        <v>108</v>
      </c>
      <c r="AW129" s="243"/>
      <c r="AX129" s="244"/>
      <c r="AY129" s="264">
        <f>SUM(AY130:BA133)</f>
        <v>8</v>
      </c>
      <c r="AZ129" s="243"/>
      <c r="BA129" s="244"/>
      <c r="BB129" s="264"/>
      <c r="BC129" s="243"/>
      <c r="BD129" s="244"/>
      <c r="BE129" s="264"/>
      <c r="BF129" s="243"/>
      <c r="BG129" s="244"/>
      <c r="BH129" s="264"/>
      <c r="BI129" s="243"/>
      <c r="BJ129" s="244"/>
      <c r="BK129" s="264"/>
      <c r="BL129" s="244"/>
      <c r="BM129" s="264"/>
      <c r="BN129" s="243"/>
      <c r="BO129" s="244"/>
      <c r="BP129" s="264"/>
      <c r="BQ129" s="243"/>
      <c r="BR129" s="244"/>
      <c r="BS129" s="264"/>
      <c r="BT129" s="244"/>
      <c r="BU129" s="264"/>
      <c r="BV129" s="243"/>
      <c r="BW129" s="244"/>
      <c r="BX129" s="264"/>
      <c r="BY129" s="243"/>
      <c r="BZ129" s="244"/>
      <c r="CA129" s="264"/>
      <c r="CB129" s="244"/>
      <c r="CC129" s="264"/>
      <c r="CD129" s="243"/>
      <c r="CE129" s="244"/>
      <c r="CF129" s="264"/>
      <c r="CG129" s="243"/>
      <c r="CH129" s="244"/>
      <c r="CI129" s="264"/>
      <c r="CJ129" s="244"/>
      <c r="CK129" s="264"/>
      <c r="CL129" s="243"/>
      <c r="CM129" s="244"/>
      <c r="CN129" s="264"/>
      <c r="CO129" s="243"/>
      <c r="CP129" s="244"/>
      <c r="CQ129" s="264"/>
      <c r="CR129" s="244"/>
      <c r="CS129" s="264"/>
      <c r="CT129" s="243"/>
      <c r="CU129" s="244"/>
      <c r="CV129" s="264"/>
      <c r="CW129" s="243"/>
      <c r="CX129" s="244"/>
      <c r="CY129" s="264"/>
      <c r="CZ129" s="244"/>
      <c r="DA129" s="264">
        <f>SUM(DA130:DC133)</f>
        <v>200</v>
      </c>
      <c r="DB129" s="243"/>
      <c r="DC129" s="244"/>
      <c r="DD129" s="264">
        <f>SUM(DD130:DF133)</f>
        <v>84</v>
      </c>
      <c r="DE129" s="243"/>
      <c r="DF129" s="244"/>
      <c r="DG129" s="264">
        <f>SUM(DG130:DH133)</f>
        <v>6</v>
      </c>
      <c r="DH129" s="244"/>
      <c r="DI129" s="264">
        <f>SUM(DI130:DK133)</f>
        <v>208</v>
      </c>
      <c r="DJ129" s="243"/>
      <c r="DK129" s="244"/>
      <c r="DL129" s="264">
        <f>SUM(DL130:DN133)</f>
        <v>98</v>
      </c>
      <c r="DM129" s="243"/>
      <c r="DN129" s="244"/>
      <c r="DO129" s="264">
        <f>SUM(DO130:DP133)</f>
        <v>6</v>
      </c>
      <c r="DP129" s="244"/>
      <c r="DQ129" s="264">
        <f t="shared" ref="DQ129:DQ141" si="58">SUM(BK129,BS129,CA129,CI129,CQ129,CY129,DG129,DO129)</f>
        <v>12</v>
      </c>
      <c r="DR129" s="243"/>
      <c r="DS129" s="244"/>
      <c r="DT129" s="266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4"/>
      <c r="ET129" s="111"/>
      <c r="EU129" s="111"/>
      <c r="EV129" s="111"/>
      <c r="EW129" s="102">
        <f t="shared" ref="EW129:EW141" si="59">AM129</f>
        <v>408</v>
      </c>
      <c r="EX129" s="102">
        <f t="shared" ref="EX129:EX141" si="60">BE129+BM129+BU129+CC129+CK129+CS129+DA129+DI129</f>
        <v>408</v>
      </c>
      <c r="EY129" s="103" t="str">
        <f t="shared" ref="EY129:EY141" si="61">IF(EW129=EX129,"+","-")</f>
        <v>+</v>
      </c>
      <c r="EZ129" s="102">
        <f t="shared" ref="EZ129:EZ141" si="62">AP129</f>
        <v>182</v>
      </c>
      <c r="FA129" s="102">
        <f t="shared" ref="FA129:FA141" si="63">BH129+BP129+BX129+CF129+CN129+CV129+DD129+DL129</f>
        <v>182</v>
      </c>
      <c r="FB129" s="103" t="str">
        <f t="shared" ref="FB129:FB141" si="64">IF(EZ129=FA129,"+","-")</f>
        <v>+</v>
      </c>
      <c r="FC129" s="102">
        <f t="shared" ref="FC129:FC141" si="65">AS129+AV129+AY129+BB129</f>
        <v>182</v>
      </c>
      <c r="FD129" s="103" t="str">
        <f t="shared" ref="FD129:FD141" si="66">IF(EZ129=FC129,"+","-")</f>
        <v>+</v>
      </c>
      <c r="FE129" s="103"/>
      <c r="FF129" s="103"/>
      <c r="FG129" s="103"/>
      <c r="FH129" s="103"/>
      <c r="FI129" s="103"/>
      <c r="FJ129" s="103"/>
    </row>
    <row r="130" spans="1:166" ht="100.5" customHeight="1">
      <c r="A130" s="129"/>
      <c r="B130" s="130" t="s">
        <v>323</v>
      </c>
      <c r="C130" s="246" t="s">
        <v>324</v>
      </c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4"/>
      <c r="AG130" s="247">
        <v>7</v>
      </c>
      <c r="AH130" s="243"/>
      <c r="AI130" s="244"/>
      <c r="AJ130" s="247"/>
      <c r="AK130" s="243"/>
      <c r="AL130" s="244"/>
      <c r="AM130" s="245">
        <v>100</v>
      </c>
      <c r="AN130" s="243"/>
      <c r="AO130" s="244"/>
      <c r="AP130" s="245">
        <v>42</v>
      </c>
      <c r="AQ130" s="243"/>
      <c r="AR130" s="244"/>
      <c r="AS130" s="245">
        <v>18</v>
      </c>
      <c r="AT130" s="243"/>
      <c r="AU130" s="244"/>
      <c r="AV130" s="245">
        <v>24</v>
      </c>
      <c r="AW130" s="243"/>
      <c r="AX130" s="244"/>
      <c r="AY130" s="245"/>
      <c r="AZ130" s="243"/>
      <c r="BA130" s="244"/>
      <c r="BB130" s="245"/>
      <c r="BC130" s="243"/>
      <c r="BD130" s="244"/>
      <c r="BE130" s="242"/>
      <c r="BF130" s="243"/>
      <c r="BG130" s="244"/>
      <c r="BH130" s="242"/>
      <c r="BI130" s="243"/>
      <c r="BJ130" s="244"/>
      <c r="BK130" s="242"/>
      <c r="BL130" s="244"/>
      <c r="BM130" s="280"/>
      <c r="BN130" s="243"/>
      <c r="BO130" s="244"/>
      <c r="BP130" s="245"/>
      <c r="BQ130" s="243"/>
      <c r="BR130" s="244"/>
      <c r="BS130" s="245"/>
      <c r="BT130" s="244"/>
      <c r="BU130" s="280"/>
      <c r="BV130" s="243"/>
      <c r="BW130" s="244"/>
      <c r="BX130" s="245"/>
      <c r="BY130" s="243"/>
      <c r="BZ130" s="244"/>
      <c r="CA130" s="245"/>
      <c r="CB130" s="244"/>
      <c r="CC130" s="280"/>
      <c r="CD130" s="243"/>
      <c r="CE130" s="244"/>
      <c r="CF130" s="245"/>
      <c r="CG130" s="243"/>
      <c r="CH130" s="244"/>
      <c r="CI130" s="245"/>
      <c r="CJ130" s="244"/>
      <c r="CK130" s="280"/>
      <c r="CL130" s="243"/>
      <c r="CM130" s="244"/>
      <c r="CN130" s="245"/>
      <c r="CO130" s="243"/>
      <c r="CP130" s="244"/>
      <c r="CQ130" s="245"/>
      <c r="CR130" s="244"/>
      <c r="CS130" s="280"/>
      <c r="CT130" s="243"/>
      <c r="CU130" s="244"/>
      <c r="CV130" s="245"/>
      <c r="CW130" s="243"/>
      <c r="CX130" s="244"/>
      <c r="CY130" s="245"/>
      <c r="CZ130" s="244"/>
      <c r="DA130" s="245">
        <v>100</v>
      </c>
      <c r="DB130" s="243"/>
      <c r="DC130" s="244"/>
      <c r="DD130" s="245">
        <v>42</v>
      </c>
      <c r="DE130" s="243"/>
      <c r="DF130" s="244"/>
      <c r="DG130" s="245">
        <v>3</v>
      </c>
      <c r="DH130" s="244"/>
      <c r="DI130" s="242"/>
      <c r="DJ130" s="243"/>
      <c r="DK130" s="244"/>
      <c r="DL130" s="242"/>
      <c r="DM130" s="243"/>
      <c r="DN130" s="244"/>
      <c r="DO130" s="242"/>
      <c r="DP130" s="244"/>
      <c r="DQ130" s="248">
        <f t="shared" si="58"/>
        <v>3</v>
      </c>
      <c r="DR130" s="243"/>
      <c r="DS130" s="244"/>
      <c r="DT130" s="249" t="s">
        <v>325</v>
      </c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4"/>
      <c r="ET130" s="161"/>
      <c r="EU130" s="161"/>
      <c r="EV130" s="107"/>
      <c r="EW130" s="108">
        <f t="shared" si="59"/>
        <v>100</v>
      </c>
      <c r="EX130" s="108">
        <f t="shared" si="60"/>
        <v>100</v>
      </c>
      <c r="EY130" s="109" t="str">
        <f t="shared" si="61"/>
        <v>+</v>
      </c>
      <c r="EZ130" s="108">
        <f t="shared" si="62"/>
        <v>42</v>
      </c>
      <c r="FA130" s="108">
        <f t="shared" si="63"/>
        <v>42</v>
      </c>
      <c r="FB130" s="109" t="str">
        <f t="shared" si="64"/>
        <v>+</v>
      </c>
      <c r="FC130" s="108">
        <f t="shared" si="65"/>
        <v>42</v>
      </c>
      <c r="FD130" s="109" t="str">
        <f t="shared" si="66"/>
        <v>+</v>
      </c>
      <c r="FE130" s="109"/>
      <c r="FF130" s="109"/>
      <c r="FG130" s="109"/>
      <c r="FH130" s="109"/>
      <c r="FI130" s="109"/>
      <c r="FJ130" s="109"/>
    </row>
    <row r="131" spans="1:166" ht="50.25">
      <c r="A131" s="129"/>
      <c r="B131" s="130" t="s">
        <v>326</v>
      </c>
      <c r="C131" s="281" t="s">
        <v>327</v>
      </c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4"/>
      <c r="AG131" s="277">
        <v>7</v>
      </c>
      <c r="AH131" s="243"/>
      <c r="AI131" s="244"/>
      <c r="AJ131" s="277"/>
      <c r="AK131" s="243"/>
      <c r="AL131" s="244"/>
      <c r="AM131" s="275">
        <v>100</v>
      </c>
      <c r="AN131" s="243"/>
      <c r="AO131" s="244"/>
      <c r="AP131" s="275">
        <v>42</v>
      </c>
      <c r="AQ131" s="243"/>
      <c r="AR131" s="244"/>
      <c r="AS131" s="275">
        <v>18</v>
      </c>
      <c r="AT131" s="243"/>
      <c r="AU131" s="244"/>
      <c r="AV131" s="275">
        <v>24</v>
      </c>
      <c r="AW131" s="243"/>
      <c r="AX131" s="244"/>
      <c r="AY131" s="275"/>
      <c r="AZ131" s="243"/>
      <c r="BA131" s="244"/>
      <c r="BB131" s="275"/>
      <c r="BC131" s="243"/>
      <c r="BD131" s="244"/>
      <c r="BE131" s="277"/>
      <c r="BF131" s="243"/>
      <c r="BG131" s="244"/>
      <c r="BH131" s="277"/>
      <c r="BI131" s="243"/>
      <c r="BJ131" s="244"/>
      <c r="BK131" s="277"/>
      <c r="BL131" s="244"/>
      <c r="BM131" s="276"/>
      <c r="BN131" s="243"/>
      <c r="BO131" s="244"/>
      <c r="BP131" s="275"/>
      <c r="BQ131" s="243"/>
      <c r="BR131" s="244"/>
      <c r="BS131" s="275"/>
      <c r="BT131" s="244"/>
      <c r="BU131" s="276"/>
      <c r="BV131" s="243"/>
      <c r="BW131" s="244"/>
      <c r="BX131" s="275"/>
      <c r="BY131" s="243"/>
      <c r="BZ131" s="244"/>
      <c r="CA131" s="275"/>
      <c r="CB131" s="244"/>
      <c r="CC131" s="276"/>
      <c r="CD131" s="243"/>
      <c r="CE131" s="244"/>
      <c r="CF131" s="275"/>
      <c r="CG131" s="243"/>
      <c r="CH131" s="244"/>
      <c r="CI131" s="275"/>
      <c r="CJ131" s="244"/>
      <c r="CK131" s="276"/>
      <c r="CL131" s="243"/>
      <c r="CM131" s="244"/>
      <c r="CN131" s="275"/>
      <c r="CO131" s="243"/>
      <c r="CP131" s="244"/>
      <c r="CQ131" s="275"/>
      <c r="CR131" s="244"/>
      <c r="CS131" s="276"/>
      <c r="CT131" s="243"/>
      <c r="CU131" s="244"/>
      <c r="CV131" s="275"/>
      <c r="CW131" s="243"/>
      <c r="CX131" s="244"/>
      <c r="CY131" s="275"/>
      <c r="CZ131" s="244"/>
      <c r="DA131" s="275">
        <v>100</v>
      </c>
      <c r="DB131" s="243"/>
      <c r="DC131" s="244"/>
      <c r="DD131" s="275">
        <v>42</v>
      </c>
      <c r="DE131" s="243"/>
      <c r="DF131" s="244"/>
      <c r="DG131" s="275">
        <v>3</v>
      </c>
      <c r="DH131" s="244"/>
      <c r="DI131" s="277"/>
      <c r="DJ131" s="243"/>
      <c r="DK131" s="244"/>
      <c r="DL131" s="277"/>
      <c r="DM131" s="243"/>
      <c r="DN131" s="244"/>
      <c r="DO131" s="277"/>
      <c r="DP131" s="244"/>
      <c r="DQ131" s="278">
        <f t="shared" si="58"/>
        <v>3</v>
      </c>
      <c r="DR131" s="243"/>
      <c r="DS131" s="244"/>
      <c r="DT131" s="267" t="s">
        <v>250</v>
      </c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4"/>
      <c r="ET131" s="169"/>
      <c r="EU131" s="169"/>
      <c r="EV131" s="111"/>
      <c r="EW131" s="102">
        <f t="shared" si="59"/>
        <v>100</v>
      </c>
      <c r="EX131" s="102">
        <f t="shared" si="60"/>
        <v>100</v>
      </c>
      <c r="EY131" s="103" t="str">
        <f t="shared" si="61"/>
        <v>+</v>
      </c>
      <c r="EZ131" s="102">
        <f t="shared" si="62"/>
        <v>42</v>
      </c>
      <c r="FA131" s="102">
        <f t="shared" si="63"/>
        <v>42</v>
      </c>
      <c r="FB131" s="103" t="str">
        <f t="shared" si="64"/>
        <v>+</v>
      </c>
      <c r="FC131" s="102">
        <f t="shared" si="65"/>
        <v>42</v>
      </c>
      <c r="FD131" s="103" t="str">
        <f t="shared" si="66"/>
        <v>+</v>
      </c>
      <c r="FE131" s="103"/>
      <c r="FF131" s="103"/>
      <c r="FG131" s="103"/>
      <c r="FH131" s="103"/>
      <c r="FI131" s="103"/>
      <c r="FJ131" s="103"/>
    </row>
    <row r="132" spans="1:166" ht="50.25">
      <c r="A132" s="129"/>
      <c r="B132" s="130" t="s">
        <v>328</v>
      </c>
      <c r="C132" s="304" t="s">
        <v>329</v>
      </c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4"/>
      <c r="AG132" s="247">
        <v>8</v>
      </c>
      <c r="AH132" s="243"/>
      <c r="AI132" s="244"/>
      <c r="AJ132" s="242"/>
      <c r="AK132" s="243"/>
      <c r="AL132" s="244"/>
      <c r="AM132" s="245">
        <v>108</v>
      </c>
      <c r="AN132" s="243"/>
      <c r="AO132" s="244"/>
      <c r="AP132" s="245">
        <v>48</v>
      </c>
      <c r="AQ132" s="243"/>
      <c r="AR132" s="244"/>
      <c r="AS132" s="245">
        <v>24</v>
      </c>
      <c r="AT132" s="243"/>
      <c r="AU132" s="244"/>
      <c r="AV132" s="245">
        <v>24</v>
      </c>
      <c r="AW132" s="243"/>
      <c r="AX132" s="244"/>
      <c r="AY132" s="245"/>
      <c r="AZ132" s="243"/>
      <c r="BA132" s="244"/>
      <c r="BB132" s="245"/>
      <c r="BC132" s="243"/>
      <c r="BD132" s="244"/>
      <c r="BE132" s="242"/>
      <c r="BF132" s="243"/>
      <c r="BG132" s="244"/>
      <c r="BH132" s="242"/>
      <c r="BI132" s="243"/>
      <c r="BJ132" s="244"/>
      <c r="BK132" s="242"/>
      <c r="BL132" s="244"/>
      <c r="BM132" s="280"/>
      <c r="BN132" s="243"/>
      <c r="BO132" s="244"/>
      <c r="BP132" s="245"/>
      <c r="BQ132" s="243"/>
      <c r="BR132" s="244"/>
      <c r="BS132" s="245"/>
      <c r="BT132" s="244"/>
      <c r="BU132" s="280"/>
      <c r="BV132" s="243"/>
      <c r="BW132" s="244"/>
      <c r="BX132" s="245"/>
      <c r="BY132" s="243"/>
      <c r="BZ132" s="244"/>
      <c r="CA132" s="245"/>
      <c r="CB132" s="244"/>
      <c r="CC132" s="280"/>
      <c r="CD132" s="243"/>
      <c r="CE132" s="244"/>
      <c r="CF132" s="245"/>
      <c r="CG132" s="243"/>
      <c r="CH132" s="244"/>
      <c r="CI132" s="245"/>
      <c r="CJ132" s="244"/>
      <c r="CK132" s="280"/>
      <c r="CL132" s="243"/>
      <c r="CM132" s="244"/>
      <c r="CN132" s="245"/>
      <c r="CO132" s="243"/>
      <c r="CP132" s="244"/>
      <c r="CQ132" s="245"/>
      <c r="CR132" s="244"/>
      <c r="CS132" s="280"/>
      <c r="CT132" s="243"/>
      <c r="CU132" s="244"/>
      <c r="CV132" s="245"/>
      <c r="CW132" s="243"/>
      <c r="CX132" s="244"/>
      <c r="CY132" s="245"/>
      <c r="CZ132" s="244"/>
      <c r="DA132" s="245"/>
      <c r="DB132" s="243"/>
      <c r="DC132" s="244"/>
      <c r="DD132" s="245"/>
      <c r="DE132" s="243"/>
      <c r="DF132" s="244"/>
      <c r="DG132" s="245"/>
      <c r="DH132" s="244"/>
      <c r="DI132" s="242">
        <v>108</v>
      </c>
      <c r="DJ132" s="243"/>
      <c r="DK132" s="244"/>
      <c r="DL132" s="242">
        <v>48</v>
      </c>
      <c r="DM132" s="243"/>
      <c r="DN132" s="244"/>
      <c r="DO132" s="242">
        <v>3</v>
      </c>
      <c r="DP132" s="244"/>
      <c r="DQ132" s="248">
        <f t="shared" si="58"/>
        <v>3</v>
      </c>
      <c r="DR132" s="243"/>
      <c r="DS132" s="244"/>
      <c r="DT132" s="268" t="s">
        <v>325</v>
      </c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4"/>
      <c r="ET132" s="170"/>
      <c r="EU132" s="170"/>
      <c r="EV132" s="107"/>
      <c r="EW132" s="108">
        <f t="shared" si="59"/>
        <v>108</v>
      </c>
      <c r="EX132" s="108">
        <f t="shared" si="60"/>
        <v>108</v>
      </c>
      <c r="EY132" s="109" t="str">
        <f t="shared" si="61"/>
        <v>+</v>
      </c>
      <c r="EZ132" s="108">
        <f t="shared" si="62"/>
        <v>48</v>
      </c>
      <c r="FA132" s="108">
        <f t="shared" si="63"/>
        <v>48</v>
      </c>
      <c r="FB132" s="109" t="str">
        <f t="shared" si="64"/>
        <v>+</v>
      </c>
      <c r="FC132" s="108">
        <f t="shared" si="65"/>
        <v>48</v>
      </c>
      <c r="FD132" s="109" t="str">
        <f t="shared" si="66"/>
        <v>+</v>
      </c>
      <c r="FE132" s="109"/>
      <c r="FF132" s="109"/>
      <c r="FG132" s="109"/>
      <c r="FH132" s="109"/>
      <c r="FI132" s="109"/>
      <c r="FJ132" s="109"/>
    </row>
    <row r="133" spans="1:166" ht="50.25">
      <c r="A133" s="129"/>
      <c r="B133" s="130" t="s">
        <v>330</v>
      </c>
      <c r="C133" s="305" t="s">
        <v>331</v>
      </c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4"/>
      <c r="AG133" s="277"/>
      <c r="AH133" s="243"/>
      <c r="AI133" s="244"/>
      <c r="AJ133" s="242">
        <v>8</v>
      </c>
      <c r="AK133" s="243"/>
      <c r="AL133" s="244"/>
      <c r="AM133" s="245">
        <v>100</v>
      </c>
      <c r="AN133" s="243"/>
      <c r="AO133" s="244"/>
      <c r="AP133" s="245">
        <v>50</v>
      </c>
      <c r="AQ133" s="243"/>
      <c r="AR133" s="244"/>
      <c r="AS133" s="245">
        <v>6</v>
      </c>
      <c r="AT133" s="243"/>
      <c r="AU133" s="244"/>
      <c r="AV133" s="245">
        <v>36</v>
      </c>
      <c r="AW133" s="243"/>
      <c r="AX133" s="244"/>
      <c r="AY133" s="245">
        <v>8</v>
      </c>
      <c r="AZ133" s="243"/>
      <c r="BA133" s="244"/>
      <c r="BB133" s="245"/>
      <c r="BC133" s="243"/>
      <c r="BD133" s="244"/>
      <c r="BE133" s="242"/>
      <c r="BF133" s="243"/>
      <c r="BG133" s="244"/>
      <c r="BH133" s="242"/>
      <c r="BI133" s="243"/>
      <c r="BJ133" s="244"/>
      <c r="BK133" s="242"/>
      <c r="BL133" s="244"/>
      <c r="BM133" s="280"/>
      <c r="BN133" s="243"/>
      <c r="BO133" s="244"/>
      <c r="BP133" s="245"/>
      <c r="BQ133" s="243"/>
      <c r="BR133" s="244"/>
      <c r="BS133" s="245"/>
      <c r="BT133" s="244"/>
      <c r="BU133" s="280"/>
      <c r="BV133" s="243"/>
      <c r="BW133" s="244"/>
      <c r="BX133" s="245"/>
      <c r="BY133" s="243"/>
      <c r="BZ133" s="244"/>
      <c r="CA133" s="245"/>
      <c r="CB133" s="244"/>
      <c r="CC133" s="280"/>
      <c r="CD133" s="243"/>
      <c r="CE133" s="244"/>
      <c r="CF133" s="245"/>
      <c r="CG133" s="243"/>
      <c r="CH133" s="244"/>
      <c r="CI133" s="245"/>
      <c r="CJ133" s="244"/>
      <c r="CK133" s="280"/>
      <c r="CL133" s="243"/>
      <c r="CM133" s="244"/>
      <c r="CN133" s="245"/>
      <c r="CO133" s="243"/>
      <c r="CP133" s="244"/>
      <c r="CQ133" s="245"/>
      <c r="CR133" s="244"/>
      <c r="CS133" s="280"/>
      <c r="CT133" s="243"/>
      <c r="CU133" s="244"/>
      <c r="CV133" s="245"/>
      <c r="CW133" s="243"/>
      <c r="CX133" s="244"/>
      <c r="CY133" s="245"/>
      <c r="CZ133" s="244"/>
      <c r="DA133" s="245"/>
      <c r="DB133" s="243"/>
      <c r="DC133" s="244"/>
      <c r="DD133" s="245"/>
      <c r="DE133" s="243"/>
      <c r="DF133" s="244"/>
      <c r="DG133" s="245"/>
      <c r="DH133" s="244"/>
      <c r="DI133" s="277">
        <v>100</v>
      </c>
      <c r="DJ133" s="243"/>
      <c r="DK133" s="244"/>
      <c r="DL133" s="242">
        <v>50</v>
      </c>
      <c r="DM133" s="243"/>
      <c r="DN133" s="244"/>
      <c r="DO133" s="242">
        <v>3</v>
      </c>
      <c r="DP133" s="244"/>
      <c r="DQ133" s="248">
        <f t="shared" si="58"/>
        <v>3</v>
      </c>
      <c r="DR133" s="243"/>
      <c r="DS133" s="244"/>
      <c r="DT133" s="268" t="s">
        <v>285</v>
      </c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4"/>
      <c r="ET133" s="170"/>
      <c r="EU133" s="170"/>
      <c r="EV133" s="107"/>
      <c r="EW133" s="108">
        <f t="shared" si="59"/>
        <v>100</v>
      </c>
      <c r="EX133" s="108">
        <f t="shared" si="60"/>
        <v>100</v>
      </c>
      <c r="EY133" s="109" t="str">
        <f t="shared" si="61"/>
        <v>+</v>
      </c>
      <c r="EZ133" s="108">
        <f t="shared" si="62"/>
        <v>50</v>
      </c>
      <c r="FA133" s="108">
        <f t="shared" si="63"/>
        <v>50</v>
      </c>
      <c r="FB133" s="109" t="str">
        <f t="shared" si="64"/>
        <v>+</v>
      </c>
      <c r="FC133" s="108">
        <f t="shared" si="65"/>
        <v>50</v>
      </c>
      <c r="FD133" s="109" t="str">
        <f t="shared" si="66"/>
        <v>+</v>
      </c>
      <c r="FE133" s="109"/>
      <c r="FF133" s="109"/>
      <c r="FG133" s="109"/>
      <c r="FH133" s="109"/>
      <c r="FI133" s="109"/>
      <c r="FJ133" s="109"/>
    </row>
    <row r="134" spans="1:166" ht="50.25">
      <c r="A134" s="116"/>
      <c r="B134" s="128" t="s">
        <v>332</v>
      </c>
      <c r="C134" s="282" t="s">
        <v>333</v>
      </c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4"/>
      <c r="AG134" s="264"/>
      <c r="AH134" s="243"/>
      <c r="AI134" s="244"/>
      <c r="AJ134" s="264"/>
      <c r="AK134" s="243"/>
      <c r="AL134" s="244"/>
      <c r="AM134" s="264">
        <f>SUM(AM135:AO137)</f>
        <v>298</v>
      </c>
      <c r="AN134" s="243"/>
      <c r="AO134" s="244"/>
      <c r="AP134" s="264">
        <f>SUM(AP135:AR137)</f>
        <v>134</v>
      </c>
      <c r="AQ134" s="243"/>
      <c r="AR134" s="244"/>
      <c r="AS134" s="264">
        <f>SUM(AS135:AU137)</f>
        <v>34</v>
      </c>
      <c r="AT134" s="243"/>
      <c r="AU134" s="244"/>
      <c r="AV134" s="264">
        <f>SUM(AV135:AX137)</f>
        <v>60</v>
      </c>
      <c r="AW134" s="243"/>
      <c r="AX134" s="244"/>
      <c r="AY134" s="264">
        <f>SUM(AY135:BA137)</f>
        <v>40</v>
      </c>
      <c r="AZ134" s="243"/>
      <c r="BA134" s="244"/>
      <c r="BB134" s="264"/>
      <c r="BC134" s="243"/>
      <c r="BD134" s="244"/>
      <c r="BE134" s="264"/>
      <c r="BF134" s="243"/>
      <c r="BG134" s="244"/>
      <c r="BH134" s="264"/>
      <c r="BI134" s="243"/>
      <c r="BJ134" s="244"/>
      <c r="BK134" s="264"/>
      <c r="BL134" s="244"/>
      <c r="BM134" s="264"/>
      <c r="BN134" s="243"/>
      <c r="BO134" s="244"/>
      <c r="BP134" s="264"/>
      <c r="BQ134" s="243"/>
      <c r="BR134" s="244"/>
      <c r="BS134" s="264"/>
      <c r="BT134" s="244"/>
      <c r="BU134" s="264"/>
      <c r="BV134" s="243"/>
      <c r="BW134" s="244"/>
      <c r="BX134" s="264"/>
      <c r="BY134" s="243"/>
      <c r="BZ134" s="244"/>
      <c r="CA134" s="264"/>
      <c r="CB134" s="244"/>
      <c r="CC134" s="264"/>
      <c r="CD134" s="243"/>
      <c r="CE134" s="244"/>
      <c r="CF134" s="264"/>
      <c r="CG134" s="243"/>
      <c r="CH134" s="244"/>
      <c r="CI134" s="264"/>
      <c r="CJ134" s="244"/>
      <c r="CK134" s="264"/>
      <c r="CL134" s="243"/>
      <c r="CM134" s="244"/>
      <c r="CN134" s="264"/>
      <c r="CO134" s="243"/>
      <c r="CP134" s="244"/>
      <c r="CQ134" s="264"/>
      <c r="CR134" s="244"/>
      <c r="CS134" s="264"/>
      <c r="CT134" s="243"/>
      <c r="CU134" s="244"/>
      <c r="CV134" s="264"/>
      <c r="CW134" s="243"/>
      <c r="CX134" s="244"/>
      <c r="CY134" s="264"/>
      <c r="CZ134" s="244"/>
      <c r="DA134" s="264">
        <f>SUM(DA135:DC137)</f>
        <v>190</v>
      </c>
      <c r="DB134" s="243"/>
      <c r="DC134" s="244"/>
      <c r="DD134" s="264">
        <f>SUM(DD135:DF137)</f>
        <v>84</v>
      </c>
      <c r="DE134" s="243"/>
      <c r="DF134" s="244"/>
      <c r="DG134" s="264">
        <f>SUM(DG135:DH137)</f>
        <v>6</v>
      </c>
      <c r="DH134" s="244"/>
      <c r="DI134" s="264">
        <f>SUM(DI135:DK137)</f>
        <v>108</v>
      </c>
      <c r="DJ134" s="243"/>
      <c r="DK134" s="244"/>
      <c r="DL134" s="264">
        <f>SUM(DL135:DN137)</f>
        <v>50</v>
      </c>
      <c r="DM134" s="243"/>
      <c r="DN134" s="244"/>
      <c r="DO134" s="264">
        <f>SUM(DO135:DP137)</f>
        <v>3</v>
      </c>
      <c r="DP134" s="244"/>
      <c r="DQ134" s="264">
        <f t="shared" si="58"/>
        <v>9</v>
      </c>
      <c r="DR134" s="243"/>
      <c r="DS134" s="244"/>
      <c r="DT134" s="266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4"/>
      <c r="ET134" s="111"/>
      <c r="EU134" s="111"/>
      <c r="EV134" s="111"/>
      <c r="EW134" s="102">
        <f t="shared" si="59"/>
        <v>298</v>
      </c>
      <c r="EX134" s="102">
        <f t="shared" si="60"/>
        <v>298</v>
      </c>
      <c r="EY134" s="103" t="str">
        <f t="shared" si="61"/>
        <v>+</v>
      </c>
      <c r="EZ134" s="102">
        <f t="shared" si="62"/>
        <v>134</v>
      </c>
      <c r="FA134" s="102">
        <f t="shared" si="63"/>
        <v>134</v>
      </c>
      <c r="FB134" s="103" t="str">
        <f t="shared" si="64"/>
        <v>+</v>
      </c>
      <c r="FC134" s="102">
        <f t="shared" si="65"/>
        <v>134</v>
      </c>
      <c r="FD134" s="103" t="str">
        <f t="shared" si="66"/>
        <v>+</v>
      </c>
      <c r="FE134" s="103"/>
      <c r="FF134" s="103"/>
      <c r="FG134" s="103"/>
      <c r="FH134" s="103"/>
      <c r="FI134" s="103"/>
      <c r="FJ134" s="103"/>
    </row>
    <row r="135" spans="1:166" ht="99">
      <c r="A135" s="171"/>
      <c r="B135" s="172" t="s">
        <v>334</v>
      </c>
      <c r="C135" s="309" t="s">
        <v>335</v>
      </c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4"/>
      <c r="AG135" s="310" t="s">
        <v>74</v>
      </c>
      <c r="AH135" s="243"/>
      <c r="AI135" s="244"/>
      <c r="AJ135" s="399">
        <v>7</v>
      </c>
      <c r="AK135" s="243"/>
      <c r="AL135" s="244"/>
      <c r="AM135" s="245">
        <v>90</v>
      </c>
      <c r="AN135" s="243"/>
      <c r="AO135" s="244"/>
      <c r="AP135" s="245">
        <v>42</v>
      </c>
      <c r="AQ135" s="243"/>
      <c r="AR135" s="244"/>
      <c r="AS135" s="245">
        <v>12</v>
      </c>
      <c r="AT135" s="243"/>
      <c r="AU135" s="244"/>
      <c r="AV135" s="275">
        <v>20</v>
      </c>
      <c r="AW135" s="243"/>
      <c r="AX135" s="244"/>
      <c r="AY135" s="245">
        <v>10</v>
      </c>
      <c r="AZ135" s="243"/>
      <c r="BA135" s="244"/>
      <c r="BB135" s="245"/>
      <c r="BC135" s="243"/>
      <c r="BD135" s="244"/>
      <c r="BE135" s="242"/>
      <c r="BF135" s="243"/>
      <c r="BG135" s="244"/>
      <c r="BH135" s="242"/>
      <c r="BI135" s="243"/>
      <c r="BJ135" s="244"/>
      <c r="BK135" s="242"/>
      <c r="BL135" s="244"/>
      <c r="BM135" s="280"/>
      <c r="BN135" s="243"/>
      <c r="BO135" s="244"/>
      <c r="BP135" s="245"/>
      <c r="BQ135" s="243"/>
      <c r="BR135" s="244"/>
      <c r="BS135" s="245"/>
      <c r="BT135" s="244"/>
      <c r="BU135" s="280"/>
      <c r="BV135" s="243"/>
      <c r="BW135" s="244"/>
      <c r="BX135" s="245"/>
      <c r="BY135" s="243"/>
      <c r="BZ135" s="244"/>
      <c r="CA135" s="245"/>
      <c r="CB135" s="244"/>
      <c r="CC135" s="280"/>
      <c r="CD135" s="243"/>
      <c r="CE135" s="244"/>
      <c r="CF135" s="245"/>
      <c r="CG135" s="243"/>
      <c r="CH135" s="244"/>
      <c r="CI135" s="245"/>
      <c r="CJ135" s="244"/>
      <c r="CK135" s="280"/>
      <c r="CL135" s="243"/>
      <c r="CM135" s="244"/>
      <c r="CN135" s="245"/>
      <c r="CO135" s="243"/>
      <c r="CP135" s="244"/>
      <c r="CQ135" s="245"/>
      <c r="CR135" s="244"/>
      <c r="CS135" s="280"/>
      <c r="CT135" s="243"/>
      <c r="CU135" s="244"/>
      <c r="CV135" s="245"/>
      <c r="CW135" s="243"/>
      <c r="CX135" s="244"/>
      <c r="CY135" s="245"/>
      <c r="CZ135" s="244"/>
      <c r="DA135" s="245">
        <v>90</v>
      </c>
      <c r="DB135" s="243"/>
      <c r="DC135" s="244"/>
      <c r="DD135" s="245">
        <v>42</v>
      </c>
      <c r="DE135" s="243"/>
      <c r="DF135" s="244"/>
      <c r="DG135" s="245">
        <v>3</v>
      </c>
      <c r="DH135" s="244"/>
      <c r="DI135" s="245"/>
      <c r="DJ135" s="243"/>
      <c r="DK135" s="244"/>
      <c r="DL135" s="245"/>
      <c r="DM135" s="243"/>
      <c r="DN135" s="244"/>
      <c r="DO135" s="245"/>
      <c r="DP135" s="244"/>
      <c r="DQ135" s="248">
        <f t="shared" si="58"/>
        <v>3</v>
      </c>
      <c r="DR135" s="243"/>
      <c r="DS135" s="244"/>
      <c r="DT135" s="268" t="s">
        <v>336</v>
      </c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4"/>
      <c r="ET135" s="173"/>
      <c r="EU135" s="173"/>
      <c r="EV135" s="107"/>
      <c r="EW135" s="108">
        <f t="shared" si="59"/>
        <v>90</v>
      </c>
      <c r="EX135" s="108">
        <f t="shared" si="60"/>
        <v>90</v>
      </c>
      <c r="EY135" s="109" t="str">
        <f t="shared" si="61"/>
        <v>+</v>
      </c>
      <c r="EZ135" s="108">
        <f t="shared" si="62"/>
        <v>42</v>
      </c>
      <c r="FA135" s="108">
        <f t="shared" si="63"/>
        <v>42</v>
      </c>
      <c r="FB135" s="109" t="str">
        <f t="shared" si="64"/>
        <v>+</v>
      </c>
      <c r="FC135" s="108">
        <f t="shared" si="65"/>
        <v>42</v>
      </c>
      <c r="FD135" s="109" t="str">
        <f t="shared" si="66"/>
        <v>+</v>
      </c>
      <c r="FE135" s="109"/>
      <c r="FF135" s="109"/>
      <c r="FG135" s="109"/>
      <c r="FH135" s="109"/>
      <c r="FI135" s="109"/>
      <c r="FJ135" s="109"/>
    </row>
    <row r="136" spans="1:166" ht="99">
      <c r="A136" s="171"/>
      <c r="B136" s="172" t="s">
        <v>337</v>
      </c>
      <c r="C136" s="246" t="s">
        <v>338</v>
      </c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4"/>
      <c r="AG136" s="247" t="s">
        <v>74</v>
      </c>
      <c r="AH136" s="243"/>
      <c r="AI136" s="244"/>
      <c r="AJ136" s="245">
        <v>7</v>
      </c>
      <c r="AK136" s="243"/>
      <c r="AL136" s="244"/>
      <c r="AM136" s="245">
        <v>100</v>
      </c>
      <c r="AN136" s="243"/>
      <c r="AO136" s="244"/>
      <c r="AP136" s="245">
        <v>42</v>
      </c>
      <c r="AQ136" s="243"/>
      <c r="AR136" s="244"/>
      <c r="AS136" s="245">
        <v>12</v>
      </c>
      <c r="AT136" s="243"/>
      <c r="AU136" s="244"/>
      <c r="AV136" s="275">
        <v>20</v>
      </c>
      <c r="AW136" s="243"/>
      <c r="AX136" s="244"/>
      <c r="AY136" s="245">
        <v>10</v>
      </c>
      <c r="AZ136" s="243"/>
      <c r="BA136" s="244"/>
      <c r="BB136" s="245"/>
      <c r="BC136" s="243"/>
      <c r="BD136" s="244"/>
      <c r="BE136" s="242"/>
      <c r="BF136" s="243"/>
      <c r="BG136" s="244"/>
      <c r="BH136" s="242"/>
      <c r="BI136" s="243"/>
      <c r="BJ136" s="244"/>
      <c r="BK136" s="242"/>
      <c r="BL136" s="244"/>
      <c r="BM136" s="280"/>
      <c r="BN136" s="243"/>
      <c r="BO136" s="244"/>
      <c r="BP136" s="245"/>
      <c r="BQ136" s="243"/>
      <c r="BR136" s="244"/>
      <c r="BS136" s="245"/>
      <c r="BT136" s="244"/>
      <c r="BU136" s="280"/>
      <c r="BV136" s="243"/>
      <c r="BW136" s="244"/>
      <c r="BX136" s="245"/>
      <c r="BY136" s="243"/>
      <c r="BZ136" s="244"/>
      <c r="CA136" s="245"/>
      <c r="CB136" s="244"/>
      <c r="CC136" s="280"/>
      <c r="CD136" s="243"/>
      <c r="CE136" s="244"/>
      <c r="CF136" s="245"/>
      <c r="CG136" s="243"/>
      <c r="CH136" s="244"/>
      <c r="CI136" s="245"/>
      <c r="CJ136" s="244"/>
      <c r="CK136" s="280"/>
      <c r="CL136" s="243"/>
      <c r="CM136" s="244"/>
      <c r="CN136" s="245"/>
      <c r="CO136" s="243"/>
      <c r="CP136" s="244"/>
      <c r="CQ136" s="245"/>
      <c r="CR136" s="244"/>
      <c r="CS136" s="280"/>
      <c r="CT136" s="243"/>
      <c r="CU136" s="244"/>
      <c r="CV136" s="245"/>
      <c r="CW136" s="243"/>
      <c r="CX136" s="244"/>
      <c r="CY136" s="245"/>
      <c r="CZ136" s="244"/>
      <c r="DA136" s="245">
        <v>100</v>
      </c>
      <c r="DB136" s="243"/>
      <c r="DC136" s="244"/>
      <c r="DD136" s="245">
        <v>42</v>
      </c>
      <c r="DE136" s="243"/>
      <c r="DF136" s="244"/>
      <c r="DG136" s="245">
        <v>3</v>
      </c>
      <c r="DH136" s="244"/>
      <c r="DI136" s="245"/>
      <c r="DJ136" s="243"/>
      <c r="DK136" s="244"/>
      <c r="DL136" s="245"/>
      <c r="DM136" s="243"/>
      <c r="DN136" s="244"/>
      <c r="DO136" s="245"/>
      <c r="DP136" s="244"/>
      <c r="DQ136" s="248">
        <f t="shared" si="58"/>
        <v>3</v>
      </c>
      <c r="DR136" s="243"/>
      <c r="DS136" s="244"/>
      <c r="DT136" s="249" t="s">
        <v>272</v>
      </c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4"/>
      <c r="ET136" s="161"/>
      <c r="EU136" s="161"/>
      <c r="EV136" s="107"/>
      <c r="EW136" s="108">
        <f t="shared" si="59"/>
        <v>100</v>
      </c>
      <c r="EX136" s="108">
        <f t="shared" si="60"/>
        <v>100</v>
      </c>
      <c r="EY136" s="109" t="str">
        <f t="shared" si="61"/>
        <v>+</v>
      </c>
      <c r="EZ136" s="108">
        <f t="shared" si="62"/>
        <v>42</v>
      </c>
      <c r="FA136" s="108">
        <f t="shared" si="63"/>
        <v>42</v>
      </c>
      <c r="FB136" s="109" t="str">
        <f t="shared" si="64"/>
        <v>+</v>
      </c>
      <c r="FC136" s="108">
        <f t="shared" si="65"/>
        <v>42</v>
      </c>
      <c r="FD136" s="109" t="str">
        <f t="shared" si="66"/>
        <v>+</v>
      </c>
      <c r="FE136" s="109"/>
      <c r="FF136" s="109"/>
      <c r="FG136" s="109"/>
      <c r="FH136" s="109"/>
      <c r="FI136" s="109"/>
      <c r="FJ136" s="109"/>
    </row>
    <row r="137" spans="1:166" ht="99">
      <c r="A137" s="171"/>
      <c r="B137" s="172" t="s">
        <v>339</v>
      </c>
      <c r="C137" s="246" t="s">
        <v>340</v>
      </c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4"/>
      <c r="AG137" s="247"/>
      <c r="AH137" s="243"/>
      <c r="AI137" s="244"/>
      <c r="AJ137" s="245">
        <v>8</v>
      </c>
      <c r="AK137" s="243"/>
      <c r="AL137" s="244"/>
      <c r="AM137" s="245">
        <v>108</v>
      </c>
      <c r="AN137" s="243"/>
      <c r="AO137" s="244"/>
      <c r="AP137" s="245">
        <v>50</v>
      </c>
      <c r="AQ137" s="243"/>
      <c r="AR137" s="244"/>
      <c r="AS137" s="245">
        <v>10</v>
      </c>
      <c r="AT137" s="243"/>
      <c r="AU137" s="244"/>
      <c r="AV137" s="275">
        <v>20</v>
      </c>
      <c r="AW137" s="243"/>
      <c r="AX137" s="244"/>
      <c r="AY137" s="245">
        <v>20</v>
      </c>
      <c r="AZ137" s="243"/>
      <c r="BA137" s="244"/>
      <c r="BB137" s="245"/>
      <c r="BC137" s="243"/>
      <c r="BD137" s="244"/>
      <c r="BE137" s="280"/>
      <c r="BF137" s="243"/>
      <c r="BG137" s="244"/>
      <c r="BH137" s="245"/>
      <c r="BI137" s="243"/>
      <c r="BJ137" s="244"/>
      <c r="BK137" s="245"/>
      <c r="BL137" s="244"/>
      <c r="BM137" s="280"/>
      <c r="BN137" s="243"/>
      <c r="BO137" s="244"/>
      <c r="BP137" s="245"/>
      <c r="BQ137" s="243"/>
      <c r="BR137" s="244"/>
      <c r="BS137" s="245"/>
      <c r="BT137" s="244"/>
      <c r="BU137" s="280"/>
      <c r="BV137" s="243"/>
      <c r="BW137" s="244"/>
      <c r="BX137" s="245"/>
      <c r="BY137" s="243"/>
      <c r="BZ137" s="244"/>
      <c r="CA137" s="245"/>
      <c r="CB137" s="244"/>
      <c r="CC137" s="280"/>
      <c r="CD137" s="243"/>
      <c r="CE137" s="244"/>
      <c r="CF137" s="245"/>
      <c r="CG137" s="243"/>
      <c r="CH137" s="244"/>
      <c r="CI137" s="245"/>
      <c r="CJ137" s="244"/>
      <c r="CK137" s="280"/>
      <c r="CL137" s="243"/>
      <c r="CM137" s="244"/>
      <c r="CN137" s="245"/>
      <c r="CO137" s="243"/>
      <c r="CP137" s="244"/>
      <c r="CQ137" s="245"/>
      <c r="CR137" s="244"/>
      <c r="CS137" s="280"/>
      <c r="CT137" s="243"/>
      <c r="CU137" s="244"/>
      <c r="CV137" s="245"/>
      <c r="CW137" s="243"/>
      <c r="CX137" s="244"/>
      <c r="CY137" s="245"/>
      <c r="CZ137" s="244"/>
      <c r="DA137" s="280"/>
      <c r="DB137" s="243"/>
      <c r="DC137" s="244"/>
      <c r="DD137" s="245"/>
      <c r="DE137" s="243"/>
      <c r="DF137" s="244"/>
      <c r="DG137" s="245"/>
      <c r="DH137" s="244"/>
      <c r="DI137" s="245">
        <v>108</v>
      </c>
      <c r="DJ137" s="243"/>
      <c r="DK137" s="244"/>
      <c r="DL137" s="245">
        <v>50</v>
      </c>
      <c r="DM137" s="243"/>
      <c r="DN137" s="244"/>
      <c r="DO137" s="245">
        <v>3</v>
      </c>
      <c r="DP137" s="244"/>
      <c r="DQ137" s="248">
        <f t="shared" si="58"/>
        <v>3</v>
      </c>
      <c r="DR137" s="243"/>
      <c r="DS137" s="244"/>
      <c r="DT137" s="267" t="s">
        <v>250</v>
      </c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4"/>
      <c r="ET137" s="163"/>
      <c r="EU137" s="163"/>
      <c r="EV137" s="107"/>
      <c r="EW137" s="108">
        <f t="shared" si="59"/>
        <v>108</v>
      </c>
      <c r="EX137" s="108">
        <f t="shared" si="60"/>
        <v>108</v>
      </c>
      <c r="EY137" s="109" t="str">
        <f t="shared" si="61"/>
        <v>+</v>
      </c>
      <c r="EZ137" s="108">
        <f t="shared" si="62"/>
        <v>50</v>
      </c>
      <c r="FA137" s="108">
        <f t="shared" si="63"/>
        <v>50</v>
      </c>
      <c r="FB137" s="109" t="str">
        <f t="shared" si="64"/>
        <v>+</v>
      </c>
      <c r="FC137" s="108">
        <f t="shared" si="65"/>
        <v>50</v>
      </c>
      <c r="FD137" s="109" t="str">
        <f t="shared" si="66"/>
        <v>+</v>
      </c>
      <c r="FE137" s="109"/>
      <c r="FF137" s="109"/>
      <c r="FG137" s="109"/>
      <c r="FH137" s="109"/>
      <c r="FI137" s="109"/>
      <c r="FJ137" s="109"/>
    </row>
    <row r="138" spans="1:166" ht="50.25">
      <c r="A138" s="116"/>
      <c r="B138" s="128" t="s">
        <v>341</v>
      </c>
      <c r="C138" s="265" t="s">
        <v>342</v>
      </c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4"/>
      <c r="AG138" s="264"/>
      <c r="AH138" s="243"/>
      <c r="AI138" s="244"/>
      <c r="AJ138" s="264"/>
      <c r="AK138" s="243"/>
      <c r="AL138" s="244"/>
      <c r="AM138" s="264">
        <f>SUM(AM139:AO141)</f>
        <v>428</v>
      </c>
      <c r="AN138" s="243"/>
      <c r="AO138" s="244"/>
      <c r="AP138" s="264">
        <f>SUM(AP139:AR141)</f>
        <v>198</v>
      </c>
      <c r="AQ138" s="243"/>
      <c r="AR138" s="244"/>
      <c r="AS138" s="264">
        <f>SUM(AS139:AU141)</f>
        <v>96</v>
      </c>
      <c r="AT138" s="243"/>
      <c r="AU138" s="244"/>
      <c r="AV138" s="264">
        <f>SUM(AV139:AX141)</f>
        <v>38</v>
      </c>
      <c r="AW138" s="243"/>
      <c r="AX138" s="244"/>
      <c r="AY138" s="264">
        <f>SUM(AY139:BA141)</f>
        <v>64</v>
      </c>
      <c r="AZ138" s="243"/>
      <c r="BA138" s="244"/>
      <c r="BB138" s="264"/>
      <c r="BC138" s="243"/>
      <c r="BD138" s="244"/>
      <c r="BE138" s="264"/>
      <c r="BF138" s="243"/>
      <c r="BG138" s="244"/>
      <c r="BH138" s="264"/>
      <c r="BI138" s="243"/>
      <c r="BJ138" s="244"/>
      <c r="BK138" s="264"/>
      <c r="BL138" s="244"/>
      <c r="BM138" s="264"/>
      <c r="BN138" s="243"/>
      <c r="BO138" s="244"/>
      <c r="BP138" s="264"/>
      <c r="BQ138" s="243"/>
      <c r="BR138" s="244"/>
      <c r="BS138" s="264"/>
      <c r="BT138" s="244"/>
      <c r="BU138" s="264"/>
      <c r="BV138" s="243"/>
      <c r="BW138" s="244"/>
      <c r="BX138" s="264"/>
      <c r="BY138" s="243"/>
      <c r="BZ138" s="244"/>
      <c r="CA138" s="264"/>
      <c r="CB138" s="244"/>
      <c r="CC138" s="264"/>
      <c r="CD138" s="243"/>
      <c r="CE138" s="244"/>
      <c r="CF138" s="264"/>
      <c r="CG138" s="243"/>
      <c r="CH138" s="244"/>
      <c r="CI138" s="264"/>
      <c r="CJ138" s="244"/>
      <c r="CK138" s="264"/>
      <c r="CL138" s="243"/>
      <c r="CM138" s="244"/>
      <c r="CN138" s="264"/>
      <c r="CO138" s="243"/>
      <c r="CP138" s="244"/>
      <c r="CQ138" s="264"/>
      <c r="CR138" s="244"/>
      <c r="CS138" s="264"/>
      <c r="CT138" s="243"/>
      <c r="CU138" s="244"/>
      <c r="CV138" s="264"/>
      <c r="CW138" s="243"/>
      <c r="CX138" s="244"/>
      <c r="CY138" s="264"/>
      <c r="CZ138" s="244"/>
      <c r="DA138" s="264">
        <f>SUM(DA139:DC141)</f>
        <v>200</v>
      </c>
      <c r="DB138" s="243"/>
      <c r="DC138" s="244"/>
      <c r="DD138" s="264">
        <f>SUM(DD139:DF141)</f>
        <v>92</v>
      </c>
      <c r="DE138" s="243"/>
      <c r="DF138" s="244"/>
      <c r="DG138" s="264">
        <f>SUM(DG139:DH141)</f>
        <v>6</v>
      </c>
      <c r="DH138" s="244"/>
      <c r="DI138" s="264">
        <f>SUM(DI139:DK141)</f>
        <v>228</v>
      </c>
      <c r="DJ138" s="243"/>
      <c r="DK138" s="244"/>
      <c r="DL138" s="264">
        <f>SUM(DL139:DN141)</f>
        <v>106</v>
      </c>
      <c r="DM138" s="243"/>
      <c r="DN138" s="244"/>
      <c r="DO138" s="264">
        <f>SUM(DO139:DP141)</f>
        <v>6</v>
      </c>
      <c r="DP138" s="244"/>
      <c r="DQ138" s="264">
        <f t="shared" si="58"/>
        <v>12</v>
      </c>
      <c r="DR138" s="243"/>
      <c r="DS138" s="244"/>
      <c r="DT138" s="266" t="s">
        <v>343</v>
      </c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4"/>
      <c r="ET138" s="111"/>
      <c r="EU138" s="111"/>
      <c r="EV138" s="111"/>
      <c r="EW138" s="102">
        <f t="shared" si="59"/>
        <v>428</v>
      </c>
      <c r="EX138" s="102">
        <f t="shared" si="60"/>
        <v>428</v>
      </c>
      <c r="EY138" s="103" t="str">
        <f t="shared" si="61"/>
        <v>+</v>
      </c>
      <c r="EZ138" s="102">
        <f t="shared" si="62"/>
        <v>198</v>
      </c>
      <c r="FA138" s="102">
        <f t="shared" si="63"/>
        <v>198</v>
      </c>
      <c r="FB138" s="103" t="str">
        <f t="shared" si="64"/>
        <v>+</v>
      </c>
      <c r="FC138" s="102">
        <f t="shared" si="65"/>
        <v>198</v>
      </c>
      <c r="FD138" s="103" t="str">
        <f t="shared" si="66"/>
        <v>+</v>
      </c>
      <c r="FE138" s="103"/>
      <c r="FF138" s="103"/>
      <c r="FG138" s="103"/>
      <c r="FH138" s="103"/>
      <c r="FI138" s="103"/>
      <c r="FJ138" s="103"/>
    </row>
    <row r="139" spans="1:166" ht="50.25">
      <c r="A139" s="129"/>
      <c r="B139" s="130" t="s">
        <v>344</v>
      </c>
      <c r="C139" s="246" t="s">
        <v>345</v>
      </c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4"/>
      <c r="AG139" s="247">
        <v>7</v>
      </c>
      <c r="AH139" s="243"/>
      <c r="AI139" s="244"/>
      <c r="AJ139" s="247"/>
      <c r="AK139" s="243"/>
      <c r="AL139" s="244"/>
      <c r="AM139" s="242">
        <v>200</v>
      </c>
      <c r="AN139" s="243"/>
      <c r="AO139" s="244"/>
      <c r="AP139" s="247">
        <v>92</v>
      </c>
      <c r="AQ139" s="243"/>
      <c r="AR139" s="244"/>
      <c r="AS139" s="247">
        <v>46</v>
      </c>
      <c r="AT139" s="243"/>
      <c r="AU139" s="244"/>
      <c r="AV139" s="247">
        <v>38</v>
      </c>
      <c r="AW139" s="243"/>
      <c r="AX139" s="244"/>
      <c r="AY139" s="247">
        <v>8</v>
      </c>
      <c r="AZ139" s="243"/>
      <c r="BA139" s="244"/>
      <c r="BB139" s="247"/>
      <c r="BC139" s="243"/>
      <c r="BD139" s="244"/>
      <c r="BE139" s="248"/>
      <c r="BF139" s="243"/>
      <c r="BG139" s="244"/>
      <c r="BH139" s="247"/>
      <c r="BI139" s="243"/>
      <c r="BJ139" s="244"/>
      <c r="BK139" s="247"/>
      <c r="BL139" s="244"/>
      <c r="BM139" s="248"/>
      <c r="BN139" s="243"/>
      <c r="BO139" s="244"/>
      <c r="BP139" s="247"/>
      <c r="BQ139" s="243"/>
      <c r="BR139" s="244"/>
      <c r="BS139" s="247"/>
      <c r="BT139" s="244"/>
      <c r="BU139" s="248"/>
      <c r="BV139" s="243"/>
      <c r="BW139" s="244"/>
      <c r="BX139" s="247"/>
      <c r="BY139" s="243"/>
      <c r="BZ139" s="244"/>
      <c r="CA139" s="247"/>
      <c r="CB139" s="244"/>
      <c r="CC139" s="248"/>
      <c r="CD139" s="243"/>
      <c r="CE139" s="244"/>
      <c r="CF139" s="247"/>
      <c r="CG139" s="243"/>
      <c r="CH139" s="244"/>
      <c r="CI139" s="247"/>
      <c r="CJ139" s="244"/>
      <c r="CK139" s="248"/>
      <c r="CL139" s="243"/>
      <c r="CM139" s="244"/>
      <c r="CN139" s="247"/>
      <c r="CO139" s="243"/>
      <c r="CP139" s="244"/>
      <c r="CQ139" s="247"/>
      <c r="CR139" s="244"/>
      <c r="CS139" s="277"/>
      <c r="CT139" s="243"/>
      <c r="CU139" s="244"/>
      <c r="CV139" s="277"/>
      <c r="CW139" s="243"/>
      <c r="CX139" s="244"/>
      <c r="CY139" s="277"/>
      <c r="CZ139" s="244"/>
      <c r="DA139" s="242">
        <v>200</v>
      </c>
      <c r="DB139" s="243"/>
      <c r="DC139" s="244"/>
      <c r="DD139" s="242">
        <v>92</v>
      </c>
      <c r="DE139" s="243"/>
      <c r="DF139" s="244"/>
      <c r="DG139" s="242">
        <v>6</v>
      </c>
      <c r="DH139" s="244"/>
      <c r="DI139" s="242"/>
      <c r="DJ139" s="243"/>
      <c r="DK139" s="244"/>
      <c r="DL139" s="242"/>
      <c r="DM139" s="243"/>
      <c r="DN139" s="244"/>
      <c r="DO139" s="247"/>
      <c r="DP139" s="244"/>
      <c r="DQ139" s="248">
        <f t="shared" si="58"/>
        <v>6</v>
      </c>
      <c r="DR139" s="243"/>
      <c r="DS139" s="244"/>
      <c r="DT139" s="249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4"/>
      <c r="ET139" s="161"/>
      <c r="EU139" s="161"/>
      <c r="EV139" s="107"/>
      <c r="EW139" s="108">
        <f t="shared" si="59"/>
        <v>200</v>
      </c>
      <c r="EX139" s="108">
        <f t="shared" si="60"/>
        <v>200</v>
      </c>
      <c r="EY139" s="109" t="str">
        <f t="shared" si="61"/>
        <v>+</v>
      </c>
      <c r="EZ139" s="108">
        <f t="shared" si="62"/>
        <v>92</v>
      </c>
      <c r="FA139" s="108">
        <f t="shared" si="63"/>
        <v>92</v>
      </c>
      <c r="FB139" s="109" t="str">
        <f t="shared" si="64"/>
        <v>+</v>
      </c>
      <c r="FC139" s="108">
        <f t="shared" si="65"/>
        <v>92</v>
      </c>
      <c r="FD139" s="109" t="str">
        <f t="shared" si="66"/>
        <v>+</v>
      </c>
      <c r="FE139" s="109"/>
      <c r="FF139" s="109"/>
      <c r="FG139" s="109"/>
      <c r="FH139" s="109"/>
      <c r="FI139" s="109"/>
      <c r="FJ139" s="109"/>
    </row>
    <row r="140" spans="1:166" ht="50.25">
      <c r="A140" s="129"/>
      <c r="B140" s="130" t="s">
        <v>346</v>
      </c>
      <c r="C140" s="246" t="s">
        <v>347</v>
      </c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4"/>
      <c r="AG140" s="247"/>
      <c r="AH140" s="243"/>
      <c r="AI140" s="244"/>
      <c r="AJ140" s="247">
        <v>8</v>
      </c>
      <c r="AK140" s="243"/>
      <c r="AL140" s="244"/>
      <c r="AM140" s="247">
        <v>108</v>
      </c>
      <c r="AN140" s="243"/>
      <c r="AO140" s="244"/>
      <c r="AP140" s="247">
        <v>50</v>
      </c>
      <c r="AQ140" s="243"/>
      <c r="AR140" s="244"/>
      <c r="AS140" s="247">
        <v>26</v>
      </c>
      <c r="AT140" s="243"/>
      <c r="AU140" s="244"/>
      <c r="AV140" s="247"/>
      <c r="AW140" s="243"/>
      <c r="AX140" s="244"/>
      <c r="AY140" s="247">
        <v>24</v>
      </c>
      <c r="AZ140" s="243"/>
      <c r="BA140" s="244"/>
      <c r="BB140" s="247"/>
      <c r="BC140" s="243"/>
      <c r="BD140" s="244"/>
      <c r="BE140" s="248"/>
      <c r="BF140" s="243"/>
      <c r="BG140" s="244"/>
      <c r="BH140" s="247"/>
      <c r="BI140" s="243"/>
      <c r="BJ140" s="244"/>
      <c r="BK140" s="247"/>
      <c r="BL140" s="244"/>
      <c r="BM140" s="248"/>
      <c r="BN140" s="243"/>
      <c r="BO140" s="244"/>
      <c r="BP140" s="247"/>
      <c r="BQ140" s="243"/>
      <c r="BR140" s="244"/>
      <c r="BS140" s="247"/>
      <c r="BT140" s="244"/>
      <c r="BU140" s="248"/>
      <c r="BV140" s="243"/>
      <c r="BW140" s="244"/>
      <c r="BX140" s="247"/>
      <c r="BY140" s="243"/>
      <c r="BZ140" s="244"/>
      <c r="CA140" s="247"/>
      <c r="CB140" s="244"/>
      <c r="CC140" s="248"/>
      <c r="CD140" s="243"/>
      <c r="CE140" s="244"/>
      <c r="CF140" s="247"/>
      <c r="CG140" s="243"/>
      <c r="CH140" s="244"/>
      <c r="CI140" s="247"/>
      <c r="CJ140" s="244"/>
      <c r="CK140" s="248"/>
      <c r="CL140" s="243"/>
      <c r="CM140" s="244"/>
      <c r="CN140" s="247"/>
      <c r="CO140" s="243"/>
      <c r="CP140" s="244"/>
      <c r="CQ140" s="247"/>
      <c r="CR140" s="244"/>
      <c r="CS140" s="277"/>
      <c r="CT140" s="243"/>
      <c r="CU140" s="244"/>
      <c r="CV140" s="277"/>
      <c r="CW140" s="243"/>
      <c r="CX140" s="244"/>
      <c r="CY140" s="277"/>
      <c r="CZ140" s="244"/>
      <c r="DA140" s="263"/>
      <c r="DB140" s="243"/>
      <c r="DC140" s="244"/>
      <c r="DD140" s="242"/>
      <c r="DE140" s="243"/>
      <c r="DF140" s="244"/>
      <c r="DG140" s="242"/>
      <c r="DH140" s="244"/>
      <c r="DI140" s="242">
        <v>108</v>
      </c>
      <c r="DJ140" s="243"/>
      <c r="DK140" s="244"/>
      <c r="DL140" s="242">
        <v>50</v>
      </c>
      <c r="DM140" s="243"/>
      <c r="DN140" s="244"/>
      <c r="DO140" s="247">
        <v>3</v>
      </c>
      <c r="DP140" s="244"/>
      <c r="DQ140" s="248">
        <f t="shared" si="58"/>
        <v>3</v>
      </c>
      <c r="DR140" s="243"/>
      <c r="DS140" s="244"/>
      <c r="DT140" s="249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4"/>
      <c r="ET140" s="161"/>
      <c r="EU140" s="161"/>
      <c r="EV140" s="107"/>
      <c r="EW140" s="108">
        <f t="shared" si="59"/>
        <v>108</v>
      </c>
      <c r="EX140" s="108">
        <f t="shared" si="60"/>
        <v>108</v>
      </c>
      <c r="EY140" s="109" t="str">
        <f t="shared" si="61"/>
        <v>+</v>
      </c>
      <c r="EZ140" s="108">
        <f t="shared" si="62"/>
        <v>50</v>
      </c>
      <c r="FA140" s="108">
        <f t="shared" si="63"/>
        <v>50</v>
      </c>
      <c r="FB140" s="109" t="str">
        <f t="shared" si="64"/>
        <v>+</v>
      </c>
      <c r="FC140" s="108">
        <f t="shared" si="65"/>
        <v>50</v>
      </c>
      <c r="FD140" s="109" t="str">
        <f t="shared" si="66"/>
        <v>+</v>
      </c>
      <c r="FE140" s="109"/>
      <c r="FF140" s="109"/>
      <c r="FG140" s="109"/>
      <c r="FH140" s="109"/>
      <c r="FI140" s="109"/>
      <c r="FJ140" s="109"/>
    </row>
    <row r="141" spans="1:166" ht="50.25">
      <c r="A141" s="129"/>
      <c r="B141" s="130" t="s">
        <v>348</v>
      </c>
      <c r="C141" s="309" t="s">
        <v>349</v>
      </c>
      <c r="D141" s="243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4"/>
      <c r="AG141" s="310">
        <v>8</v>
      </c>
      <c r="AH141" s="243"/>
      <c r="AI141" s="244"/>
      <c r="AJ141" s="247"/>
      <c r="AK141" s="243"/>
      <c r="AL141" s="244"/>
      <c r="AM141" s="310">
        <v>120</v>
      </c>
      <c r="AN141" s="243"/>
      <c r="AO141" s="244"/>
      <c r="AP141" s="310">
        <v>56</v>
      </c>
      <c r="AQ141" s="243"/>
      <c r="AR141" s="244"/>
      <c r="AS141" s="247">
        <v>24</v>
      </c>
      <c r="AT141" s="243"/>
      <c r="AU141" s="244"/>
      <c r="AV141" s="247"/>
      <c r="AW141" s="243"/>
      <c r="AX141" s="244"/>
      <c r="AY141" s="247">
        <v>32</v>
      </c>
      <c r="AZ141" s="243"/>
      <c r="BA141" s="244"/>
      <c r="BB141" s="247"/>
      <c r="BC141" s="243"/>
      <c r="BD141" s="244"/>
      <c r="BE141" s="248"/>
      <c r="BF141" s="243"/>
      <c r="BG141" s="244"/>
      <c r="BH141" s="247"/>
      <c r="BI141" s="243"/>
      <c r="BJ141" s="244"/>
      <c r="BK141" s="247"/>
      <c r="BL141" s="244"/>
      <c r="BM141" s="248"/>
      <c r="BN141" s="243"/>
      <c r="BO141" s="244"/>
      <c r="BP141" s="247"/>
      <c r="BQ141" s="243"/>
      <c r="BR141" s="244"/>
      <c r="BS141" s="247"/>
      <c r="BT141" s="244"/>
      <c r="BU141" s="248"/>
      <c r="BV141" s="243"/>
      <c r="BW141" s="244"/>
      <c r="BX141" s="247"/>
      <c r="BY141" s="243"/>
      <c r="BZ141" s="244"/>
      <c r="CA141" s="247"/>
      <c r="CB141" s="244"/>
      <c r="CC141" s="248"/>
      <c r="CD141" s="243"/>
      <c r="CE141" s="244"/>
      <c r="CF141" s="247"/>
      <c r="CG141" s="243"/>
      <c r="CH141" s="244"/>
      <c r="CI141" s="247"/>
      <c r="CJ141" s="244"/>
      <c r="CK141" s="248"/>
      <c r="CL141" s="243"/>
      <c r="CM141" s="244"/>
      <c r="CN141" s="247"/>
      <c r="CO141" s="243"/>
      <c r="CP141" s="244"/>
      <c r="CQ141" s="247"/>
      <c r="CR141" s="244"/>
      <c r="CS141" s="277"/>
      <c r="CT141" s="243"/>
      <c r="CU141" s="244"/>
      <c r="CV141" s="277"/>
      <c r="CW141" s="243"/>
      <c r="CX141" s="244"/>
      <c r="CY141" s="277"/>
      <c r="CZ141" s="244"/>
      <c r="DA141" s="263"/>
      <c r="DB141" s="243"/>
      <c r="DC141" s="244"/>
      <c r="DD141" s="242"/>
      <c r="DE141" s="243"/>
      <c r="DF141" s="244"/>
      <c r="DG141" s="242"/>
      <c r="DH141" s="244"/>
      <c r="DI141" s="242">
        <v>120</v>
      </c>
      <c r="DJ141" s="243"/>
      <c r="DK141" s="244"/>
      <c r="DL141" s="242">
        <v>56</v>
      </c>
      <c r="DM141" s="243"/>
      <c r="DN141" s="244"/>
      <c r="DO141" s="247">
        <v>3</v>
      </c>
      <c r="DP141" s="244"/>
      <c r="DQ141" s="248">
        <f t="shared" si="58"/>
        <v>3</v>
      </c>
      <c r="DR141" s="243"/>
      <c r="DS141" s="244"/>
      <c r="DT141" s="268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4"/>
      <c r="ET141" s="170"/>
      <c r="EU141" s="170"/>
      <c r="EV141" s="107"/>
      <c r="EW141" s="108">
        <f t="shared" si="59"/>
        <v>120</v>
      </c>
      <c r="EX141" s="108">
        <f t="shared" si="60"/>
        <v>120</v>
      </c>
      <c r="EY141" s="109" t="str">
        <f t="shared" si="61"/>
        <v>+</v>
      </c>
      <c r="EZ141" s="108">
        <f t="shared" si="62"/>
        <v>56</v>
      </c>
      <c r="FA141" s="108">
        <f t="shared" si="63"/>
        <v>56</v>
      </c>
      <c r="FB141" s="109" t="str">
        <f t="shared" si="64"/>
        <v>+</v>
      </c>
      <c r="FC141" s="108">
        <f t="shared" si="65"/>
        <v>56</v>
      </c>
      <c r="FD141" s="109" t="str">
        <f t="shared" si="66"/>
        <v>+</v>
      </c>
      <c r="FE141" s="109"/>
      <c r="FF141" s="109"/>
      <c r="FG141" s="109"/>
      <c r="FH141" s="109"/>
      <c r="FI141" s="109"/>
      <c r="FJ141" s="109"/>
    </row>
    <row r="142" spans="1:166" ht="50.25">
      <c r="A142" s="94"/>
      <c r="B142" s="100" t="s">
        <v>226</v>
      </c>
      <c r="C142" s="265" t="s">
        <v>350</v>
      </c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4"/>
      <c r="AG142" s="264"/>
      <c r="AH142" s="243"/>
      <c r="AI142" s="244"/>
      <c r="AJ142" s="264"/>
      <c r="AK142" s="243"/>
      <c r="AL142" s="244"/>
      <c r="AM142" s="264"/>
      <c r="AN142" s="243"/>
      <c r="AO142" s="244"/>
      <c r="AP142" s="264" t="s">
        <v>351</v>
      </c>
      <c r="AQ142" s="243"/>
      <c r="AR142" s="244"/>
      <c r="AS142" s="264"/>
      <c r="AT142" s="243"/>
      <c r="AU142" s="244"/>
      <c r="AV142" s="264"/>
      <c r="AW142" s="243"/>
      <c r="AX142" s="244"/>
      <c r="AY142" s="264" t="s">
        <v>351</v>
      </c>
      <c r="AZ142" s="243"/>
      <c r="BA142" s="244"/>
      <c r="BB142" s="264"/>
      <c r="BC142" s="243"/>
      <c r="BD142" s="244"/>
      <c r="BE142" s="264"/>
      <c r="BF142" s="243"/>
      <c r="BG142" s="244"/>
      <c r="BH142" s="264"/>
      <c r="BI142" s="243"/>
      <c r="BJ142" s="244"/>
      <c r="BK142" s="264"/>
      <c r="BL142" s="244"/>
      <c r="BM142" s="264"/>
      <c r="BN142" s="243"/>
      <c r="BO142" s="244"/>
      <c r="BP142" s="264"/>
      <c r="BQ142" s="243"/>
      <c r="BR142" s="244"/>
      <c r="BS142" s="264"/>
      <c r="BT142" s="244"/>
      <c r="BU142" s="264"/>
      <c r="BV142" s="243"/>
      <c r="BW142" s="244"/>
      <c r="BX142" s="264"/>
      <c r="BY142" s="243"/>
      <c r="BZ142" s="244"/>
      <c r="CA142" s="264"/>
      <c r="CB142" s="244"/>
      <c r="CC142" s="264"/>
      <c r="CD142" s="243"/>
      <c r="CE142" s="244"/>
      <c r="CF142" s="264"/>
      <c r="CG142" s="243"/>
      <c r="CH142" s="244"/>
      <c r="CI142" s="264"/>
      <c r="CJ142" s="244"/>
      <c r="CK142" s="264" t="s">
        <v>352</v>
      </c>
      <c r="CL142" s="243"/>
      <c r="CM142" s="244"/>
      <c r="CN142" s="264" t="s">
        <v>352</v>
      </c>
      <c r="CO142" s="243"/>
      <c r="CP142" s="244"/>
      <c r="CQ142" s="264"/>
      <c r="CR142" s="244"/>
      <c r="CS142" s="264" t="s">
        <v>353</v>
      </c>
      <c r="CT142" s="243"/>
      <c r="CU142" s="244"/>
      <c r="CV142" s="264" t="s">
        <v>353</v>
      </c>
      <c r="CW142" s="243"/>
      <c r="CX142" s="244"/>
      <c r="CY142" s="264"/>
      <c r="CZ142" s="244"/>
      <c r="DA142" s="264"/>
      <c r="DB142" s="243"/>
      <c r="DC142" s="244"/>
      <c r="DD142" s="264"/>
      <c r="DE142" s="243"/>
      <c r="DF142" s="244"/>
      <c r="DG142" s="264"/>
      <c r="DH142" s="244"/>
      <c r="DI142" s="264"/>
      <c r="DJ142" s="243"/>
      <c r="DK142" s="244"/>
      <c r="DL142" s="264"/>
      <c r="DM142" s="243"/>
      <c r="DN142" s="244"/>
      <c r="DO142" s="264"/>
      <c r="DP142" s="244"/>
      <c r="DQ142" s="264"/>
      <c r="DR142" s="243"/>
      <c r="DS142" s="244"/>
      <c r="DT142" s="266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4"/>
      <c r="ET142" s="111"/>
      <c r="EU142" s="111"/>
      <c r="EV142" s="111"/>
      <c r="EW142" s="111"/>
      <c r="EX142" s="111"/>
      <c r="EY142" s="111"/>
      <c r="EZ142" s="111"/>
      <c r="FA142" s="111"/>
      <c r="FB142" s="111"/>
      <c r="FC142" s="111"/>
      <c r="FD142" s="111"/>
      <c r="FE142" s="111"/>
      <c r="FF142" s="111"/>
      <c r="FG142" s="111"/>
      <c r="FH142" s="111"/>
      <c r="FI142" s="111"/>
      <c r="FJ142" s="111"/>
    </row>
    <row r="143" spans="1:166" ht="50.25">
      <c r="A143" s="112"/>
      <c r="B143" s="113" t="s">
        <v>354</v>
      </c>
      <c r="C143" s="246" t="s">
        <v>355</v>
      </c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4"/>
      <c r="AG143" s="247"/>
      <c r="AH143" s="243"/>
      <c r="AI143" s="244"/>
      <c r="AJ143" s="275"/>
      <c r="AK143" s="243"/>
      <c r="AL143" s="244"/>
      <c r="AM143" s="275"/>
      <c r="AN143" s="243"/>
      <c r="AO143" s="244"/>
      <c r="AP143" s="275" t="s">
        <v>351</v>
      </c>
      <c r="AQ143" s="243"/>
      <c r="AR143" s="244"/>
      <c r="AS143" s="275"/>
      <c r="AT143" s="243"/>
      <c r="AU143" s="244"/>
      <c r="AV143" s="283"/>
      <c r="AW143" s="243"/>
      <c r="AX143" s="244"/>
      <c r="AY143" s="275" t="s">
        <v>351</v>
      </c>
      <c r="AZ143" s="243"/>
      <c r="BA143" s="244"/>
      <c r="BB143" s="275"/>
      <c r="BC143" s="243"/>
      <c r="BD143" s="244"/>
      <c r="BE143" s="283"/>
      <c r="BF143" s="243"/>
      <c r="BG143" s="244"/>
      <c r="BH143" s="283"/>
      <c r="BI143" s="243"/>
      <c r="BJ143" s="244"/>
      <c r="BK143" s="283"/>
      <c r="BL143" s="244"/>
      <c r="BM143" s="283"/>
      <c r="BN143" s="243"/>
      <c r="BO143" s="244"/>
      <c r="BP143" s="283"/>
      <c r="BQ143" s="243"/>
      <c r="BR143" s="244"/>
      <c r="BS143" s="283"/>
      <c r="BT143" s="244"/>
      <c r="BU143" s="283"/>
      <c r="BV143" s="243"/>
      <c r="BW143" s="244"/>
      <c r="BX143" s="283"/>
      <c r="BY143" s="243"/>
      <c r="BZ143" s="244"/>
      <c r="CA143" s="283"/>
      <c r="CB143" s="244"/>
      <c r="CC143" s="283"/>
      <c r="CD143" s="243"/>
      <c r="CE143" s="244"/>
      <c r="CF143" s="283"/>
      <c r="CG143" s="243"/>
      <c r="CH143" s="244"/>
      <c r="CI143" s="283"/>
      <c r="CJ143" s="244"/>
      <c r="CK143" s="275" t="s">
        <v>352</v>
      </c>
      <c r="CL143" s="243"/>
      <c r="CM143" s="244"/>
      <c r="CN143" s="275" t="s">
        <v>352</v>
      </c>
      <c r="CO143" s="243"/>
      <c r="CP143" s="244"/>
      <c r="CQ143" s="275"/>
      <c r="CR143" s="244"/>
      <c r="CS143" s="275" t="s">
        <v>353</v>
      </c>
      <c r="CT143" s="243"/>
      <c r="CU143" s="244"/>
      <c r="CV143" s="275" t="s">
        <v>353</v>
      </c>
      <c r="CW143" s="243"/>
      <c r="CX143" s="244"/>
      <c r="CY143" s="275"/>
      <c r="CZ143" s="244"/>
      <c r="DA143" s="283"/>
      <c r="DB143" s="243"/>
      <c r="DC143" s="244"/>
      <c r="DD143" s="307"/>
      <c r="DE143" s="243"/>
      <c r="DF143" s="244"/>
      <c r="DG143" s="307"/>
      <c r="DH143" s="244"/>
      <c r="DI143" s="306"/>
      <c r="DJ143" s="243"/>
      <c r="DK143" s="244"/>
      <c r="DL143" s="308"/>
      <c r="DM143" s="243"/>
      <c r="DN143" s="244"/>
      <c r="DO143" s="306"/>
      <c r="DP143" s="244"/>
      <c r="DQ143" s="248"/>
      <c r="DR143" s="243"/>
      <c r="DS143" s="244"/>
      <c r="DT143" s="311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4"/>
      <c r="ET143" s="174"/>
      <c r="EU143" s="174"/>
      <c r="EV143" s="106"/>
      <c r="EW143" s="106"/>
      <c r="EX143" s="106"/>
      <c r="EY143" s="106"/>
      <c r="EZ143" s="106"/>
      <c r="FA143" s="106"/>
      <c r="FB143" s="106"/>
      <c r="FC143" s="106"/>
      <c r="FD143" s="106"/>
      <c r="FE143" s="106"/>
      <c r="FF143" s="106"/>
      <c r="FG143" s="106"/>
      <c r="FH143" s="106"/>
      <c r="FI143" s="106"/>
      <c r="FJ143" s="106"/>
    </row>
    <row r="144" spans="1:166" ht="50.25">
      <c r="A144" s="94"/>
      <c r="B144" s="100" t="s">
        <v>225</v>
      </c>
      <c r="C144" s="265" t="s">
        <v>356</v>
      </c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4"/>
      <c r="AG144" s="264"/>
      <c r="AH144" s="243"/>
      <c r="AI144" s="244"/>
      <c r="AJ144" s="312"/>
      <c r="AK144" s="243"/>
      <c r="AL144" s="244"/>
      <c r="AM144" s="312" t="s">
        <v>357</v>
      </c>
      <c r="AN144" s="243"/>
      <c r="AO144" s="244"/>
      <c r="AP144" s="312" t="s">
        <v>358</v>
      </c>
      <c r="AQ144" s="243"/>
      <c r="AR144" s="244"/>
      <c r="AS144" s="312" t="s">
        <v>359</v>
      </c>
      <c r="AT144" s="243"/>
      <c r="AU144" s="244"/>
      <c r="AV144" s="312"/>
      <c r="AW144" s="243"/>
      <c r="AX144" s="244"/>
      <c r="AY144" s="312" t="s">
        <v>360</v>
      </c>
      <c r="AZ144" s="243"/>
      <c r="BA144" s="244"/>
      <c r="BB144" s="290"/>
      <c r="BC144" s="243"/>
      <c r="BD144" s="244"/>
      <c r="BE144" s="312" t="s">
        <v>361</v>
      </c>
      <c r="BF144" s="243"/>
      <c r="BG144" s="244"/>
      <c r="BH144" s="312" t="s">
        <v>362</v>
      </c>
      <c r="BI144" s="243"/>
      <c r="BJ144" s="244"/>
      <c r="BK144" s="312"/>
      <c r="BL144" s="244"/>
      <c r="BM144" s="312" t="s">
        <v>363</v>
      </c>
      <c r="BN144" s="243"/>
      <c r="BO144" s="244"/>
      <c r="BP144" s="312" t="s">
        <v>363</v>
      </c>
      <c r="BQ144" s="243"/>
      <c r="BR144" s="244"/>
      <c r="BS144" s="312"/>
      <c r="BT144" s="244"/>
      <c r="BU144" s="312" t="s">
        <v>364</v>
      </c>
      <c r="BV144" s="243"/>
      <c r="BW144" s="244"/>
      <c r="BX144" s="312" t="s">
        <v>365</v>
      </c>
      <c r="BY144" s="243"/>
      <c r="BZ144" s="244"/>
      <c r="CA144" s="312"/>
      <c r="CB144" s="244"/>
      <c r="CC144" s="312" t="s">
        <v>360</v>
      </c>
      <c r="CD144" s="243"/>
      <c r="CE144" s="244"/>
      <c r="CF144" s="312" t="s">
        <v>360</v>
      </c>
      <c r="CG144" s="243"/>
      <c r="CH144" s="244"/>
      <c r="CI144" s="312"/>
      <c r="CJ144" s="244"/>
      <c r="CK144" s="312" t="s">
        <v>352</v>
      </c>
      <c r="CL144" s="243"/>
      <c r="CM144" s="244"/>
      <c r="CN144" s="312" t="s">
        <v>352</v>
      </c>
      <c r="CO144" s="243"/>
      <c r="CP144" s="244"/>
      <c r="CQ144" s="312"/>
      <c r="CR144" s="244"/>
      <c r="CS144" s="312" t="s">
        <v>353</v>
      </c>
      <c r="CT144" s="243"/>
      <c r="CU144" s="244"/>
      <c r="CV144" s="312" t="s">
        <v>353</v>
      </c>
      <c r="CW144" s="243"/>
      <c r="CX144" s="244"/>
      <c r="CY144" s="312"/>
      <c r="CZ144" s="244"/>
      <c r="DA144" s="312"/>
      <c r="DB144" s="243"/>
      <c r="DC144" s="244"/>
      <c r="DD144" s="264"/>
      <c r="DE144" s="243"/>
      <c r="DF144" s="244"/>
      <c r="DG144" s="264"/>
      <c r="DH144" s="244"/>
      <c r="DI144" s="264"/>
      <c r="DJ144" s="243"/>
      <c r="DK144" s="244"/>
      <c r="DL144" s="264"/>
      <c r="DM144" s="243"/>
      <c r="DN144" s="244"/>
      <c r="DO144" s="264"/>
      <c r="DP144" s="244"/>
      <c r="DQ144" s="264"/>
      <c r="DR144" s="243"/>
      <c r="DS144" s="244"/>
      <c r="DT144" s="31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4"/>
      <c r="ET144" s="175"/>
      <c r="EU144" s="175"/>
      <c r="EV144" s="175"/>
      <c r="EW144" s="175"/>
      <c r="EX144" s="175"/>
      <c r="EY144" s="175"/>
      <c r="EZ144" s="175"/>
      <c r="FA144" s="175"/>
      <c r="FB144" s="175"/>
      <c r="FC144" s="175"/>
      <c r="FD144" s="175"/>
      <c r="FE144" s="175"/>
      <c r="FF144" s="175"/>
      <c r="FG144" s="175"/>
      <c r="FH144" s="175"/>
      <c r="FI144" s="175"/>
      <c r="FJ144" s="175"/>
    </row>
    <row r="145" spans="1:166" ht="50.25">
      <c r="A145" s="112"/>
      <c r="B145" s="113" t="s">
        <v>366</v>
      </c>
      <c r="C145" s="246" t="s">
        <v>355</v>
      </c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4"/>
      <c r="AG145" s="247"/>
      <c r="AH145" s="243"/>
      <c r="AI145" s="244"/>
      <c r="AJ145" s="245" t="s">
        <v>367</v>
      </c>
      <c r="AK145" s="243"/>
      <c r="AL145" s="244"/>
      <c r="AM145" s="275" t="s">
        <v>368</v>
      </c>
      <c r="AN145" s="243"/>
      <c r="AO145" s="244"/>
      <c r="AP145" s="275" t="s">
        <v>368</v>
      </c>
      <c r="AQ145" s="243"/>
      <c r="AR145" s="244"/>
      <c r="AS145" s="283"/>
      <c r="AT145" s="243"/>
      <c r="AU145" s="244"/>
      <c r="AV145" s="283"/>
      <c r="AW145" s="243"/>
      <c r="AX145" s="244"/>
      <c r="AY145" s="283"/>
      <c r="AZ145" s="243"/>
      <c r="BA145" s="244"/>
      <c r="BB145" s="283"/>
      <c r="BC145" s="243"/>
      <c r="BD145" s="244"/>
      <c r="BE145" s="275" t="s">
        <v>360</v>
      </c>
      <c r="BF145" s="243"/>
      <c r="BG145" s="244"/>
      <c r="BH145" s="275" t="s">
        <v>360</v>
      </c>
      <c r="BI145" s="243"/>
      <c r="BJ145" s="244"/>
      <c r="BK145" s="283"/>
      <c r="BL145" s="244"/>
      <c r="BM145" s="275" t="s">
        <v>363</v>
      </c>
      <c r="BN145" s="243"/>
      <c r="BO145" s="244"/>
      <c r="BP145" s="275" t="s">
        <v>363</v>
      </c>
      <c r="BQ145" s="243"/>
      <c r="BR145" s="244"/>
      <c r="BS145" s="283"/>
      <c r="BT145" s="244"/>
      <c r="BU145" s="275" t="s">
        <v>363</v>
      </c>
      <c r="BV145" s="243"/>
      <c r="BW145" s="244"/>
      <c r="BX145" s="275" t="s">
        <v>363</v>
      </c>
      <c r="BY145" s="243"/>
      <c r="BZ145" s="244"/>
      <c r="CA145" s="283"/>
      <c r="CB145" s="244"/>
      <c r="CC145" s="275" t="s">
        <v>360</v>
      </c>
      <c r="CD145" s="243"/>
      <c r="CE145" s="244"/>
      <c r="CF145" s="275" t="s">
        <v>360</v>
      </c>
      <c r="CG145" s="243"/>
      <c r="CH145" s="244"/>
      <c r="CI145" s="283"/>
      <c r="CJ145" s="244"/>
      <c r="CK145" s="275" t="s">
        <v>352</v>
      </c>
      <c r="CL145" s="243"/>
      <c r="CM145" s="244"/>
      <c r="CN145" s="275" t="s">
        <v>352</v>
      </c>
      <c r="CO145" s="243"/>
      <c r="CP145" s="244"/>
      <c r="CQ145" s="283"/>
      <c r="CR145" s="244"/>
      <c r="CS145" s="275" t="s">
        <v>353</v>
      </c>
      <c r="CT145" s="243"/>
      <c r="CU145" s="244"/>
      <c r="CV145" s="275" t="s">
        <v>353</v>
      </c>
      <c r="CW145" s="243"/>
      <c r="CX145" s="244"/>
      <c r="CY145" s="275"/>
      <c r="CZ145" s="244"/>
      <c r="DA145" s="276"/>
      <c r="DB145" s="243"/>
      <c r="DC145" s="244"/>
      <c r="DD145" s="307"/>
      <c r="DE145" s="243"/>
      <c r="DF145" s="244"/>
      <c r="DG145" s="277"/>
      <c r="DH145" s="244"/>
      <c r="DI145" s="248"/>
      <c r="DJ145" s="243"/>
      <c r="DK145" s="244"/>
      <c r="DL145" s="242"/>
      <c r="DM145" s="243"/>
      <c r="DN145" s="244"/>
      <c r="DO145" s="263"/>
      <c r="DP145" s="244"/>
      <c r="DQ145" s="263"/>
      <c r="DR145" s="243"/>
      <c r="DS145" s="244"/>
      <c r="DT145" s="268" t="s">
        <v>369</v>
      </c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4"/>
      <c r="ET145" s="121"/>
      <c r="EU145" s="121"/>
      <c r="EV145" s="106"/>
      <c r="EW145" s="106"/>
      <c r="EX145" s="106"/>
      <c r="EY145" s="106"/>
      <c r="EZ145" s="106"/>
      <c r="FA145" s="106"/>
      <c r="FB145" s="106"/>
      <c r="FC145" s="106"/>
      <c r="FD145" s="106"/>
      <c r="FE145" s="106"/>
      <c r="FF145" s="106"/>
      <c r="FG145" s="106"/>
      <c r="FH145" s="106"/>
      <c r="FI145" s="106"/>
      <c r="FJ145" s="106"/>
    </row>
    <row r="146" spans="1:166" ht="50.25">
      <c r="A146" s="112"/>
      <c r="B146" s="113" t="s">
        <v>370</v>
      </c>
      <c r="C146" s="389" t="s">
        <v>371</v>
      </c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5"/>
      <c r="AG146" s="406"/>
      <c r="AH146" s="254"/>
      <c r="AI146" s="255"/>
      <c r="AJ146" s="404" t="s">
        <v>372</v>
      </c>
      <c r="AK146" s="254"/>
      <c r="AL146" s="255"/>
      <c r="AM146" s="405" t="s">
        <v>373</v>
      </c>
      <c r="AN146" s="254"/>
      <c r="AO146" s="255"/>
      <c r="AP146" s="405" t="s">
        <v>374</v>
      </c>
      <c r="AQ146" s="254"/>
      <c r="AR146" s="255"/>
      <c r="AS146" s="404" t="s">
        <v>375</v>
      </c>
      <c r="AT146" s="254"/>
      <c r="AU146" s="255"/>
      <c r="AV146" s="404"/>
      <c r="AW146" s="254"/>
      <c r="AX146" s="255"/>
      <c r="AY146" s="404" t="s">
        <v>376</v>
      </c>
      <c r="AZ146" s="254"/>
      <c r="BA146" s="255"/>
      <c r="BB146" s="404"/>
      <c r="BC146" s="254"/>
      <c r="BD146" s="255"/>
      <c r="BE146" s="405" t="s">
        <v>373</v>
      </c>
      <c r="BF146" s="254"/>
      <c r="BG146" s="255"/>
      <c r="BH146" s="405" t="s">
        <v>374</v>
      </c>
      <c r="BI146" s="254"/>
      <c r="BJ146" s="255"/>
      <c r="BK146" s="405"/>
      <c r="BL146" s="255"/>
      <c r="BM146" s="405"/>
      <c r="BN146" s="254"/>
      <c r="BO146" s="255"/>
      <c r="BP146" s="401"/>
      <c r="BQ146" s="254"/>
      <c r="BR146" s="255"/>
      <c r="BS146" s="401"/>
      <c r="BT146" s="255"/>
      <c r="BU146" s="401"/>
      <c r="BV146" s="254"/>
      <c r="BW146" s="255"/>
      <c r="BX146" s="401"/>
      <c r="BY146" s="254"/>
      <c r="BZ146" s="255"/>
      <c r="CA146" s="401"/>
      <c r="CB146" s="255"/>
      <c r="CC146" s="401"/>
      <c r="CD146" s="254"/>
      <c r="CE146" s="255"/>
      <c r="CF146" s="400"/>
      <c r="CG146" s="254"/>
      <c r="CH146" s="255"/>
      <c r="CI146" s="400"/>
      <c r="CJ146" s="255"/>
      <c r="CK146" s="400"/>
      <c r="CL146" s="254"/>
      <c r="CM146" s="255"/>
      <c r="CN146" s="400"/>
      <c r="CO146" s="254"/>
      <c r="CP146" s="255"/>
      <c r="CQ146" s="400"/>
      <c r="CR146" s="255"/>
      <c r="CS146" s="402"/>
      <c r="CT146" s="254"/>
      <c r="CU146" s="255"/>
      <c r="CV146" s="402"/>
      <c r="CW146" s="254"/>
      <c r="CX146" s="255"/>
      <c r="CY146" s="402"/>
      <c r="CZ146" s="255"/>
      <c r="DA146" s="403"/>
      <c r="DB146" s="254"/>
      <c r="DC146" s="255"/>
      <c r="DD146" s="402"/>
      <c r="DE146" s="254"/>
      <c r="DF146" s="255"/>
      <c r="DG146" s="395"/>
      <c r="DH146" s="255"/>
      <c r="DI146" s="393"/>
      <c r="DJ146" s="254"/>
      <c r="DK146" s="255"/>
      <c r="DL146" s="392"/>
      <c r="DM146" s="254"/>
      <c r="DN146" s="255"/>
      <c r="DO146" s="394"/>
      <c r="DP146" s="255"/>
      <c r="DQ146" s="394"/>
      <c r="DR146" s="254"/>
      <c r="DS146" s="255"/>
      <c r="DT146" s="407" t="s">
        <v>377</v>
      </c>
      <c r="DU146" s="254"/>
      <c r="DV146" s="254"/>
      <c r="DW146" s="254"/>
      <c r="DX146" s="254"/>
      <c r="DY146" s="254"/>
      <c r="DZ146" s="254"/>
      <c r="EA146" s="254"/>
      <c r="EB146" s="254"/>
      <c r="EC146" s="254"/>
      <c r="ED146" s="254"/>
      <c r="EE146" s="254"/>
      <c r="EF146" s="254"/>
      <c r="EG146" s="254"/>
      <c r="EH146" s="254"/>
      <c r="EI146" s="254"/>
      <c r="EJ146" s="254"/>
      <c r="EK146" s="254"/>
      <c r="EL146" s="254"/>
      <c r="EM146" s="254"/>
      <c r="EN146" s="254"/>
      <c r="EO146" s="254"/>
      <c r="EP146" s="254"/>
      <c r="EQ146" s="254"/>
      <c r="ER146" s="254"/>
      <c r="ES146" s="255"/>
      <c r="ET146" s="173"/>
      <c r="EU146" s="173"/>
      <c r="EV146" s="106"/>
      <c r="EW146" s="106"/>
      <c r="EX146" s="106"/>
      <c r="EY146" s="106"/>
      <c r="EZ146" s="106"/>
      <c r="FA146" s="106"/>
      <c r="FB146" s="106"/>
      <c r="FC146" s="106"/>
      <c r="FD146" s="106"/>
      <c r="FE146" s="106"/>
      <c r="FF146" s="106"/>
      <c r="FG146" s="106"/>
      <c r="FH146" s="106"/>
      <c r="FI146" s="106"/>
      <c r="FJ146" s="106"/>
    </row>
    <row r="147" spans="1:166" ht="50.25">
      <c r="A147" s="112"/>
      <c r="B147" s="113" t="s">
        <v>378</v>
      </c>
      <c r="C147" s="246" t="s">
        <v>379</v>
      </c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4"/>
      <c r="AG147" s="247"/>
      <c r="AH147" s="243"/>
      <c r="AI147" s="244"/>
      <c r="AJ147" s="245" t="s">
        <v>380</v>
      </c>
      <c r="AK147" s="243"/>
      <c r="AL147" s="244"/>
      <c r="AM147" s="275" t="s">
        <v>381</v>
      </c>
      <c r="AN147" s="243"/>
      <c r="AO147" s="244"/>
      <c r="AP147" s="275" t="s">
        <v>382</v>
      </c>
      <c r="AQ147" s="243"/>
      <c r="AR147" s="244"/>
      <c r="AS147" s="245" t="s">
        <v>383</v>
      </c>
      <c r="AT147" s="243"/>
      <c r="AU147" s="244"/>
      <c r="AV147" s="245"/>
      <c r="AW147" s="243"/>
      <c r="AX147" s="244"/>
      <c r="AY147" s="245" t="s">
        <v>359</v>
      </c>
      <c r="AZ147" s="243"/>
      <c r="BA147" s="244"/>
      <c r="BB147" s="245"/>
      <c r="BC147" s="243"/>
      <c r="BD147" s="244"/>
      <c r="BE147" s="283"/>
      <c r="BF147" s="243"/>
      <c r="BG147" s="244"/>
      <c r="BH147" s="283"/>
      <c r="BI147" s="243"/>
      <c r="BJ147" s="244"/>
      <c r="BK147" s="283"/>
      <c r="BL147" s="244"/>
      <c r="BM147" s="283"/>
      <c r="BN147" s="243"/>
      <c r="BO147" s="244"/>
      <c r="BP147" s="283"/>
      <c r="BQ147" s="243"/>
      <c r="BR147" s="244"/>
      <c r="BS147" s="283"/>
      <c r="BT147" s="244"/>
      <c r="BU147" s="275" t="s">
        <v>381</v>
      </c>
      <c r="BV147" s="243"/>
      <c r="BW147" s="244"/>
      <c r="BX147" s="275" t="s">
        <v>382</v>
      </c>
      <c r="BY147" s="243"/>
      <c r="BZ147" s="244"/>
      <c r="CA147" s="275"/>
      <c r="CB147" s="244"/>
      <c r="CC147" s="275"/>
      <c r="CD147" s="243"/>
      <c r="CE147" s="244"/>
      <c r="CF147" s="283"/>
      <c r="CG147" s="243"/>
      <c r="CH147" s="244"/>
      <c r="CI147" s="283"/>
      <c r="CJ147" s="244"/>
      <c r="CK147" s="283"/>
      <c r="CL147" s="243"/>
      <c r="CM147" s="244"/>
      <c r="CN147" s="283"/>
      <c r="CO147" s="243"/>
      <c r="CP147" s="244"/>
      <c r="CQ147" s="283"/>
      <c r="CR147" s="244"/>
      <c r="CS147" s="275"/>
      <c r="CT147" s="243"/>
      <c r="CU147" s="244"/>
      <c r="CV147" s="275"/>
      <c r="CW147" s="243"/>
      <c r="CX147" s="244"/>
      <c r="CY147" s="275"/>
      <c r="CZ147" s="244"/>
      <c r="DA147" s="276"/>
      <c r="DB147" s="243"/>
      <c r="DC147" s="244"/>
      <c r="DD147" s="307"/>
      <c r="DE147" s="243"/>
      <c r="DF147" s="244"/>
      <c r="DG147" s="277"/>
      <c r="DH147" s="244"/>
      <c r="DI147" s="248"/>
      <c r="DJ147" s="243"/>
      <c r="DK147" s="244"/>
      <c r="DL147" s="242"/>
      <c r="DM147" s="243"/>
      <c r="DN147" s="244"/>
      <c r="DO147" s="263"/>
      <c r="DP147" s="244"/>
      <c r="DQ147" s="263"/>
      <c r="DR147" s="243"/>
      <c r="DS147" s="244"/>
      <c r="DT147" s="268" t="s">
        <v>144</v>
      </c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4"/>
      <c r="ET147" s="174"/>
      <c r="EU147" s="174"/>
      <c r="EV147" s="106"/>
      <c r="EW147" s="106"/>
      <c r="EX147" s="106"/>
      <c r="EY147" s="106"/>
      <c r="EZ147" s="106"/>
      <c r="FA147" s="106"/>
      <c r="FB147" s="106"/>
      <c r="FC147" s="106"/>
      <c r="FD147" s="106"/>
      <c r="FE147" s="106"/>
      <c r="FF147" s="106"/>
      <c r="FG147" s="106"/>
      <c r="FH147" s="106"/>
      <c r="FI147" s="106"/>
      <c r="FJ147" s="106"/>
    </row>
    <row r="149" spans="1:166" ht="16.5" customHeight="1">
      <c r="A149" s="129"/>
      <c r="B149" s="149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2"/>
      <c r="DZ149" s="152"/>
      <c r="EA149" s="152"/>
      <c r="EB149" s="152"/>
      <c r="EC149" s="152"/>
      <c r="ED149" s="152"/>
      <c r="EE149" s="152"/>
      <c r="EF149" s="152"/>
      <c r="EG149" s="152"/>
      <c r="EH149" s="152"/>
      <c r="EI149" s="152"/>
      <c r="EJ149" s="152"/>
      <c r="EK149" s="152"/>
      <c r="EL149" s="152"/>
      <c r="EM149" s="152"/>
      <c r="EN149" s="152"/>
      <c r="EO149" s="152"/>
      <c r="EP149" s="67"/>
      <c r="EQ149" s="67"/>
      <c r="ER149" s="67"/>
      <c r="ES149" s="67"/>
      <c r="ET149" s="54"/>
      <c r="EU149" s="54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I149" s="55"/>
      <c r="FJ149" s="55"/>
    </row>
    <row r="151" spans="1:166" ht="50.25">
      <c r="A151" s="112"/>
      <c r="B151" s="246" t="s">
        <v>384</v>
      </c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4"/>
      <c r="AM151" s="248">
        <f>SUM(AM31,AM93)</f>
        <v>7482</v>
      </c>
      <c r="AN151" s="243"/>
      <c r="AO151" s="244"/>
      <c r="AP151" s="248">
        <f>SUM(AP31,AP93)</f>
        <v>3680</v>
      </c>
      <c r="AQ151" s="243"/>
      <c r="AR151" s="244"/>
      <c r="AS151" s="248">
        <f>SUM(AS31,AS93)</f>
        <v>1248</v>
      </c>
      <c r="AT151" s="243"/>
      <c r="AU151" s="244"/>
      <c r="AV151" s="248">
        <f>SUM(AV31,AV93)</f>
        <v>1104</v>
      </c>
      <c r="AW151" s="243"/>
      <c r="AX151" s="244"/>
      <c r="AY151" s="248">
        <f>SUM(AY31,AY93)</f>
        <v>1248</v>
      </c>
      <c r="AZ151" s="243"/>
      <c r="BA151" s="244"/>
      <c r="BB151" s="248">
        <f>SUM(BB31,BB93)</f>
        <v>80</v>
      </c>
      <c r="BC151" s="243"/>
      <c r="BD151" s="244"/>
      <c r="BE151" s="248">
        <f>SUM(BE31,BE93)</f>
        <v>1030</v>
      </c>
      <c r="BF151" s="243"/>
      <c r="BG151" s="244"/>
      <c r="BH151" s="248">
        <f>SUM(BH31,BH93)</f>
        <v>552</v>
      </c>
      <c r="BI151" s="243"/>
      <c r="BJ151" s="244"/>
      <c r="BK151" s="248">
        <f>SUM(BK31,BK93)</f>
        <v>29</v>
      </c>
      <c r="BL151" s="244"/>
      <c r="BM151" s="248">
        <f>SUM(BM31,BM93)</f>
        <v>1068</v>
      </c>
      <c r="BN151" s="243"/>
      <c r="BO151" s="244"/>
      <c r="BP151" s="248">
        <f>SUM(BP31,BP93)</f>
        <v>514</v>
      </c>
      <c r="BQ151" s="243"/>
      <c r="BR151" s="244"/>
      <c r="BS151" s="248">
        <f>SUM(BS31,BS93)</f>
        <v>30</v>
      </c>
      <c r="BT151" s="244"/>
      <c r="BU151" s="248">
        <f>SUM(BU31,BU93)</f>
        <v>970</v>
      </c>
      <c r="BV151" s="243"/>
      <c r="BW151" s="244"/>
      <c r="BX151" s="248">
        <f>SUM(BX31,BX93)</f>
        <v>518</v>
      </c>
      <c r="BY151" s="243"/>
      <c r="BZ151" s="244"/>
      <c r="CA151" s="248">
        <f>SUM(CA31,CA93)</f>
        <v>28</v>
      </c>
      <c r="CB151" s="244"/>
      <c r="CC151" s="248">
        <f>SUM(CC31,CC93)</f>
        <v>1084</v>
      </c>
      <c r="CD151" s="243"/>
      <c r="CE151" s="244"/>
      <c r="CF151" s="248">
        <f>SUM(CF31,CF93)</f>
        <v>506</v>
      </c>
      <c r="CG151" s="243"/>
      <c r="CH151" s="244"/>
      <c r="CI151" s="248">
        <f>SUM(CI31,CI93)</f>
        <v>29</v>
      </c>
      <c r="CJ151" s="244"/>
      <c r="CK151" s="248">
        <f>SUM(CK31,CK93)</f>
        <v>1018</v>
      </c>
      <c r="CL151" s="243"/>
      <c r="CM151" s="244"/>
      <c r="CN151" s="248">
        <f>SUM(CN31,CN93)</f>
        <v>508</v>
      </c>
      <c r="CO151" s="243"/>
      <c r="CP151" s="244"/>
      <c r="CQ151" s="248">
        <f>SUM(CQ31,CQ93)</f>
        <v>29</v>
      </c>
      <c r="CR151" s="244"/>
      <c r="CS151" s="248">
        <f>SUM(CS31,CS93)</f>
        <v>690</v>
      </c>
      <c r="CT151" s="243"/>
      <c r="CU151" s="244"/>
      <c r="CV151" s="248">
        <f>SUM(CV31,CV93)</f>
        <v>318</v>
      </c>
      <c r="CW151" s="243"/>
      <c r="CX151" s="244"/>
      <c r="CY151" s="248">
        <f>SUM(CY31,CY93)</f>
        <v>18</v>
      </c>
      <c r="CZ151" s="244"/>
      <c r="DA151" s="248">
        <f>SUM(DA31,DA93)</f>
        <v>970</v>
      </c>
      <c r="DB151" s="243"/>
      <c r="DC151" s="244"/>
      <c r="DD151" s="248">
        <f>SUM(DD31,DD93)</f>
        <v>438</v>
      </c>
      <c r="DE151" s="243"/>
      <c r="DF151" s="244"/>
      <c r="DG151" s="248">
        <f>SUM(DG31,DG93)</f>
        <v>30</v>
      </c>
      <c r="DH151" s="244"/>
      <c r="DI151" s="248">
        <f>SUM(DI31,DI93)</f>
        <v>652</v>
      </c>
      <c r="DJ151" s="243"/>
      <c r="DK151" s="244"/>
      <c r="DL151" s="248">
        <f>SUM(DL31,DL93)</f>
        <v>326</v>
      </c>
      <c r="DM151" s="243"/>
      <c r="DN151" s="244"/>
      <c r="DO151" s="248">
        <f>SUM(DO31,DO93)</f>
        <v>18</v>
      </c>
      <c r="DP151" s="244"/>
      <c r="DQ151" s="263">
        <f>BK151+BS151+CA151+CI151+CQ151+CY151+DG151+DO151</f>
        <v>211</v>
      </c>
      <c r="DR151" s="243"/>
      <c r="DS151" s="244"/>
      <c r="DT151" s="408">
        <f>DQ151+AD160+AD161+BR160+BR161+BR162+CL160</f>
        <v>240</v>
      </c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4"/>
      <c r="ET151" s="176"/>
      <c r="EU151" s="176"/>
      <c r="EV151" s="177"/>
      <c r="EW151" s="108">
        <f>AM151</f>
        <v>7482</v>
      </c>
      <c r="EX151" s="108">
        <f>BE151+BM151+BU151+CC151+CK151+CS151+DA151+DI151</f>
        <v>7482</v>
      </c>
      <c r="EY151" s="109" t="str">
        <f>IF(EW151=EX151,"+","-")</f>
        <v>+</v>
      </c>
      <c r="EZ151" s="108">
        <f>AP151</f>
        <v>3680</v>
      </c>
      <c r="FA151" s="108">
        <f>BH151+BP151+BX151+CF151+CN151+CV151+DD151+DL151</f>
        <v>3680</v>
      </c>
      <c r="FB151" s="109" t="str">
        <f>IF(EZ151=FA151,"+","-")</f>
        <v>+</v>
      </c>
      <c r="FC151" s="108">
        <f>AS151+AV151+AY151+BB151</f>
        <v>3680</v>
      </c>
      <c r="FD151" s="109" t="str">
        <f>IF(EZ151=FC151,"+","-")</f>
        <v>+</v>
      </c>
      <c r="FE151" s="109"/>
      <c r="FF151" s="109"/>
      <c r="FG151" s="109"/>
      <c r="FH151" s="109"/>
      <c r="FI151" s="109"/>
      <c r="FJ151" s="109"/>
    </row>
    <row r="152" spans="1:166" ht="50.25">
      <c r="A152" s="112"/>
      <c r="B152" s="246" t="s">
        <v>385</v>
      </c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4"/>
      <c r="AM152" s="410">
        <f>AM151/146</f>
        <v>51.246575342465754</v>
      </c>
      <c r="AN152" s="243"/>
      <c r="AO152" s="244"/>
      <c r="AP152" s="411"/>
      <c r="AQ152" s="243"/>
      <c r="AR152" s="244"/>
      <c r="AS152" s="412">
        <f>AS151/AP151</f>
        <v>0.33913043478260868</v>
      </c>
      <c r="AT152" s="243"/>
      <c r="AU152" s="244"/>
      <c r="AV152" s="412">
        <f>AV151/$AP$151</f>
        <v>0.3</v>
      </c>
      <c r="AW152" s="243"/>
      <c r="AX152" s="244"/>
      <c r="AY152" s="412">
        <f>AY151/$AP$151</f>
        <v>0.33913043478260868</v>
      </c>
      <c r="AZ152" s="243"/>
      <c r="BA152" s="244"/>
      <c r="BB152" s="412">
        <f>BB151/$AP$151</f>
        <v>2.1739130434782608E-2</v>
      </c>
      <c r="BC152" s="243"/>
      <c r="BD152" s="244"/>
      <c r="BE152" s="247">
        <f>BH151/18</f>
        <v>30.666666666666668</v>
      </c>
      <c r="BF152" s="243"/>
      <c r="BG152" s="243"/>
      <c r="BH152" s="243"/>
      <c r="BI152" s="243"/>
      <c r="BJ152" s="243"/>
      <c r="BK152" s="243"/>
      <c r="BL152" s="244"/>
      <c r="BM152" s="247">
        <f>BP151/17</f>
        <v>30.235294117647058</v>
      </c>
      <c r="BN152" s="243"/>
      <c r="BO152" s="243"/>
      <c r="BP152" s="243"/>
      <c r="BQ152" s="243"/>
      <c r="BR152" s="243"/>
      <c r="BS152" s="243"/>
      <c r="BT152" s="244"/>
      <c r="BU152" s="242">
        <f>BX151/17</f>
        <v>30.470588235294116</v>
      </c>
      <c r="BV152" s="243"/>
      <c r="BW152" s="243"/>
      <c r="BX152" s="243"/>
      <c r="BY152" s="243"/>
      <c r="BZ152" s="243"/>
      <c r="CA152" s="243"/>
      <c r="CB152" s="244"/>
      <c r="CC152" s="242">
        <f>CF151/18</f>
        <v>28.111111111111111</v>
      </c>
      <c r="CD152" s="243"/>
      <c r="CE152" s="243"/>
      <c r="CF152" s="243"/>
      <c r="CG152" s="243"/>
      <c r="CH152" s="243"/>
      <c r="CI152" s="243"/>
      <c r="CJ152" s="244"/>
      <c r="CK152" s="242">
        <f>CN151/18</f>
        <v>28.222222222222221</v>
      </c>
      <c r="CL152" s="243"/>
      <c r="CM152" s="243"/>
      <c r="CN152" s="243"/>
      <c r="CO152" s="243"/>
      <c r="CP152" s="243"/>
      <c r="CQ152" s="243"/>
      <c r="CR152" s="244"/>
      <c r="CS152" s="242">
        <f>CV151/12</f>
        <v>26.5</v>
      </c>
      <c r="CT152" s="243"/>
      <c r="CU152" s="243"/>
      <c r="CV152" s="243"/>
      <c r="CW152" s="243"/>
      <c r="CX152" s="243"/>
      <c r="CY152" s="243"/>
      <c r="CZ152" s="244"/>
      <c r="DA152" s="245">
        <f>DD151/16</f>
        <v>27.375</v>
      </c>
      <c r="DB152" s="243"/>
      <c r="DC152" s="243"/>
      <c r="DD152" s="243"/>
      <c r="DE152" s="243"/>
      <c r="DF152" s="243"/>
      <c r="DG152" s="243"/>
      <c r="DH152" s="244"/>
      <c r="DI152" s="242">
        <f>DL151/12</f>
        <v>27.166666666666668</v>
      </c>
      <c r="DJ152" s="243"/>
      <c r="DK152" s="243"/>
      <c r="DL152" s="243"/>
      <c r="DM152" s="243"/>
      <c r="DN152" s="243"/>
      <c r="DO152" s="243"/>
      <c r="DP152" s="244"/>
      <c r="DQ152" s="247"/>
      <c r="DR152" s="243"/>
      <c r="DS152" s="244"/>
      <c r="DT152" s="409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4"/>
      <c r="ET152" s="178"/>
      <c r="EU152" s="178"/>
      <c r="EV152" s="179"/>
      <c r="EW152" s="180">
        <f>AM31/AM151</f>
        <v>0.57471264367816088</v>
      </c>
      <c r="EX152" s="180">
        <f>AM93/AM151</f>
        <v>0.42528735632183906</v>
      </c>
      <c r="EY152" s="179"/>
      <c r="EZ152" s="179"/>
      <c r="FA152" s="179"/>
      <c r="FB152" s="179"/>
      <c r="FC152" s="179"/>
      <c r="FD152" s="179"/>
      <c r="FE152" s="179"/>
      <c r="FF152" s="179"/>
      <c r="FG152" s="179"/>
      <c r="FH152" s="179"/>
      <c r="FI152" s="179"/>
      <c r="FJ152" s="179"/>
    </row>
    <row r="153" spans="1:166" ht="50.25">
      <c r="A153" s="112"/>
      <c r="B153" s="246" t="s">
        <v>386</v>
      </c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4"/>
      <c r="AM153" s="413">
        <v>2</v>
      </c>
      <c r="AN153" s="243"/>
      <c r="AO153" s="244"/>
      <c r="AP153" s="414"/>
      <c r="AQ153" s="243"/>
      <c r="AR153" s="244"/>
      <c r="AS153" s="414"/>
      <c r="AT153" s="243"/>
      <c r="AU153" s="244"/>
      <c r="AV153" s="414"/>
      <c r="AW153" s="243"/>
      <c r="AX153" s="244"/>
      <c r="AY153" s="414"/>
      <c r="AZ153" s="243"/>
      <c r="BA153" s="244"/>
      <c r="BB153" s="414"/>
      <c r="BC153" s="243"/>
      <c r="BD153" s="244"/>
      <c r="BE153" s="242"/>
      <c r="BF153" s="243"/>
      <c r="BG153" s="243"/>
      <c r="BH153" s="243"/>
      <c r="BI153" s="243"/>
      <c r="BJ153" s="243"/>
      <c r="BK153" s="243"/>
      <c r="BL153" s="244"/>
      <c r="BM153" s="242"/>
      <c r="BN153" s="243"/>
      <c r="BO153" s="243"/>
      <c r="BP153" s="243"/>
      <c r="BQ153" s="243"/>
      <c r="BR153" s="243"/>
      <c r="BS153" s="243"/>
      <c r="BT153" s="244"/>
      <c r="BU153" s="242"/>
      <c r="BV153" s="243"/>
      <c r="BW153" s="243"/>
      <c r="BX153" s="243"/>
      <c r="BY153" s="243"/>
      <c r="BZ153" s="243"/>
      <c r="CA153" s="243"/>
      <c r="CB153" s="244"/>
      <c r="CC153" s="242">
        <v>1</v>
      </c>
      <c r="CD153" s="243"/>
      <c r="CE153" s="243"/>
      <c r="CF153" s="243"/>
      <c r="CG153" s="243"/>
      <c r="CH153" s="243"/>
      <c r="CI153" s="243"/>
      <c r="CJ153" s="244"/>
      <c r="CK153" s="242"/>
      <c r="CL153" s="243"/>
      <c r="CM153" s="243"/>
      <c r="CN153" s="243"/>
      <c r="CO153" s="243"/>
      <c r="CP153" s="243"/>
      <c r="CQ153" s="243"/>
      <c r="CR153" s="244"/>
      <c r="CS153" s="242">
        <v>1</v>
      </c>
      <c r="CT153" s="243"/>
      <c r="CU153" s="243"/>
      <c r="CV153" s="243"/>
      <c r="CW153" s="243"/>
      <c r="CX153" s="243"/>
      <c r="CY153" s="243"/>
      <c r="CZ153" s="244"/>
      <c r="DA153" s="242"/>
      <c r="DB153" s="243"/>
      <c r="DC153" s="243"/>
      <c r="DD153" s="243"/>
      <c r="DE153" s="243"/>
      <c r="DF153" s="243"/>
      <c r="DG153" s="243"/>
      <c r="DH153" s="244"/>
      <c r="DI153" s="242"/>
      <c r="DJ153" s="243"/>
      <c r="DK153" s="243"/>
      <c r="DL153" s="243"/>
      <c r="DM153" s="243"/>
      <c r="DN153" s="243"/>
      <c r="DO153" s="243"/>
      <c r="DP153" s="244"/>
      <c r="DQ153" s="338"/>
      <c r="DR153" s="243"/>
      <c r="DS153" s="244"/>
      <c r="DT153" s="324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4"/>
      <c r="ET153" s="160"/>
      <c r="EU153" s="160"/>
      <c r="EV153" s="146"/>
      <c r="EW153" s="146"/>
      <c r="EX153" s="146"/>
      <c r="EY153" s="146"/>
      <c r="EZ153" s="146"/>
      <c r="FA153" s="146"/>
      <c r="FB153" s="146"/>
      <c r="FC153" s="146"/>
      <c r="FD153" s="146"/>
      <c r="FE153" s="146"/>
      <c r="FF153" s="146"/>
      <c r="FG153" s="146"/>
      <c r="FH153" s="146"/>
      <c r="FI153" s="146"/>
      <c r="FJ153" s="146"/>
    </row>
    <row r="154" spans="1:166" ht="50.25">
      <c r="A154" s="112"/>
      <c r="B154" s="246" t="s">
        <v>387</v>
      </c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4"/>
      <c r="AM154" s="248">
        <f t="shared" ref="AM154:AM155" si="67">SUM(BE154:DP154)</f>
        <v>29</v>
      </c>
      <c r="AN154" s="243"/>
      <c r="AO154" s="244"/>
      <c r="AP154" s="414"/>
      <c r="AQ154" s="243"/>
      <c r="AR154" s="244"/>
      <c r="AS154" s="414"/>
      <c r="AT154" s="243"/>
      <c r="AU154" s="244"/>
      <c r="AV154" s="414"/>
      <c r="AW154" s="243"/>
      <c r="AX154" s="244"/>
      <c r="AY154" s="414"/>
      <c r="AZ154" s="243"/>
      <c r="BA154" s="244"/>
      <c r="BB154" s="414"/>
      <c r="BC154" s="243"/>
      <c r="BD154" s="244"/>
      <c r="BE154" s="242">
        <f>COUNTIF(AG33:AI162,1)+COUNTIF(AG33:AI162,"1, 2")</f>
        <v>4</v>
      </c>
      <c r="BF154" s="243"/>
      <c r="BG154" s="243"/>
      <c r="BH154" s="243"/>
      <c r="BI154" s="243"/>
      <c r="BJ154" s="243"/>
      <c r="BK154" s="243"/>
      <c r="BL154" s="244"/>
      <c r="BM154" s="242">
        <f>COUNTIF(AG33:AI162,2)+COUNTIF(AG33:AI162,"1, 2")</f>
        <v>5</v>
      </c>
      <c r="BN154" s="243"/>
      <c r="BO154" s="243"/>
      <c r="BP154" s="243"/>
      <c r="BQ154" s="243"/>
      <c r="BR154" s="243"/>
      <c r="BS154" s="243"/>
      <c r="BT154" s="244"/>
      <c r="BU154" s="242">
        <f>COUNTIF(AG33:AI162,3)</f>
        <v>3</v>
      </c>
      <c r="BV154" s="243"/>
      <c r="BW154" s="243"/>
      <c r="BX154" s="243"/>
      <c r="BY154" s="243"/>
      <c r="BZ154" s="243"/>
      <c r="CA154" s="243"/>
      <c r="CB154" s="244"/>
      <c r="CC154" s="242">
        <f>COUNTIF(AG33:AI162,4)</f>
        <v>5</v>
      </c>
      <c r="CD154" s="243"/>
      <c r="CE154" s="243"/>
      <c r="CF154" s="243"/>
      <c r="CG154" s="243"/>
      <c r="CH154" s="243"/>
      <c r="CI154" s="243"/>
      <c r="CJ154" s="244"/>
      <c r="CK154" s="242">
        <f>COUNTIF(AG33:AI162,5)+COUNTIF(AG33:AI162,"5, 6")</f>
        <v>5</v>
      </c>
      <c r="CL154" s="243"/>
      <c r="CM154" s="243"/>
      <c r="CN154" s="243"/>
      <c r="CO154" s="243"/>
      <c r="CP154" s="243"/>
      <c r="CQ154" s="243"/>
      <c r="CR154" s="244"/>
      <c r="CS154" s="242">
        <f>COUNTIF(AG33:AI162,6)+COUNTIF(AG33:AI162,"5, 6")</f>
        <v>2</v>
      </c>
      <c r="CT154" s="243"/>
      <c r="CU154" s="243"/>
      <c r="CV154" s="243"/>
      <c r="CW154" s="243"/>
      <c r="CX154" s="243"/>
      <c r="CY154" s="243"/>
      <c r="CZ154" s="244"/>
      <c r="DA154" s="242">
        <f>COUNTIF(AG33:AI162,7)</f>
        <v>3</v>
      </c>
      <c r="DB154" s="243"/>
      <c r="DC154" s="243"/>
      <c r="DD154" s="243"/>
      <c r="DE154" s="243"/>
      <c r="DF154" s="243"/>
      <c r="DG154" s="243"/>
      <c r="DH154" s="244"/>
      <c r="DI154" s="242">
        <f>COUNTIF(AG33:AI162,8)</f>
        <v>2</v>
      </c>
      <c r="DJ154" s="243"/>
      <c r="DK154" s="243"/>
      <c r="DL154" s="243"/>
      <c r="DM154" s="243"/>
      <c r="DN154" s="243"/>
      <c r="DO154" s="243"/>
      <c r="DP154" s="244"/>
      <c r="DQ154" s="338"/>
      <c r="DR154" s="243"/>
      <c r="DS154" s="244"/>
      <c r="DT154" s="324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4"/>
      <c r="ET154" s="160"/>
      <c r="EU154" s="160"/>
      <c r="EV154" s="146"/>
      <c r="EW154" s="146"/>
      <c r="EX154" s="146"/>
      <c r="EY154" s="146"/>
      <c r="EZ154" s="146"/>
      <c r="FA154" s="146"/>
      <c r="FB154" s="146"/>
      <c r="FC154" s="146"/>
      <c r="FD154" s="146"/>
      <c r="FE154" s="146"/>
      <c r="FF154" s="146"/>
      <c r="FG154" s="146"/>
      <c r="FH154" s="146"/>
      <c r="FI154" s="146"/>
      <c r="FJ154" s="146"/>
    </row>
    <row r="155" spans="1:166" ht="50.25">
      <c r="A155" s="112"/>
      <c r="B155" s="246" t="s">
        <v>388</v>
      </c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4"/>
      <c r="AM155" s="248">
        <f t="shared" si="67"/>
        <v>38</v>
      </c>
      <c r="AN155" s="243"/>
      <c r="AO155" s="244"/>
      <c r="AP155" s="414"/>
      <c r="AQ155" s="243"/>
      <c r="AR155" s="244"/>
      <c r="AS155" s="414"/>
      <c r="AT155" s="243"/>
      <c r="AU155" s="244"/>
      <c r="AV155" s="414"/>
      <c r="AW155" s="243"/>
      <c r="AX155" s="244"/>
      <c r="AY155" s="414"/>
      <c r="AZ155" s="243"/>
      <c r="BA155" s="244"/>
      <c r="BB155" s="414"/>
      <c r="BC155" s="243"/>
      <c r="BD155" s="244"/>
      <c r="BE155" s="242">
        <f>COUNTIF(AJ33:AL162,1)</f>
        <v>6</v>
      </c>
      <c r="BF155" s="243"/>
      <c r="BG155" s="243"/>
      <c r="BH155" s="243"/>
      <c r="BI155" s="243"/>
      <c r="BJ155" s="243"/>
      <c r="BK155" s="243"/>
      <c r="BL155" s="244"/>
      <c r="BM155" s="242">
        <f>COUNTIF(AJ33:AL162,2)</f>
        <v>5</v>
      </c>
      <c r="BN155" s="243"/>
      <c r="BO155" s="243"/>
      <c r="BP155" s="243"/>
      <c r="BQ155" s="243"/>
      <c r="BR155" s="243"/>
      <c r="BS155" s="243"/>
      <c r="BT155" s="244"/>
      <c r="BU155" s="242">
        <f>COUNTIF(AJ33:AL162,3)</f>
        <v>6</v>
      </c>
      <c r="BV155" s="243"/>
      <c r="BW155" s="243"/>
      <c r="BX155" s="243"/>
      <c r="BY155" s="243"/>
      <c r="BZ155" s="243"/>
      <c r="CA155" s="243"/>
      <c r="CB155" s="244"/>
      <c r="CC155" s="242">
        <f>COUNTIF(AJ33:AL162,4)</f>
        <v>3</v>
      </c>
      <c r="CD155" s="243"/>
      <c r="CE155" s="243"/>
      <c r="CF155" s="243"/>
      <c r="CG155" s="243"/>
      <c r="CH155" s="243"/>
      <c r="CI155" s="243"/>
      <c r="CJ155" s="244"/>
      <c r="CK155" s="242">
        <f>COUNTIF(AJ33:AL162,5)</f>
        <v>4</v>
      </c>
      <c r="CL155" s="243"/>
      <c r="CM155" s="243"/>
      <c r="CN155" s="243"/>
      <c r="CO155" s="243"/>
      <c r="CP155" s="243"/>
      <c r="CQ155" s="243"/>
      <c r="CR155" s="244"/>
      <c r="CS155" s="242">
        <f>COUNTIF(AJ33:AL162,6)</f>
        <v>4</v>
      </c>
      <c r="CT155" s="243"/>
      <c r="CU155" s="243"/>
      <c r="CV155" s="243"/>
      <c r="CW155" s="243"/>
      <c r="CX155" s="243"/>
      <c r="CY155" s="243"/>
      <c r="CZ155" s="244"/>
      <c r="DA155" s="242">
        <f>COUNTIF(AJ33:AL162,7)</f>
        <v>6</v>
      </c>
      <c r="DB155" s="243"/>
      <c r="DC155" s="243"/>
      <c r="DD155" s="243"/>
      <c r="DE155" s="243"/>
      <c r="DF155" s="243"/>
      <c r="DG155" s="243"/>
      <c r="DH155" s="244"/>
      <c r="DI155" s="242">
        <f>COUNTIF(AJ33:AL162,8)</f>
        <v>4</v>
      </c>
      <c r="DJ155" s="243"/>
      <c r="DK155" s="243"/>
      <c r="DL155" s="243"/>
      <c r="DM155" s="243"/>
      <c r="DN155" s="243"/>
      <c r="DO155" s="243"/>
      <c r="DP155" s="244"/>
      <c r="DQ155" s="338"/>
      <c r="DR155" s="243"/>
      <c r="DS155" s="244"/>
      <c r="DT155" s="324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4"/>
      <c r="ET155" s="160"/>
      <c r="EU155" s="160"/>
      <c r="EV155" s="146"/>
      <c r="EW155" s="146"/>
      <c r="EX155" s="146"/>
      <c r="EY155" s="146"/>
      <c r="EZ155" s="146"/>
      <c r="FA155" s="146"/>
      <c r="FB155" s="146"/>
      <c r="FC155" s="146"/>
      <c r="FD155" s="146"/>
      <c r="FE155" s="146"/>
      <c r="FF155" s="146"/>
      <c r="FG155" s="146"/>
      <c r="FH155" s="146"/>
      <c r="FI155" s="146"/>
      <c r="FJ155" s="146"/>
    </row>
    <row r="157" spans="1:166" ht="21" customHeight="1"/>
    <row r="158" spans="1:166" ht="49.5">
      <c r="A158" s="91"/>
      <c r="B158" s="251" t="s">
        <v>389</v>
      </c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4"/>
      <c r="AJ158" s="435" t="s">
        <v>390</v>
      </c>
      <c r="AK158" s="436"/>
      <c r="AL158" s="436"/>
      <c r="AM158" s="436"/>
      <c r="AN158" s="436"/>
      <c r="AO158" s="436"/>
      <c r="AP158" s="436"/>
      <c r="AQ158" s="436"/>
      <c r="AR158" s="436"/>
      <c r="AS158" s="436"/>
      <c r="AT158" s="436"/>
      <c r="AU158" s="436"/>
      <c r="AV158" s="436"/>
      <c r="AW158" s="436"/>
      <c r="AX158" s="436"/>
      <c r="AY158" s="436"/>
      <c r="AZ158" s="436"/>
      <c r="BA158" s="436"/>
      <c r="BB158" s="436"/>
      <c r="BC158" s="436"/>
      <c r="BD158" s="436"/>
      <c r="BE158" s="436"/>
      <c r="BF158" s="436"/>
      <c r="BG158" s="436"/>
      <c r="BH158" s="436"/>
      <c r="BI158" s="436"/>
      <c r="BJ158" s="436"/>
      <c r="BK158" s="436"/>
      <c r="BL158" s="436"/>
      <c r="BM158" s="436"/>
      <c r="BN158" s="436"/>
      <c r="BO158" s="436"/>
      <c r="BP158" s="436"/>
      <c r="BQ158" s="436"/>
      <c r="BR158" s="436"/>
      <c r="BS158" s="436"/>
      <c r="BT158" s="436"/>
      <c r="BU158" s="436"/>
      <c r="BV158" s="436"/>
      <c r="BW158" s="437"/>
      <c r="BX158" s="251" t="s">
        <v>391</v>
      </c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4"/>
      <c r="CS158" s="438" t="s">
        <v>392</v>
      </c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4"/>
      <c r="ET158" s="181"/>
      <c r="EU158" s="181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</row>
    <row r="159" spans="1:166" ht="50.25">
      <c r="A159" s="183"/>
      <c r="B159" s="252" t="s">
        <v>393</v>
      </c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4"/>
      <c r="R159" s="252" t="s">
        <v>394</v>
      </c>
      <c r="S159" s="243"/>
      <c r="T159" s="243"/>
      <c r="U159" s="243"/>
      <c r="V159" s="243"/>
      <c r="W159" s="244"/>
      <c r="X159" s="252" t="s">
        <v>395</v>
      </c>
      <c r="Y159" s="243"/>
      <c r="Z159" s="243"/>
      <c r="AA159" s="243"/>
      <c r="AB159" s="243"/>
      <c r="AC159" s="244"/>
      <c r="AD159" s="252" t="s">
        <v>396</v>
      </c>
      <c r="AE159" s="243"/>
      <c r="AF159" s="243"/>
      <c r="AG159" s="243"/>
      <c r="AH159" s="243"/>
      <c r="AI159" s="244"/>
      <c r="AJ159" s="418" t="s">
        <v>393</v>
      </c>
      <c r="AK159" s="416"/>
      <c r="AL159" s="416"/>
      <c r="AM159" s="416"/>
      <c r="AN159" s="416"/>
      <c r="AO159" s="416"/>
      <c r="AP159" s="416"/>
      <c r="AQ159" s="416"/>
      <c r="AR159" s="416"/>
      <c r="AS159" s="416"/>
      <c r="AT159" s="416"/>
      <c r="AU159" s="416"/>
      <c r="AV159" s="416"/>
      <c r="AW159" s="416"/>
      <c r="AX159" s="416"/>
      <c r="AY159" s="416"/>
      <c r="AZ159" s="416"/>
      <c r="BA159" s="416"/>
      <c r="BB159" s="416"/>
      <c r="BC159" s="416"/>
      <c r="BD159" s="416"/>
      <c r="BE159" s="417"/>
      <c r="BF159" s="415" t="s">
        <v>394</v>
      </c>
      <c r="BG159" s="416"/>
      <c r="BH159" s="416"/>
      <c r="BI159" s="416"/>
      <c r="BJ159" s="416"/>
      <c r="BK159" s="417"/>
      <c r="BL159" s="415" t="s">
        <v>395</v>
      </c>
      <c r="BM159" s="416"/>
      <c r="BN159" s="416"/>
      <c r="BO159" s="416"/>
      <c r="BP159" s="416"/>
      <c r="BQ159" s="417"/>
      <c r="BR159" s="415" t="s">
        <v>396</v>
      </c>
      <c r="BS159" s="416"/>
      <c r="BT159" s="416"/>
      <c r="BU159" s="416"/>
      <c r="BV159" s="416"/>
      <c r="BW159" s="427"/>
      <c r="BX159" s="428" t="s">
        <v>394</v>
      </c>
      <c r="BY159" s="416"/>
      <c r="BZ159" s="416"/>
      <c r="CA159" s="416"/>
      <c r="CB159" s="416"/>
      <c r="CC159" s="416"/>
      <c r="CD159" s="417"/>
      <c r="CE159" s="415" t="s">
        <v>395</v>
      </c>
      <c r="CF159" s="416"/>
      <c r="CG159" s="416"/>
      <c r="CH159" s="416"/>
      <c r="CI159" s="416"/>
      <c r="CJ159" s="416"/>
      <c r="CK159" s="417"/>
      <c r="CL159" s="415" t="s">
        <v>396</v>
      </c>
      <c r="CM159" s="416"/>
      <c r="CN159" s="416"/>
      <c r="CO159" s="416"/>
      <c r="CP159" s="416"/>
      <c r="CQ159" s="416"/>
      <c r="CR159" s="427"/>
      <c r="CS159" s="429" t="s">
        <v>397</v>
      </c>
      <c r="CT159" s="254"/>
      <c r="CU159" s="254"/>
      <c r="CV159" s="254"/>
      <c r="CW159" s="254"/>
      <c r="CX159" s="254"/>
      <c r="CY159" s="254"/>
      <c r="CZ159" s="254"/>
      <c r="DA159" s="254"/>
      <c r="DB159" s="254"/>
      <c r="DC159" s="254"/>
      <c r="DD159" s="254"/>
      <c r="DE159" s="254"/>
      <c r="DF159" s="254"/>
      <c r="DG159" s="254"/>
      <c r="DH159" s="254"/>
      <c r="DI159" s="254"/>
      <c r="DJ159" s="254"/>
      <c r="DK159" s="254"/>
      <c r="DL159" s="254"/>
      <c r="DM159" s="254"/>
      <c r="DN159" s="254"/>
      <c r="DO159" s="254"/>
      <c r="DP159" s="254"/>
      <c r="DQ159" s="254"/>
      <c r="DR159" s="254"/>
      <c r="DS159" s="254"/>
      <c r="DT159" s="254"/>
      <c r="DU159" s="254"/>
      <c r="DV159" s="254"/>
      <c r="DW159" s="254"/>
      <c r="DX159" s="254"/>
      <c r="DY159" s="254"/>
      <c r="DZ159" s="254"/>
      <c r="EA159" s="254"/>
      <c r="EB159" s="254"/>
      <c r="EC159" s="254"/>
      <c r="ED159" s="254"/>
      <c r="EE159" s="254"/>
      <c r="EF159" s="254"/>
      <c r="EG159" s="254"/>
      <c r="EH159" s="254"/>
      <c r="EI159" s="254"/>
      <c r="EJ159" s="254"/>
      <c r="EK159" s="254"/>
      <c r="EL159" s="254"/>
      <c r="EM159" s="254"/>
      <c r="EN159" s="254"/>
      <c r="EO159" s="254"/>
      <c r="EP159" s="254"/>
      <c r="EQ159" s="254"/>
      <c r="ER159" s="254"/>
      <c r="ES159" s="255"/>
      <c r="ET159" s="184"/>
      <c r="EU159" s="184"/>
      <c r="EV159" s="185"/>
      <c r="EW159" s="185"/>
      <c r="EX159" s="185"/>
      <c r="EY159" s="185"/>
      <c r="EZ159" s="185"/>
      <c r="FA159" s="185"/>
      <c r="FB159" s="185"/>
      <c r="FC159" s="185"/>
      <c r="FD159" s="185"/>
      <c r="FE159" s="185"/>
      <c r="FF159" s="185"/>
      <c r="FG159" s="185"/>
      <c r="FH159" s="185"/>
      <c r="FI159" s="185"/>
      <c r="FJ159" s="185"/>
    </row>
    <row r="160" spans="1:166" ht="50.25">
      <c r="A160" s="112"/>
      <c r="B160" s="246" t="s">
        <v>398</v>
      </c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4"/>
      <c r="R160" s="252" t="s">
        <v>235</v>
      </c>
      <c r="S160" s="243"/>
      <c r="T160" s="243"/>
      <c r="U160" s="243"/>
      <c r="V160" s="243"/>
      <c r="W160" s="244"/>
      <c r="X160" s="252" t="s">
        <v>124</v>
      </c>
      <c r="Y160" s="243"/>
      <c r="Z160" s="243"/>
      <c r="AA160" s="243"/>
      <c r="AB160" s="243"/>
      <c r="AC160" s="244"/>
      <c r="AD160" s="252" t="s">
        <v>124</v>
      </c>
      <c r="AE160" s="243"/>
      <c r="AF160" s="243"/>
      <c r="AG160" s="243"/>
      <c r="AH160" s="243"/>
      <c r="AI160" s="244"/>
      <c r="AJ160" s="419" t="s">
        <v>399</v>
      </c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4"/>
      <c r="BF160" s="252" t="s">
        <v>400</v>
      </c>
      <c r="BG160" s="243"/>
      <c r="BH160" s="243"/>
      <c r="BI160" s="243"/>
      <c r="BJ160" s="243"/>
      <c r="BK160" s="244"/>
      <c r="BL160" s="252" t="s">
        <v>401</v>
      </c>
      <c r="BM160" s="243"/>
      <c r="BN160" s="243"/>
      <c r="BO160" s="243"/>
      <c r="BP160" s="243"/>
      <c r="BQ160" s="244"/>
      <c r="BR160" s="252" t="s">
        <v>402</v>
      </c>
      <c r="BS160" s="243"/>
      <c r="BT160" s="243"/>
      <c r="BU160" s="243"/>
      <c r="BV160" s="243"/>
      <c r="BW160" s="319"/>
      <c r="BX160" s="430" t="s">
        <v>403</v>
      </c>
      <c r="BY160" s="254"/>
      <c r="BZ160" s="254"/>
      <c r="CA160" s="254"/>
      <c r="CB160" s="254"/>
      <c r="CC160" s="254"/>
      <c r="CD160" s="255"/>
      <c r="CE160" s="423" t="s">
        <v>225</v>
      </c>
      <c r="CF160" s="254"/>
      <c r="CG160" s="254"/>
      <c r="CH160" s="254"/>
      <c r="CI160" s="254"/>
      <c r="CJ160" s="254"/>
      <c r="CK160" s="255"/>
      <c r="CL160" s="423" t="s">
        <v>400</v>
      </c>
      <c r="CM160" s="254"/>
      <c r="CN160" s="254"/>
      <c r="CO160" s="254"/>
      <c r="CP160" s="254"/>
      <c r="CQ160" s="254"/>
      <c r="CR160" s="433"/>
      <c r="CS160" s="256"/>
      <c r="CT160" s="257"/>
      <c r="CU160" s="257"/>
      <c r="CV160" s="257"/>
      <c r="CW160" s="257"/>
      <c r="CX160" s="257"/>
      <c r="CY160" s="257"/>
      <c r="CZ160" s="257"/>
      <c r="DA160" s="257"/>
      <c r="DB160" s="257"/>
      <c r="DC160" s="257"/>
      <c r="DD160" s="257"/>
      <c r="DE160" s="257"/>
      <c r="DF160" s="257"/>
      <c r="DG160" s="257"/>
      <c r="DH160" s="257"/>
      <c r="DI160" s="257"/>
      <c r="DJ160" s="257"/>
      <c r="DK160" s="257"/>
      <c r="DL160" s="257"/>
      <c r="DM160" s="257"/>
      <c r="DN160" s="257"/>
      <c r="DO160" s="257"/>
      <c r="DP160" s="257"/>
      <c r="DQ160" s="257"/>
      <c r="DR160" s="257"/>
      <c r="DS160" s="257"/>
      <c r="DT160" s="257"/>
      <c r="DU160" s="257"/>
      <c r="DV160" s="257"/>
      <c r="DW160" s="257"/>
      <c r="DX160" s="257"/>
      <c r="DY160" s="257"/>
      <c r="DZ160" s="257"/>
      <c r="EA160" s="257"/>
      <c r="EB160" s="257"/>
      <c r="EC160" s="257"/>
      <c r="ED160" s="257"/>
      <c r="EE160" s="257"/>
      <c r="EF160" s="257"/>
      <c r="EG160" s="257"/>
      <c r="EH160" s="257"/>
      <c r="EI160" s="257"/>
      <c r="EJ160" s="257"/>
      <c r="EK160" s="257"/>
      <c r="EL160" s="257"/>
      <c r="EM160" s="257"/>
      <c r="EN160" s="257"/>
      <c r="EO160" s="257"/>
      <c r="EP160" s="257"/>
      <c r="EQ160" s="257"/>
      <c r="ER160" s="257"/>
      <c r="ES160" s="258"/>
      <c r="ET160" s="184"/>
      <c r="EU160" s="184"/>
      <c r="EV160" s="185"/>
      <c r="EW160" s="185"/>
      <c r="EX160" s="185"/>
      <c r="EY160" s="185"/>
      <c r="EZ160" s="185"/>
      <c r="FA160" s="185"/>
      <c r="FB160" s="185"/>
      <c r="FC160" s="185"/>
      <c r="FD160" s="185"/>
      <c r="FE160" s="185"/>
      <c r="FF160" s="185"/>
      <c r="FG160" s="185"/>
      <c r="FH160" s="185"/>
      <c r="FI160" s="185"/>
      <c r="FJ160" s="185"/>
    </row>
    <row r="161" spans="1:166" ht="50.25">
      <c r="A161" s="112"/>
      <c r="B161" s="389" t="s">
        <v>404</v>
      </c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5"/>
      <c r="R161" s="423" t="s">
        <v>226</v>
      </c>
      <c r="S161" s="254"/>
      <c r="T161" s="254"/>
      <c r="U161" s="254"/>
      <c r="V161" s="254"/>
      <c r="W161" s="255"/>
      <c r="X161" s="423" t="s">
        <v>235</v>
      </c>
      <c r="Y161" s="254"/>
      <c r="Z161" s="254"/>
      <c r="AA161" s="254"/>
      <c r="AB161" s="254"/>
      <c r="AC161" s="255"/>
      <c r="AD161" s="423" t="s">
        <v>226</v>
      </c>
      <c r="AE161" s="254"/>
      <c r="AF161" s="254"/>
      <c r="AG161" s="254"/>
      <c r="AH161" s="254"/>
      <c r="AI161" s="255"/>
      <c r="AJ161" s="419" t="s">
        <v>405</v>
      </c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4"/>
      <c r="BF161" s="252" t="s">
        <v>400</v>
      </c>
      <c r="BG161" s="243"/>
      <c r="BH161" s="243"/>
      <c r="BI161" s="243"/>
      <c r="BJ161" s="243"/>
      <c r="BK161" s="244"/>
      <c r="BL161" s="252" t="s">
        <v>226</v>
      </c>
      <c r="BM161" s="243"/>
      <c r="BN161" s="243"/>
      <c r="BO161" s="243"/>
      <c r="BP161" s="243"/>
      <c r="BQ161" s="244"/>
      <c r="BR161" s="424" t="s">
        <v>225</v>
      </c>
      <c r="BS161" s="243"/>
      <c r="BT161" s="243"/>
      <c r="BU161" s="243"/>
      <c r="BV161" s="243"/>
      <c r="BW161" s="319"/>
      <c r="BX161" s="431"/>
      <c r="BY161" s="257"/>
      <c r="BZ161" s="257"/>
      <c r="CA161" s="257"/>
      <c r="CB161" s="257"/>
      <c r="CC161" s="257"/>
      <c r="CD161" s="258"/>
      <c r="CE161" s="256"/>
      <c r="CF161" s="257"/>
      <c r="CG161" s="257"/>
      <c r="CH161" s="257"/>
      <c r="CI161" s="257"/>
      <c r="CJ161" s="257"/>
      <c r="CK161" s="258"/>
      <c r="CL161" s="256"/>
      <c r="CM161" s="257"/>
      <c r="CN161" s="257"/>
      <c r="CO161" s="257"/>
      <c r="CP161" s="257"/>
      <c r="CQ161" s="257"/>
      <c r="CR161" s="434"/>
      <c r="CS161" s="256"/>
      <c r="CT161" s="257"/>
      <c r="CU161" s="257"/>
      <c r="CV161" s="257"/>
      <c r="CW161" s="257"/>
      <c r="CX161" s="257"/>
      <c r="CY161" s="257"/>
      <c r="CZ161" s="257"/>
      <c r="DA161" s="257"/>
      <c r="DB161" s="257"/>
      <c r="DC161" s="257"/>
      <c r="DD161" s="257"/>
      <c r="DE161" s="257"/>
      <c r="DF161" s="257"/>
      <c r="DG161" s="257"/>
      <c r="DH161" s="257"/>
      <c r="DI161" s="257"/>
      <c r="DJ161" s="257"/>
      <c r="DK161" s="257"/>
      <c r="DL161" s="257"/>
      <c r="DM161" s="257"/>
      <c r="DN161" s="257"/>
      <c r="DO161" s="257"/>
      <c r="DP161" s="257"/>
      <c r="DQ161" s="257"/>
      <c r="DR161" s="257"/>
      <c r="DS161" s="257"/>
      <c r="DT161" s="257"/>
      <c r="DU161" s="257"/>
      <c r="DV161" s="257"/>
      <c r="DW161" s="257"/>
      <c r="DX161" s="257"/>
      <c r="DY161" s="257"/>
      <c r="DZ161" s="257"/>
      <c r="EA161" s="257"/>
      <c r="EB161" s="257"/>
      <c r="EC161" s="257"/>
      <c r="ED161" s="257"/>
      <c r="EE161" s="257"/>
      <c r="EF161" s="257"/>
      <c r="EG161" s="257"/>
      <c r="EH161" s="257"/>
      <c r="EI161" s="257"/>
      <c r="EJ161" s="257"/>
      <c r="EK161" s="257"/>
      <c r="EL161" s="257"/>
      <c r="EM161" s="257"/>
      <c r="EN161" s="257"/>
      <c r="EO161" s="257"/>
      <c r="EP161" s="257"/>
      <c r="EQ161" s="257"/>
      <c r="ER161" s="257"/>
      <c r="ES161" s="258"/>
      <c r="ET161" s="184"/>
      <c r="EU161" s="184"/>
      <c r="EV161" s="185"/>
      <c r="EW161" s="185"/>
      <c r="EX161" s="185"/>
      <c r="EY161" s="185"/>
      <c r="EZ161" s="185"/>
      <c r="FA161" s="185"/>
      <c r="FB161" s="185"/>
      <c r="FC161" s="185"/>
      <c r="FD161" s="185"/>
      <c r="FE161" s="185"/>
      <c r="FF161" s="185"/>
      <c r="FG161" s="185"/>
      <c r="FH161" s="185"/>
      <c r="FI161" s="185"/>
      <c r="FJ161" s="185"/>
    </row>
    <row r="162" spans="1:166" ht="50.25">
      <c r="A162" s="112"/>
      <c r="B162" s="259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1"/>
      <c r="R162" s="259"/>
      <c r="S162" s="260"/>
      <c r="T162" s="260"/>
      <c r="U162" s="260"/>
      <c r="V162" s="260"/>
      <c r="W162" s="261"/>
      <c r="X162" s="259"/>
      <c r="Y162" s="260"/>
      <c r="Z162" s="260"/>
      <c r="AA162" s="260"/>
      <c r="AB162" s="260"/>
      <c r="AC162" s="261"/>
      <c r="AD162" s="259"/>
      <c r="AE162" s="260"/>
      <c r="AF162" s="260"/>
      <c r="AG162" s="260"/>
      <c r="AH162" s="260"/>
      <c r="AI162" s="261"/>
      <c r="AJ162" s="420" t="s">
        <v>406</v>
      </c>
      <c r="AK162" s="421"/>
      <c r="AL162" s="421"/>
      <c r="AM162" s="421"/>
      <c r="AN162" s="421"/>
      <c r="AO162" s="421"/>
      <c r="AP162" s="421"/>
      <c r="AQ162" s="421"/>
      <c r="AR162" s="421"/>
      <c r="AS162" s="421"/>
      <c r="AT162" s="421"/>
      <c r="AU162" s="421"/>
      <c r="AV162" s="421"/>
      <c r="AW162" s="421"/>
      <c r="AX162" s="421"/>
      <c r="AY162" s="421"/>
      <c r="AZ162" s="421"/>
      <c r="BA162" s="421"/>
      <c r="BB162" s="421"/>
      <c r="BC162" s="421"/>
      <c r="BD162" s="421"/>
      <c r="BE162" s="422"/>
      <c r="BF162" s="425" t="s">
        <v>403</v>
      </c>
      <c r="BG162" s="421"/>
      <c r="BH162" s="421"/>
      <c r="BI162" s="421"/>
      <c r="BJ162" s="421"/>
      <c r="BK162" s="422"/>
      <c r="BL162" s="425" t="s">
        <v>407</v>
      </c>
      <c r="BM162" s="421"/>
      <c r="BN162" s="421"/>
      <c r="BO162" s="421"/>
      <c r="BP162" s="421"/>
      <c r="BQ162" s="422"/>
      <c r="BR162" s="425" t="s">
        <v>400</v>
      </c>
      <c r="BS162" s="421"/>
      <c r="BT162" s="421"/>
      <c r="BU162" s="421"/>
      <c r="BV162" s="421"/>
      <c r="BW162" s="426"/>
      <c r="BX162" s="432"/>
      <c r="BY162" s="260"/>
      <c r="BZ162" s="260"/>
      <c r="CA162" s="260"/>
      <c r="CB162" s="260"/>
      <c r="CC162" s="260"/>
      <c r="CD162" s="261"/>
      <c r="CE162" s="259"/>
      <c r="CF162" s="260"/>
      <c r="CG162" s="260"/>
      <c r="CH162" s="260"/>
      <c r="CI162" s="260"/>
      <c r="CJ162" s="260"/>
      <c r="CK162" s="261"/>
      <c r="CL162" s="259"/>
      <c r="CM162" s="260"/>
      <c r="CN162" s="260"/>
      <c r="CO162" s="260"/>
      <c r="CP162" s="260"/>
      <c r="CQ162" s="260"/>
      <c r="CR162" s="302"/>
      <c r="CS162" s="259"/>
      <c r="CT162" s="260"/>
      <c r="CU162" s="260"/>
      <c r="CV162" s="260"/>
      <c r="CW162" s="260"/>
      <c r="CX162" s="260"/>
      <c r="CY162" s="260"/>
      <c r="CZ162" s="260"/>
      <c r="DA162" s="260"/>
      <c r="DB162" s="260"/>
      <c r="DC162" s="260"/>
      <c r="DD162" s="260"/>
      <c r="DE162" s="260"/>
      <c r="DF162" s="260"/>
      <c r="DG162" s="260"/>
      <c r="DH162" s="260"/>
      <c r="DI162" s="260"/>
      <c r="DJ162" s="260"/>
      <c r="DK162" s="260"/>
      <c r="DL162" s="260"/>
      <c r="DM162" s="260"/>
      <c r="DN162" s="260"/>
      <c r="DO162" s="260"/>
      <c r="DP162" s="260"/>
      <c r="DQ162" s="260"/>
      <c r="DR162" s="260"/>
      <c r="DS162" s="260"/>
      <c r="DT162" s="260"/>
      <c r="DU162" s="260"/>
      <c r="DV162" s="260"/>
      <c r="DW162" s="260"/>
      <c r="DX162" s="260"/>
      <c r="DY162" s="260"/>
      <c r="DZ162" s="260"/>
      <c r="EA162" s="260"/>
      <c r="EB162" s="260"/>
      <c r="EC162" s="260"/>
      <c r="ED162" s="260"/>
      <c r="EE162" s="260"/>
      <c r="EF162" s="260"/>
      <c r="EG162" s="260"/>
      <c r="EH162" s="260"/>
      <c r="EI162" s="260"/>
      <c r="EJ162" s="260"/>
      <c r="EK162" s="260"/>
      <c r="EL162" s="260"/>
      <c r="EM162" s="260"/>
      <c r="EN162" s="260"/>
      <c r="EO162" s="260"/>
      <c r="EP162" s="260"/>
      <c r="EQ162" s="260"/>
      <c r="ER162" s="260"/>
      <c r="ES162" s="261"/>
      <c r="ET162" s="184"/>
      <c r="EU162" s="184"/>
      <c r="EV162" s="185"/>
      <c r="EW162" s="185"/>
      <c r="EX162" s="185"/>
      <c r="EY162" s="185"/>
      <c r="EZ162" s="185"/>
      <c r="FA162" s="185"/>
      <c r="FB162" s="185"/>
      <c r="FC162" s="185"/>
      <c r="FD162" s="185"/>
      <c r="FE162" s="185"/>
      <c r="FF162" s="185"/>
      <c r="FG162" s="185"/>
      <c r="FH162" s="185"/>
      <c r="FI162" s="185"/>
      <c r="FJ162" s="185"/>
    </row>
    <row r="163" spans="1:166" ht="318" customHeight="1">
      <c r="A163" s="73"/>
      <c r="B163" s="81"/>
      <c r="C163" s="381" t="s">
        <v>408</v>
      </c>
      <c r="D163" s="330"/>
      <c r="E163" s="330"/>
      <c r="F163" s="330"/>
      <c r="G163" s="330"/>
      <c r="H163" s="330"/>
      <c r="I163" s="330"/>
      <c r="J163" s="330"/>
      <c r="K163" s="330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1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381" t="s">
        <v>409</v>
      </c>
      <c r="BU163" s="330"/>
      <c r="BV163" s="330"/>
      <c r="BW163" s="330"/>
      <c r="BX163" s="330"/>
      <c r="BY163" s="330"/>
      <c r="BZ163" s="330"/>
      <c r="CA163" s="330"/>
      <c r="CB163" s="330"/>
      <c r="CC163" s="330"/>
      <c r="CD163" s="330"/>
      <c r="CE163" s="330"/>
      <c r="CF163" s="330"/>
      <c r="CG163" s="330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0"/>
      <c r="CR163" s="330"/>
      <c r="CS163" s="330"/>
      <c r="CT163" s="330"/>
      <c r="CU163" s="330"/>
      <c r="CV163" s="330"/>
      <c r="CW163" s="330"/>
      <c r="CX163" s="330"/>
      <c r="CY163" s="330"/>
      <c r="CZ163" s="330"/>
      <c r="DA163" s="330"/>
      <c r="DB163" s="330"/>
      <c r="DC163" s="330"/>
      <c r="DD163" s="330"/>
      <c r="DE163" s="330"/>
      <c r="DF163" s="330"/>
      <c r="DG163" s="330"/>
      <c r="DH163" s="330"/>
      <c r="DI163" s="330"/>
      <c r="DJ163" s="330"/>
      <c r="DK163" s="330"/>
      <c r="DL163" s="330"/>
      <c r="DM163" s="330"/>
      <c r="DN163" s="330"/>
      <c r="DO163" s="330"/>
      <c r="DP163" s="330"/>
      <c r="DQ163" s="330"/>
      <c r="DR163" s="330"/>
      <c r="DS163" s="330"/>
      <c r="DT163" s="330"/>
      <c r="DU163" s="330"/>
      <c r="DV163" s="330"/>
      <c r="DW163" s="330"/>
      <c r="DX163" s="330"/>
      <c r="DY163" s="330"/>
      <c r="DZ163" s="330"/>
      <c r="EA163" s="330"/>
      <c r="EB163" s="330"/>
      <c r="EC163" s="330"/>
      <c r="ED163" s="330"/>
      <c r="EE163" s="330"/>
      <c r="EF163" s="330"/>
      <c r="EG163" s="330"/>
      <c r="EH163" s="330"/>
      <c r="EI163" s="330"/>
      <c r="EJ163" s="330"/>
      <c r="EK163" s="330"/>
      <c r="EL163" s="330"/>
      <c r="EM163" s="330"/>
      <c r="EN163" s="330"/>
      <c r="EO163" s="330"/>
      <c r="EP163" s="331"/>
      <c r="EQ163" s="53"/>
      <c r="ER163" s="53"/>
      <c r="ES163" s="53"/>
      <c r="ET163" s="54"/>
      <c r="EU163" s="54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</row>
    <row r="164" spans="1:166" ht="24" customHeight="1">
      <c r="A164" s="186"/>
      <c r="B164" s="187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54"/>
      <c r="ER164" s="54"/>
      <c r="ES164" s="54"/>
      <c r="ET164" s="54"/>
      <c r="EU164" s="54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</row>
    <row r="165" spans="1:166" ht="81" customHeight="1">
      <c r="A165" s="129"/>
      <c r="B165" s="382" t="s">
        <v>410</v>
      </c>
      <c r="C165" s="383"/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383"/>
      <c r="P165" s="383"/>
      <c r="Q165" s="383"/>
      <c r="R165" s="383"/>
      <c r="S165" s="383"/>
      <c r="T165" s="383"/>
      <c r="U165" s="383"/>
      <c r="V165" s="383"/>
      <c r="W165" s="383"/>
      <c r="X165" s="383"/>
      <c r="Y165" s="383"/>
      <c r="Z165" s="383"/>
      <c r="AA165" s="383"/>
      <c r="AB165" s="383"/>
      <c r="AC165" s="383"/>
      <c r="AD165" s="383"/>
      <c r="AE165" s="383"/>
      <c r="AF165" s="383"/>
      <c r="AG165" s="383"/>
      <c r="AH165" s="383"/>
      <c r="AI165" s="383"/>
      <c r="AJ165" s="383"/>
      <c r="AK165" s="383"/>
      <c r="AL165" s="383"/>
      <c r="AM165" s="383"/>
      <c r="AN165" s="383"/>
      <c r="AO165" s="383"/>
      <c r="AP165" s="383"/>
      <c r="AQ165" s="383"/>
      <c r="AR165" s="383"/>
      <c r="AS165" s="383"/>
      <c r="AT165" s="383"/>
      <c r="AU165" s="383"/>
      <c r="AV165" s="383"/>
      <c r="AW165" s="383"/>
      <c r="AX165" s="383"/>
      <c r="AY165" s="383"/>
      <c r="AZ165" s="383"/>
      <c r="BA165" s="383"/>
      <c r="BB165" s="383"/>
      <c r="BC165" s="383"/>
      <c r="BD165" s="383"/>
      <c r="BE165" s="383"/>
      <c r="BF165" s="383"/>
      <c r="BG165" s="383"/>
      <c r="BH165" s="383"/>
      <c r="BI165" s="383"/>
      <c r="BJ165" s="383"/>
      <c r="BK165" s="383"/>
      <c r="BL165" s="383"/>
      <c r="BM165" s="383"/>
      <c r="BN165" s="383"/>
      <c r="BO165" s="383"/>
      <c r="BP165" s="383"/>
      <c r="BQ165" s="383"/>
      <c r="BR165" s="383"/>
      <c r="BS165" s="383"/>
      <c r="BT165" s="383"/>
      <c r="BU165" s="383"/>
      <c r="BV165" s="383"/>
      <c r="BW165" s="383"/>
      <c r="BX165" s="383"/>
      <c r="BY165" s="383"/>
      <c r="BZ165" s="383"/>
      <c r="CA165" s="383"/>
      <c r="CB165" s="383"/>
      <c r="CC165" s="383"/>
      <c r="CD165" s="383"/>
      <c r="CE165" s="383"/>
      <c r="CF165" s="383"/>
      <c r="CG165" s="383"/>
      <c r="CH165" s="383"/>
      <c r="CI165" s="383"/>
      <c r="CJ165" s="383"/>
      <c r="CK165" s="383"/>
      <c r="CL165" s="383"/>
      <c r="CM165" s="383"/>
      <c r="CN165" s="383"/>
      <c r="CO165" s="383"/>
      <c r="CP165" s="383"/>
      <c r="CQ165" s="383"/>
      <c r="CR165" s="383"/>
      <c r="CS165" s="383"/>
      <c r="CT165" s="383"/>
      <c r="CU165" s="383"/>
      <c r="CV165" s="383"/>
      <c r="CW165" s="383"/>
      <c r="CX165" s="383"/>
      <c r="CY165" s="383"/>
      <c r="CZ165" s="383"/>
      <c r="DA165" s="383"/>
      <c r="DB165" s="383"/>
      <c r="DC165" s="383"/>
      <c r="DD165" s="383"/>
      <c r="DE165" s="383"/>
      <c r="DF165" s="383"/>
      <c r="DG165" s="383"/>
      <c r="DH165" s="383"/>
      <c r="DI165" s="383"/>
      <c r="DJ165" s="383"/>
      <c r="DK165" s="383"/>
      <c r="DL165" s="383"/>
      <c r="DM165" s="383"/>
      <c r="DN165" s="383"/>
      <c r="DO165" s="383"/>
      <c r="DP165" s="383"/>
      <c r="DQ165" s="383"/>
      <c r="DR165" s="383"/>
      <c r="DS165" s="383"/>
      <c r="DT165" s="383"/>
      <c r="DU165" s="383"/>
      <c r="DV165" s="383"/>
      <c r="DW165" s="383"/>
      <c r="DX165" s="384"/>
      <c r="DY165" s="152"/>
      <c r="DZ165" s="152"/>
      <c r="EA165" s="152"/>
      <c r="EB165" s="152"/>
      <c r="EC165" s="152"/>
      <c r="ED165" s="152"/>
      <c r="EE165" s="152"/>
      <c r="EF165" s="152"/>
      <c r="EG165" s="152"/>
      <c r="EH165" s="152"/>
      <c r="EI165" s="152"/>
      <c r="EJ165" s="152"/>
      <c r="EK165" s="152"/>
      <c r="EL165" s="152"/>
      <c r="EM165" s="152"/>
      <c r="EN165" s="152"/>
      <c r="EO165" s="152"/>
      <c r="EP165" s="67"/>
      <c r="EQ165" s="67"/>
      <c r="ER165" s="67"/>
      <c r="ES165" s="67"/>
      <c r="ET165" s="54"/>
      <c r="EU165" s="54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</row>
    <row r="166" spans="1:166" ht="84" customHeight="1">
      <c r="A166" s="186"/>
      <c r="B166" s="187"/>
      <c r="C166" s="439" t="s">
        <v>411</v>
      </c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57"/>
      <c r="AP166" s="257"/>
      <c r="AQ166" s="257"/>
      <c r="AR166" s="257"/>
      <c r="AS166" s="257"/>
      <c r="AT166" s="257"/>
      <c r="AU166" s="257"/>
      <c r="AV166" s="257"/>
      <c r="AW166" s="257"/>
      <c r="AX166" s="257"/>
      <c r="AY166" s="257"/>
      <c r="AZ166" s="257"/>
      <c r="BA166" s="257"/>
      <c r="BB166" s="257"/>
      <c r="BC166" s="257"/>
      <c r="BD166" s="257"/>
      <c r="BE166" s="257"/>
      <c r="BF166" s="257"/>
      <c r="BG166" s="257"/>
      <c r="BH166" s="257"/>
      <c r="BI166" s="257"/>
      <c r="BJ166" s="257"/>
      <c r="BK166" s="257"/>
      <c r="BL166" s="257"/>
      <c r="BM166" s="257"/>
      <c r="BN166" s="257"/>
      <c r="BO166" s="257"/>
      <c r="BP166" s="257"/>
      <c r="BQ166" s="257"/>
      <c r="BR166" s="257"/>
      <c r="BS166" s="257"/>
      <c r="BT166" s="257"/>
      <c r="BU166" s="257"/>
      <c r="BV166" s="257"/>
      <c r="BW166" s="257"/>
      <c r="BX166" s="257"/>
      <c r="BY166" s="257"/>
      <c r="BZ166" s="257"/>
      <c r="CA166" s="257"/>
      <c r="CB166" s="257"/>
      <c r="CC166" s="257"/>
      <c r="CD166" s="257"/>
      <c r="CE166" s="257"/>
      <c r="CF166" s="257"/>
      <c r="CG166" s="257"/>
      <c r="CH166" s="257"/>
      <c r="CI166" s="257"/>
      <c r="CJ166" s="257"/>
      <c r="CK166" s="257"/>
      <c r="CL166" s="257"/>
      <c r="CM166" s="257"/>
      <c r="CN166" s="257"/>
      <c r="CO166" s="257"/>
      <c r="CP166" s="257"/>
      <c r="CQ166" s="257"/>
      <c r="CR166" s="257"/>
      <c r="CS166" s="257"/>
      <c r="CT166" s="257"/>
      <c r="CU166" s="257"/>
      <c r="CV166" s="257"/>
      <c r="CW166" s="257"/>
      <c r="CX166" s="257"/>
      <c r="CY166" s="257"/>
      <c r="CZ166" s="257"/>
      <c r="DA166" s="257"/>
      <c r="DB166" s="257"/>
      <c r="DC166" s="257"/>
      <c r="DD166" s="257"/>
      <c r="DE166" s="257"/>
      <c r="DF166" s="257"/>
      <c r="DG166" s="257"/>
      <c r="DH166" s="257"/>
      <c r="DI166" s="257"/>
      <c r="DJ166" s="257"/>
      <c r="DK166" s="257"/>
      <c r="DL166" s="257"/>
      <c r="DM166" s="257"/>
      <c r="DN166" s="257"/>
      <c r="DO166" s="257"/>
      <c r="DP166" s="257"/>
      <c r="DQ166" s="257"/>
      <c r="DR166" s="257"/>
      <c r="DS166" s="257"/>
      <c r="DT166" s="257"/>
      <c r="DU166" s="257"/>
      <c r="DV166" s="257"/>
      <c r="DW166" s="257"/>
      <c r="DX166" s="257"/>
      <c r="DY166" s="257"/>
      <c r="DZ166" s="257"/>
      <c r="EA166" s="257"/>
      <c r="EB166" s="257"/>
      <c r="EC166" s="257"/>
      <c r="ED166" s="257"/>
      <c r="EE166" s="257"/>
      <c r="EF166" s="257"/>
      <c r="EG166" s="257"/>
      <c r="EH166" s="257"/>
      <c r="EI166" s="257"/>
      <c r="EJ166" s="257"/>
      <c r="EK166" s="257"/>
      <c r="EL166" s="257"/>
      <c r="EM166" s="257"/>
      <c r="EN166" s="257"/>
      <c r="EO166" s="257"/>
      <c r="EP166" s="257"/>
      <c r="EQ166" s="54"/>
      <c r="ER166" s="54"/>
      <c r="ES166" s="54"/>
      <c r="ET166" s="54"/>
      <c r="EU166" s="54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</row>
    <row r="167" spans="1:166" ht="49.5">
      <c r="A167" s="440" t="s">
        <v>412</v>
      </c>
      <c r="B167" s="243"/>
      <c r="C167" s="243"/>
      <c r="D167" s="243"/>
      <c r="E167" s="243"/>
      <c r="F167" s="243"/>
      <c r="G167" s="243"/>
      <c r="H167" s="243"/>
      <c r="I167" s="244"/>
      <c r="J167" s="441" t="s">
        <v>413</v>
      </c>
      <c r="K167" s="442"/>
      <c r="L167" s="442"/>
      <c r="M167" s="442"/>
      <c r="N167" s="442"/>
      <c r="O167" s="442"/>
      <c r="P167" s="442"/>
      <c r="Q167" s="442"/>
      <c r="R167" s="442"/>
      <c r="S167" s="442"/>
      <c r="T167" s="442"/>
      <c r="U167" s="442"/>
      <c r="V167" s="442"/>
      <c r="W167" s="442"/>
      <c r="X167" s="442"/>
      <c r="Y167" s="442"/>
      <c r="Z167" s="442"/>
      <c r="AA167" s="442"/>
      <c r="AB167" s="442"/>
      <c r="AC167" s="442"/>
      <c r="AD167" s="442"/>
      <c r="AE167" s="442"/>
      <c r="AF167" s="442"/>
      <c r="AG167" s="442"/>
      <c r="AH167" s="442"/>
      <c r="AI167" s="442"/>
      <c r="AJ167" s="442"/>
      <c r="AK167" s="442"/>
      <c r="AL167" s="442"/>
      <c r="AM167" s="442"/>
      <c r="AN167" s="442"/>
      <c r="AO167" s="442"/>
      <c r="AP167" s="442"/>
      <c r="AQ167" s="442"/>
      <c r="AR167" s="442"/>
      <c r="AS167" s="442"/>
      <c r="AT167" s="442"/>
      <c r="AU167" s="442"/>
      <c r="AV167" s="442"/>
      <c r="AW167" s="442"/>
      <c r="AX167" s="442"/>
      <c r="AY167" s="442"/>
      <c r="AZ167" s="442"/>
      <c r="BA167" s="442"/>
      <c r="BB167" s="442"/>
      <c r="BC167" s="442"/>
      <c r="BD167" s="442"/>
      <c r="BE167" s="442"/>
      <c r="BF167" s="442"/>
      <c r="BG167" s="442"/>
      <c r="BH167" s="442"/>
      <c r="BI167" s="442"/>
      <c r="BJ167" s="442"/>
      <c r="BK167" s="442"/>
      <c r="BL167" s="442"/>
      <c r="BM167" s="442"/>
      <c r="BN167" s="442"/>
      <c r="BO167" s="442"/>
      <c r="BP167" s="442"/>
      <c r="BQ167" s="442"/>
      <c r="BR167" s="442"/>
      <c r="BS167" s="442"/>
      <c r="BT167" s="442"/>
      <c r="BU167" s="442"/>
      <c r="BV167" s="442"/>
      <c r="BW167" s="442"/>
      <c r="BX167" s="442"/>
      <c r="BY167" s="442"/>
      <c r="BZ167" s="442"/>
      <c r="CA167" s="442"/>
      <c r="CB167" s="442"/>
      <c r="CC167" s="442"/>
      <c r="CD167" s="442"/>
      <c r="CE167" s="442"/>
      <c r="CF167" s="442"/>
      <c r="CG167" s="442"/>
      <c r="CH167" s="442"/>
      <c r="CI167" s="442"/>
      <c r="CJ167" s="442"/>
      <c r="CK167" s="442"/>
      <c r="CL167" s="442"/>
      <c r="CM167" s="442"/>
      <c r="CN167" s="442"/>
      <c r="CO167" s="442"/>
      <c r="CP167" s="442"/>
      <c r="CQ167" s="442"/>
      <c r="CR167" s="442"/>
      <c r="CS167" s="442"/>
      <c r="CT167" s="442"/>
      <c r="CU167" s="442"/>
      <c r="CV167" s="442"/>
      <c r="CW167" s="442"/>
      <c r="CX167" s="442"/>
      <c r="CY167" s="442"/>
      <c r="CZ167" s="442"/>
      <c r="DA167" s="442"/>
      <c r="DB167" s="442"/>
      <c r="DC167" s="442"/>
      <c r="DD167" s="442"/>
      <c r="DE167" s="442"/>
      <c r="DF167" s="442"/>
      <c r="DG167" s="442"/>
      <c r="DH167" s="442"/>
      <c r="DI167" s="443"/>
      <c r="DJ167" s="444" t="s">
        <v>414</v>
      </c>
      <c r="DK167" s="442"/>
      <c r="DL167" s="442"/>
      <c r="DM167" s="442"/>
      <c r="DN167" s="442"/>
      <c r="DO167" s="442"/>
      <c r="DP167" s="442"/>
      <c r="DQ167" s="442"/>
      <c r="DR167" s="442"/>
      <c r="DS167" s="442"/>
      <c r="DT167" s="442"/>
      <c r="DU167" s="442"/>
      <c r="DV167" s="442"/>
      <c r="DW167" s="442"/>
      <c r="DX167" s="442"/>
      <c r="DY167" s="442"/>
      <c r="DZ167" s="442"/>
      <c r="EA167" s="442"/>
      <c r="EB167" s="442"/>
      <c r="EC167" s="442"/>
      <c r="ED167" s="442"/>
      <c r="EE167" s="442"/>
      <c r="EF167" s="442"/>
      <c r="EG167" s="442"/>
      <c r="EH167" s="442"/>
      <c r="EI167" s="442"/>
      <c r="EJ167" s="442"/>
      <c r="EK167" s="442"/>
      <c r="EL167" s="442"/>
      <c r="EM167" s="442"/>
      <c r="EN167" s="442"/>
      <c r="EO167" s="442"/>
      <c r="EP167" s="442"/>
      <c r="EQ167" s="442"/>
      <c r="ER167" s="442"/>
      <c r="ES167" s="443"/>
      <c r="ET167" s="175"/>
      <c r="EU167" s="175"/>
      <c r="EV167" s="175"/>
      <c r="EW167" s="175"/>
      <c r="EX167" s="175"/>
      <c r="EY167" s="175"/>
      <c r="EZ167" s="175"/>
      <c r="FA167" s="175"/>
      <c r="FB167" s="175"/>
      <c r="FC167" s="175"/>
      <c r="FD167" s="175"/>
      <c r="FE167" s="175"/>
      <c r="FF167" s="175"/>
      <c r="FG167" s="175"/>
      <c r="FH167" s="175"/>
      <c r="FI167" s="175"/>
      <c r="FJ167" s="175"/>
    </row>
    <row r="168" spans="1:166" ht="50.25">
      <c r="A168" s="342" t="s">
        <v>236</v>
      </c>
      <c r="B168" s="243"/>
      <c r="C168" s="243"/>
      <c r="D168" s="243"/>
      <c r="E168" s="243"/>
      <c r="F168" s="243"/>
      <c r="G168" s="243"/>
      <c r="H168" s="243"/>
      <c r="I168" s="244"/>
      <c r="J168" s="467" t="s">
        <v>415</v>
      </c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4"/>
      <c r="DJ168" s="250" t="s">
        <v>416</v>
      </c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4"/>
      <c r="ET168" s="162"/>
      <c r="EU168" s="162"/>
      <c r="EV168" s="162"/>
      <c r="EW168" s="162"/>
      <c r="EX168" s="162"/>
      <c r="EY168" s="162"/>
      <c r="EZ168" s="162"/>
      <c r="FA168" s="162"/>
      <c r="FB168" s="162"/>
      <c r="FC168" s="162"/>
      <c r="FD168" s="162"/>
      <c r="FE168" s="162"/>
      <c r="FF168" s="162"/>
      <c r="FG168" s="162"/>
      <c r="FH168" s="162"/>
      <c r="FI168" s="162"/>
      <c r="FJ168" s="162"/>
    </row>
    <row r="169" spans="1:166" ht="50.25">
      <c r="A169" s="342" t="s">
        <v>149</v>
      </c>
      <c r="B169" s="243"/>
      <c r="C169" s="243"/>
      <c r="D169" s="243"/>
      <c r="E169" s="243"/>
      <c r="F169" s="243"/>
      <c r="G169" s="243"/>
      <c r="H169" s="243"/>
      <c r="I169" s="244"/>
      <c r="J169" s="467" t="s">
        <v>417</v>
      </c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4"/>
      <c r="DJ169" s="250" t="s">
        <v>418</v>
      </c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4"/>
      <c r="ET169" s="162"/>
      <c r="EU169" s="162"/>
      <c r="EV169" s="162"/>
      <c r="EW169" s="162"/>
      <c r="EX169" s="162"/>
      <c r="EY169" s="162"/>
      <c r="EZ169" s="162"/>
      <c r="FA169" s="162"/>
      <c r="FB169" s="162"/>
      <c r="FC169" s="162"/>
      <c r="FD169" s="162"/>
      <c r="FE169" s="162"/>
      <c r="FF169" s="162"/>
      <c r="FG169" s="162"/>
      <c r="FH169" s="162"/>
      <c r="FI169" s="162"/>
      <c r="FJ169" s="162"/>
    </row>
    <row r="170" spans="1:166" ht="50.25">
      <c r="A170" s="342" t="s">
        <v>144</v>
      </c>
      <c r="B170" s="243"/>
      <c r="C170" s="243"/>
      <c r="D170" s="243"/>
      <c r="E170" s="243"/>
      <c r="F170" s="243"/>
      <c r="G170" s="243"/>
      <c r="H170" s="243"/>
      <c r="I170" s="244"/>
      <c r="J170" s="467" t="s">
        <v>419</v>
      </c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4"/>
      <c r="DJ170" s="250" t="s">
        <v>420</v>
      </c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4"/>
      <c r="ET170" s="162"/>
      <c r="EU170" s="162"/>
      <c r="EV170" s="162"/>
      <c r="EW170" s="162"/>
      <c r="EX170" s="162"/>
      <c r="EY170" s="162"/>
      <c r="EZ170" s="162"/>
      <c r="FA170" s="162"/>
      <c r="FB170" s="162"/>
      <c r="FC170" s="162"/>
      <c r="FD170" s="162"/>
      <c r="FE170" s="162"/>
      <c r="FF170" s="162"/>
      <c r="FG170" s="162"/>
      <c r="FH170" s="162"/>
      <c r="FI170" s="162"/>
      <c r="FJ170" s="162"/>
    </row>
    <row r="171" spans="1:166" ht="50.25">
      <c r="A171" s="342" t="s">
        <v>158</v>
      </c>
      <c r="B171" s="243"/>
      <c r="C171" s="243"/>
      <c r="D171" s="243"/>
      <c r="E171" s="243"/>
      <c r="F171" s="243"/>
      <c r="G171" s="243"/>
      <c r="H171" s="243"/>
      <c r="I171" s="244"/>
      <c r="J171" s="445" t="s">
        <v>421</v>
      </c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60"/>
      <c r="BH171" s="260"/>
      <c r="BI171" s="260"/>
      <c r="BJ171" s="260"/>
      <c r="BK171" s="260"/>
      <c r="BL171" s="260"/>
      <c r="BM171" s="260"/>
      <c r="BN171" s="260"/>
      <c r="BO171" s="260"/>
      <c r="BP171" s="260"/>
      <c r="BQ171" s="260"/>
      <c r="BR171" s="260"/>
      <c r="BS171" s="260"/>
      <c r="BT171" s="260"/>
      <c r="BU171" s="260"/>
      <c r="BV171" s="260"/>
      <c r="BW171" s="260"/>
      <c r="BX171" s="260"/>
      <c r="BY171" s="260"/>
      <c r="BZ171" s="260"/>
      <c r="CA171" s="260"/>
      <c r="CB171" s="260"/>
      <c r="CC171" s="260"/>
      <c r="CD171" s="260"/>
      <c r="CE171" s="260"/>
      <c r="CF171" s="260"/>
      <c r="CG171" s="260"/>
      <c r="CH171" s="260"/>
      <c r="CI171" s="260"/>
      <c r="CJ171" s="260"/>
      <c r="CK171" s="260"/>
      <c r="CL171" s="260"/>
      <c r="CM171" s="260"/>
      <c r="CN171" s="260"/>
      <c r="CO171" s="260"/>
      <c r="CP171" s="260"/>
      <c r="CQ171" s="260"/>
      <c r="CR171" s="260"/>
      <c r="CS171" s="260"/>
      <c r="CT171" s="260"/>
      <c r="CU171" s="260"/>
      <c r="CV171" s="260"/>
      <c r="CW171" s="260"/>
      <c r="CX171" s="260"/>
      <c r="CY171" s="260"/>
      <c r="CZ171" s="260"/>
      <c r="DA171" s="260"/>
      <c r="DB171" s="260"/>
      <c r="DC171" s="260"/>
      <c r="DD171" s="260"/>
      <c r="DE171" s="260"/>
      <c r="DF171" s="260"/>
      <c r="DG171" s="260"/>
      <c r="DH171" s="260"/>
      <c r="DI171" s="261"/>
      <c r="DJ171" s="250" t="s">
        <v>422</v>
      </c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4"/>
      <c r="ET171" s="162"/>
      <c r="EU171" s="162"/>
      <c r="EV171" s="162"/>
      <c r="EW171" s="162"/>
      <c r="EX171" s="162"/>
      <c r="EY171" s="162"/>
      <c r="EZ171" s="162"/>
      <c r="FA171" s="162"/>
      <c r="FB171" s="162"/>
      <c r="FC171" s="162"/>
      <c r="FD171" s="162"/>
      <c r="FE171" s="162"/>
      <c r="FF171" s="162"/>
      <c r="FG171" s="162"/>
      <c r="FH171" s="162"/>
      <c r="FI171" s="162"/>
      <c r="FJ171" s="162"/>
    </row>
    <row r="172" spans="1:166" ht="50.25">
      <c r="A172" s="342" t="s">
        <v>155</v>
      </c>
      <c r="B172" s="243"/>
      <c r="C172" s="243"/>
      <c r="D172" s="243"/>
      <c r="E172" s="243"/>
      <c r="F172" s="243"/>
      <c r="G172" s="243"/>
      <c r="H172" s="243"/>
      <c r="I172" s="244"/>
      <c r="J172" s="445" t="s">
        <v>423</v>
      </c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60"/>
      <c r="BH172" s="260"/>
      <c r="BI172" s="260"/>
      <c r="BJ172" s="260"/>
      <c r="BK172" s="260"/>
      <c r="BL172" s="260"/>
      <c r="BM172" s="260"/>
      <c r="BN172" s="260"/>
      <c r="BO172" s="260"/>
      <c r="BP172" s="260"/>
      <c r="BQ172" s="260"/>
      <c r="BR172" s="260"/>
      <c r="BS172" s="260"/>
      <c r="BT172" s="260"/>
      <c r="BU172" s="260"/>
      <c r="BV172" s="260"/>
      <c r="BW172" s="260"/>
      <c r="BX172" s="260"/>
      <c r="BY172" s="260"/>
      <c r="BZ172" s="260"/>
      <c r="CA172" s="260"/>
      <c r="CB172" s="260"/>
      <c r="CC172" s="260"/>
      <c r="CD172" s="260"/>
      <c r="CE172" s="260"/>
      <c r="CF172" s="260"/>
      <c r="CG172" s="260"/>
      <c r="CH172" s="260"/>
      <c r="CI172" s="260"/>
      <c r="CJ172" s="260"/>
      <c r="CK172" s="260"/>
      <c r="CL172" s="260"/>
      <c r="CM172" s="260"/>
      <c r="CN172" s="260"/>
      <c r="CO172" s="260"/>
      <c r="CP172" s="260"/>
      <c r="CQ172" s="260"/>
      <c r="CR172" s="260"/>
      <c r="CS172" s="260"/>
      <c r="CT172" s="260"/>
      <c r="CU172" s="260"/>
      <c r="CV172" s="260"/>
      <c r="CW172" s="260"/>
      <c r="CX172" s="260"/>
      <c r="CY172" s="260"/>
      <c r="CZ172" s="260"/>
      <c r="DA172" s="260"/>
      <c r="DB172" s="260"/>
      <c r="DC172" s="260"/>
      <c r="DD172" s="260"/>
      <c r="DE172" s="260"/>
      <c r="DF172" s="260"/>
      <c r="DG172" s="260"/>
      <c r="DH172" s="260"/>
      <c r="DI172" s="261"/>
      <c r="DJ172" s="250" t="s">
        <v>424</v>
      </c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4"/>
      <c r="ET172" s="162"/>
      <c r="EU172" s="162"/>
      <c r="EV172" s="162"/>
      <c r="EW172" s="162"/>
      <c r="EX172" s="162"/>
      <c r="EY172" s="162"/>
      <c r="EZ172" s="162"/>
      <c r="FA172" s="162"/>
      <c r="FB172" s="162"/>
      <c r="FC172" s="162"/>
      <c r="FD172" s="162"/>
      <c r="FE172" s="162"/>
      <c r="FF172" s="162"/>
      <c r="FG172" s="162"/>
      <c r="FH172" s="162"/>
      <c r="FI172" s="162"/>
      <c r="FJ172" s="162"/>
    </row>
    <row r="173" spans="1:166" ht="50.25">
      <c r="A173" s="342" t="s">
        <v>425</v>
      </c>
      <c r="B173" s="243"/>
      <c r="C173" s="243"/>
      <c r="D173" s="243"/>
      <c r="E173" s="243"/>
      <c r="F173" s="243"/>
      <c r="G173" s="243"/>
      <c r="H173" s="243"/>
      <c r="I173" s="244"/>
      <c r="J173" s="445" t="s">
        <v>426</v>
      </c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60"/>
      <c r="BH173" s="260"/>
      <c r="BI173" s="260"/>
      <c r="BJ173" s="260"/>
      <c r="BK173" s="260"/>
      <c r="BL173" s="260"/>
      <c r="BM173" s="260"/>
      <c r="BN173" s="260"/>
      <c r="BO173" s="260"/>
      <c r="BP173" s="260"/>
      <c r="BQ173" s="260"/>
      <c r="BR173" s="260"/>
      <c r="BS173" s="260"/>
      <c r="BT173" s="260"/>
      <c r="BU173" s="260"/>
      <c r="BV173" s="260"/>
      <c r="BW173" s="260"/>
      <c r="BX173" s="260"/>
      <c r="BY173" s="260"/>
      <c r="BZ173" s="260"/>
      <c r="CA173" s="260"/>
      <c r="CB173" s="260"/>
      <c r="CC173" s="260"/>
      <c r="CD173" s="260"/>
      <c r="CE173" s="260"/>
      <c r="CF173" s="260"/>
      <c r="CG173" s="260"/>
      <c r="CH173" s="260"/>
      <c r="CI173" s="260"/>
      <c r="CJ173" s="260"/>
      <c r="CK173" s="260"/>
      <c r="CL173" s="260"/>
      <c r="CM173" s="260"/>
      <c r="CN173" s="260"/>
      <c r="CO173" s="260"/>
      <c r="CP173" s="260"/>
      <c r="CQ173" s="260"/>
      <c r="CR173" s="260"/>
      <c r="CS173" s="260"/>
      <c r="CT173" s="260"/>
      <c r="CU173" s="260"/>
      <c r="CV173" s="260"/>
      <c r="CW173" s="260"/>
      <c r="CX173" s="260"/>
      <c r="CY173" s="260"/>
      <c r="CZ173" s="260"/>
      <c r="DA173" s="260"/>
      <c r="DB173" s="260"/>
      <c r="DC173" s="260"/>
      <c r="DD173" s="260"/>
      <c r="DE173" s="260"/>
      <c r="DF173" s="260"/>
      <c r="DG173" s="260"/>
      <c r="DH173" s="260"/>
      <c r="DI173" s="261"/>
      <c r="DJ173" s="250" t="s">
        <v>427</v>
      </c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4"/>
      <c r="ET173" s="162"/>
      <c r="EU173" s="162"/>
      <c r="EV173" s="162"/>
      <c r="EW173" s="162"/>
      <c r="EX173" s="162"/>
      <c r="EY173" s="162"/>
      <c r="EZ173" s="162"/>
      <c r="FA173" s="162"/>
      <c r="FB173" s="162"/>
      <c r="FC173" s="162"/>
      <c r="FD173" s="162"/>
      <c r="FE173" s="162"/>
      <c r="FF173" s="162"/>
      <c r="FG173" s="162"/>
      <c r="FH173" s="162"/>
      <c r="FI173" s="162"/>
      <c r="FJ173" s="162"/>
    </row>
    <row r="174" spans="1:166" ht="50.25">
      <c r="A174" s="342" t="s">
        <v>136</v>
      </c>
      <c r="B174" s="243"/>
      <c r="C174" s="243"/>
      <c r="D174" s="243"/>
      <c r="E174" s="243"/>
      <c r="F174" s="243"/>
      <c r="G174" s="243"/>
      <c r="H174" s="243"/>
      <c r="I174" s="244"/>
      <c r="J174" s="445" t="s">
        <v>428</v>
      </c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60"/>
      <c r="BH174" s="260"/>
      <c r="BI174" s="260"/>
      <c r="BJ174" s="260"/>
      <c r="BK174" s="260"/>
      <c r="BL174" s="260"/>
      <c r="BM174" s="260"/>
      <c r="BN174" s="260"/>
      <c r="BO174" s="260"/>
      <c r="BP174" s="260"/>
      <c r="BQ174" s="260"/>
      <c r="BR174" s="260"/>
      <c r="BS174" s="260"/>
      <c r="BT174" s="260"/>
      <c r="BU174" s="260"/>
      <c r="BV174" s="260"/>
      <c r="BW174" s="260"/>
      <c r="BX174" s="260"/>
      <c r="BY174" s="260"/>
      <c r="BZ174" s="260"/>
      <c r="CA174" s="260"/>
      <c r="CB174" s="260"/>
      <c r="CC174" s="260"/>
      <c r="CD174" s="260"/>
      <c r="CE174" s="260"/>
      <c r="CF174" s="260"/>
      <c r="CG174" s="260"/>
      <c r="CH174" s="260"/>
      <c r="CI174" s="260"/>
      <c r="CJ174" s="260"/>
      <c r="CK174" s="260"/>
      <c r="CL174" s="260"/>
      <c r="CM174" s="260"/>
      <c r="CN174" s="260"/>
      <c r="CO174" s="260"/>
      <c r="CP174" s="260"/>
      <c r="CQ174" s="260"/>
      <c r="CR174" s="260"/>
      <c r="CS174" s="260"/>
      <c r="CT174" s="260"/>
      <c r="CU174" s="260"/>
      <c r="CV174" s="260"/>
      <c r="CW174" s="260"/>
      <c r="CX174" s="260"/>
      <c r="CY174" s="260"/>
      <c r="CZ174" s="260"/>
      <c r="DA174" s="260"/>
      <c r="DB174" s="260"/>
      <c r="DC174" s="260"/>
      <c r="DD174" s="260"/>
      <c r="DE174" s="260"/>
      <c r="DF174" s="260"/>
      <c r="DG174" s="260"/>
      <c r="DH174" s="260"/>
      <c r="DI174" s="261"/>
      <c r="DJ174" s="250" t="s">
        <v>134</v>
      </c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4"/>
      <c r="ET174" s="162"/>
      <c r="EU174" s="162"/>
      <c r="EV174" s="162"/>
      <c r="EW174" s="162"/>
      <c r="EX174" s="162"/>
      <c r="EY174" s="162"/>
      <c r="EZ174" s="162"/>
      <c r="FA174" s="162"/>
      <c r="FB174" s="162"/>
      <c r="FC174" s="162"/>
      <c r="FD174" s="162"/>
      <c r="FE174" s="162"/>
      <c r="FF174" s="162"/>
      <c r="FG174" s="162"/>
      <c r="FH174" s="162"/>
      <c r="FI174" s="162"/>
      <c r="FJ174" s="162"/>
    </row>
    <row r="175" spans="1:166" ht="50.25">
      <c r="A175" s="342" t="s">
        <v>133</v>
      </c>
      <c r="B175" s="243"/>
      <c r="C175" s="243"/>
      <c r="D175" s="243"/>
      <c r="E175" s="243"/>
      <c r="F175" s="243"/>
      <c r="G175" s="243"/>
      <c r="H175" s="243"/>
      <c r="I175" s="244"/>
      <c r="J175" s="445" t="s">
        <v>429</v>
      </c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60"/>
      <c r="BH175" s="260"/>
      <c r="BI175" s="260"/>
      <c r="BJ175" s="260"/>
      <c r="BK175" s="260"/>
      <c r="BL175" s="260"/>
      <c r="BM175" s="260"/>
      <c r="BN175" s="260"/>
      <c r="BO175" s="260"/>
      <c r="BP175" s="260"/>
      <c r="BQ175" s="260"/>
      <c r="BR175" s="260"/>
      <c r="BS175" s="260"/>
      <c r="BT175" s="260"/>
      <c r="BU175" s="260"/>
      <c r="BV175" s="260"/>
      <c r="BW175" s="260"/>
      <c r="BX175" s="260"/>
      <c r="BY175" s="260"/>
      <c r="BZ175" s="260"/>
      <c r="CA175" s="260"/>
      <c r="CB175" s="260"/>
      <c r="CC175" s="260"/>
      <c r="CD175" s="260"/>
      <c r="CE175" s="260"/>
      <c r="CF175" s="260"/>
      <c r="CG175" s="260"/>
      <c r="CH175" s="260"/>
      <c r="CI175" s="260"/>
      <c r="CJ175" s="260"/>
      <c r="CK175" s="260"/>
      <c r="CL175" s="260"/>
      <c r="CM175" s="260"/>
      <c r="CN175" s="260"/>
      <c r="CO175" s="260"/>
      <c r="CP175" s="260"/>
      <c r="CQ175" s="260"/>
      <c r="CR175" s="260"/>
      <c r="CS175" s="260"/>
      <c r="CT175" s="260"/>
      <c r="CU175" s="260"/>
      <c r="CV175" s="260"/>
      <c r="CW175" s="260"/>
      <c r="CX175" s="260"/>
      <c r="CY175" s="260"/>
      <c r="CZ175" s="260"/>
      <c r="DA175" s="260"/>
      <c r="DB175" s="260"/>
      <c r="DC175" s="260"/>
      <c r="DD175" s="260"/>
      <c r="DE175" s="260"/>
      <c r="DF175" s="260"/>
      <c r="DG175" s="260"/>
      <c r="DH175" s="260"/>
      <c r="DI175" s="261"/>
      <c r="DJ175" s="468" t="s">
        <v>131</v>
      </c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4"/>
      <c r="ET175" s="188"/>
      <c r="EU175" s="188"/>
      <c r="EV175" s="162"/>
      <c r="EW175" s="162"/>
      <c r="EX175" s="162"/>
      <c r="EY175" s="162"/>
      <c r="EZ175" s="162"/>
      <c r="FA175" s="162"/>
      <c r="FB175" s="162"/>
      <c r="FC175" s="162"/>
      <c r="FD175" s="162"/>
      <c r="FE175" s="162"/>
      <c r="FF175" s="162"/>
      <c r="FG175" s="162"/>
      <c r="FH175" s="162"/>
      <c r="FI175" s="162"/>
      <c r="FJ175" s="162"/>
    </row>
    <row r="176" spans="1:166" ht="50.25">
      <c r="A176" s="342" t="s">
        <v>130</v>
      </c>
      <c r="B176" s="243"/>
      <c r="C176" s="243"/>
      <c r="D176" s="243"/>
      <c r="E176" s="243"/>
      <c r="F176" s="243"/>
      <c r="G176" s="243"/>
      <c r="H176" s="243"/>
      <c r="I176" s="244"/>
      <c r="J176" s="445" t="s">
        <v>430</v>
      </c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60"/>
      <c r="BH176" s="260"/>
      <c r="BI176" s="260"/>
      <c r="BJ176" s="260"/>
      <c r="BK176" s="260"/>
      <c r="BL176" s="260"/>
      <c r="BM176" s="260"/>
      <c r="BN176" s="260"/>
      <c r="BO176" s="260"/>
      <c r="BP176" s="260"/>
      <c r="BQ176" s="260"/>
      <c r="BR176" s="260"/>
      <c r="BS176" s="260"/>
      <c r="BT176" s="260"/>
      <c r="BU176" s="260"/>
      <c r="BV176" s="260"/>
      <c r="BW176" s="260"/>
      <c r="BX176" s="260"/>
      <c r="BY176" s="260"/>
      <c r="BZ176" s="260"/>
      <c r="CA176" s="260"/>
      <c r="CB176" s="260"/>
      <c r="CC176" s="260"/>
      <c r="CD176" s="260"/>
      <c r="CE176" s="260"/>
      <c r="CF176" s="260"/>
      <c r="CG176" s="260"/>
      <c r="CH176" s="260"/>
      <c r="CI176" s="260"/>
      <c r="CJ176" s="260"/>
      <c r="CK176" s="260"/>
      <c r="CL176" s="260"/>
      <c r="CM176" s="260"/>
      <c r="CN176" s="260"/>
      <c r="CO176" s="260"/>
      <c r="CP176" s="260"/>
      <c r="CQ176" s="260"/>
      <c r="CR176" s="260"/>
      <c r="CS176" s="260"/>
      <c r="CT176" s="260"/>
      <c r="CU176" s="260"/>
      <c r="CV176" s="260"/>
      <c r="CW176" s="260"/>
      <c r="CX176" s="260"/>
      <c r="CY176" s="260"/>
      <c r="CZ176" s="260"/>
      <c r="DA176" s="260"/>
      <c r="DB176" s="260"/>
      <c r="DC176" s="260"/>
      <c r="DD176" s="260"/>
      <c r="DE176" s="260"/>
      <c r="DF176" s="260"/>
      <c r="DG176" s="260"/>
      <c r="DH176" s="260"/>
      <c r="DI176" s="261"/>
      <c r="DJ176" s="250" t="s">
        <v>128</v>
      </c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4"/>
      <c r="ET176" s="162"/>
      <c r="EU176" s="162"/>
      <c r="EV176" s="162"/>
      <c r="EW176" s="162"/>
      <c r="EX176" s="162"/>
      <c r="EY176" s="162"/>
      <c r="EZ176" s="162"/>
      <c r="FA176" s="162"/>
      <c r="FB176" s="162"/>
      <c r="FC176" s="162"/>
      <c r="FD176" s="162"/>
      <c r="FE176" s="162"/>
      <c r="FF176" s="162"/>
      <c r="FG176" s="162"/>
      <c r="FH176" s="162"/>
      <c r="FI176" s="162"/>
      <c r="FJ176" s="162"/>
    </row>
    <row r="177" spans="1:166" ht="50.25">
      <c r="A177" s="342" t="s">
        <v>139</v>
      </c>
      <c r="B177" s="243"/>
      <c r="C177" s="243"/>
      <c r="D177" s="243"/>
      <c r="E177" s="243"/>
      <c r="F177" s="243"/>
      <c r="G177" s="243"/>
      <c r="H177" s="243"/>
      <c r="I177" s="244"/>
      <c r="J177" s="445" t="s">
        <v>431</v>
      </c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60"/>
      <c r="BH177" s="260"/>
      <c r="BI177" s="260"/>
      <c r="BJ177" s="260"/>
      <c r="BK177" s="260"/>
      <c r="BL177" s="260"/>
      <c r="BM177" s="26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/>
      <c r="BY177" s="260"/>
      <c r="BZ177" s="260"/>
      <c r="CA177" s="260"/>
      <c r="CB177" s="260"/>
      <c r="CC177" s="260"/>
      <c r="CD177" s="260"/>
      <c r="CE177" s="260"/>
      <c r="CF177" s="260"/>
      <c r="CG177" s="260"/>
      <c r="CH177" s="260"/>
      <c r="CI177" s="260"/>
      <c r="CJ177" s="260"/>
      <c r="CK177" s="260"/>
      <c r="CL177" s="260"/>
      <c r="CM177" s="260"/>
      <c r="CN177" s="260"/>
      <c r="CO177" s="260"/>
      <c r="CP177" s="260"/>
      <c r="CQ177" s="260"/>
      <c r="CR177" s="260"/>
      <c r="CS177" s="260"/>
      <c r="CT177" s="260"/>
      <c r="CU177" s="260"/>
      <c r="CV177" s="260"/>
      <c r="CW177" s="260"/>
      <c r="CX177" s="260"/>
      <c r="CY177" s="260"/>
      <c r="CZ177" s="260"/>
      <c r="DA177" s="260"/>
      <c r="DB177" s="260"/>
      <c r="DC177" s="260"/>
      <c r="DD177" s="260"/>
      <c r="DE177" s="260"/>
      <c r="DF177" s="260"/>
      <c r="DG177" s="260"/>
      <c r="DH177" s="260"/>
      <c r="DI177" s="261"/>
      <c r="DJ177" s="250" t="s">
        <v>137</v>
      </c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4"/>
      <c r="ET177" s="162"/>
      <c r="EU177" s="162"/>
      <c r="EV177" s="162"/>
      <c r="EW177" s="162"/>
      <c r="EX177" s="162"/>
      <c r="EY177" s="162"/>
      <c r="EZ177" s="162"/>
      <c r="FA177" s="162"/>
      <c r="FB177" s="162"/>
      <c r="FC177" s="162"/>
      <c r="FD177" s="162"/>
      <c r="FE177" s="162"/>
      <c r="FF177" s="162"/>
      <c r="FG177" s="162"/>
      <c r="FH177" s="162"/>
      <c r="FI177" s="162"/>
      <c r="FJ177" s="162"/>
    </row>
    <row r="178" spans="1:166" ht="50.25">
      <c r="A178" s="342" t="s">
        <v>369</v>
      </c>
      <c r="B178" s="243"/>
      <c r="C178" s="243"/>
      <c r="D178" s="243"/>
      <c r="E178" s="243"/>
      <c r="F178" s="243"/>
      <c r="G178" s="243"/>
      <c r="H178" s="243"/>
      <c r="I178" s="244"/>
      <c r="J178" s="445" t="s">
        <v>432</v>
      </c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60"/>
      <c r="BH178" s="260"/>
      <c r="BI178" s="260"/>
      <c r="BJ178" s="260"/>
      <c r="BK178" s="260"/>
      <c r="BL178" s="260"/>
      <c r="BM178" s="260"/>
      <c r="BN178" s="260"/>
      <c r="BO178" s="260"/>
      <c r="BP178" s="260"/>
      <c r="BQ178" s="260"/>
      <c r="BR178" s="260"/>
      <c r="BS178" s="260"/>
      <c r="BT178" s="260"/>
      <c r="BU178" s="260"/>
      <c r="BV178" s="260"/>
      <c r="BW178" s="260"/>
      <c r="BX178" s="260"/>
      <c r="BY178" s="260"/>
      <c r="BZ178" s="260"/>
      <c r="CA178" s="260"/>
      <c r="CB178" s="260"/>
      <c r="CC178" s="260"/>
      <c r="CD178" s="260"/>
      <c r="CE178" s="260"/>
      <c r="CF178" s="260"/>
      <c r="CG178" s="260"/>
      <c r="CH178" s="260"/>
      <c r="CI178" s="260"/>
      <c r="CJ178" s="260"/>
      <c r="CK178" s="260"/>
      <c r="CL178" s="260"/>
      <c r="CM178" s="260"/>
      <c r="CN178" s="260"/>
      <c r="CO178" s="260"/>
      <c r="CP178" s="260"/>
      <c r="CQ178" s="260"/>
      <c r="CR178" s="260"/>
      <c r="CS178" s="260"/>
      <c r="CT178" s="260"/>
      <c r="CU178" s="260"/>
      <c r="CV178" s="260"/>
      <c r="CW178" s="260"/>
      <c r="CX178" s="260"/>
      <c r="CY178" s="260"/>
      <c r="CZ178" s="260"/>
      <c r="DA178" s="260"/>
      <c r="DB178" s="260"/>
      <c r="DC178" s="260"/>
      <c r="DD178" s="260"/>
      <c r="DE178" s="260"/>
      <c r="DF178" s="260"/>
      <c r="DG178" s="260"/>
      <c r="DH178" s="260"/>
      <c r="DI178" s="261"/>
      <c r="DJ178" s="250" t="s">
        <v>366</v>
      </c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4"/>
      <c r="ET178" s="162"/>
      <c r="EU178" s="162"/>
      <c r="EV178" s="162"/>
      <c r="EW178" s="162"/>
      <c r="EX178" s="162"/>
      <c r="EY178" s="162"/>
      <c r="EZ178" s="162"/>
      <c r="FA178" s="162"/>
      <c r="FB178" s="162"/>
      <c r="FC178" s="162"/>
      <c r="FD178" s="162"/>
      <c r="FE178" s="162"/>
      <c r="FF178" s="162"/>
      <c r="FG178" s="162"/>
      <c r="FH178" s="162"/>
      <c r="FI178" s="162"/>
      <c r="FJ178" s="162"/>
    </row>
    <row r="179" spans="1:166" ht="50.25">
      <c r="A179" s="342" t="s">
        <v>433</v>
      </c>
      <c r="B179" s="243"/>
      <c r="C179" s="243"/>
      <c r="D179" s="243"/>
      <c r="E179" s="243"/>
      <c r="F179" s="243"/>
      <c r="G179" s="243"/>
      <c r="H179" s="243"/>
      <c r="I179" s="244"/>
      <c r="J179" s="445" t="s">
        <v>434</v>
      </c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60"/>
      <c r="BH179" s="260"/>
      <c r="BI179" s="260"/>
      <c r="BJ179" s="260"/>
      <c r="BK179" s="260"/>
      <c r="BL179" s="260"/>
      <c r="BM179" s="260"/>
      <c r="BN179" s="260"/>
      <c r="BO179" s="260"/>
      <c r="BP179" s="260"/>
      <c r="BQ179" s="260"/>
      <c r="BR179" s="260"/>
      <c r="BS179" s="260"/>
      <c r="BT179" s="260"/>
      <c r="BU179" s="260"/>
      <c r="BV179" s="260"/>
      <c r="BW179" s="260"/>
      <c r="BX179" s="260"/>
      <c r="BY179" s="260"/>
      <c r="BZ179" s="260"/>
      <c r="CA179" s="260"/>
      <c r="CB179" s="260"/>
      <c r="CC179" s="260"/>
      <c r="CD179" s="260"/>
      <c r="CE179" s="260"/>
      <c r="CF179" s="260"/>
      <c r="CG179" s="260"/>
      <c r="CH179" s="260"/>
      <c r="CI179" s="260"/>
      <c r="CJ179" s="260"/>
      <c r="CK179" s="260"/>
      <c r="CL179" s="260"/>
      <c r="CM179" s="260"/>
      <c r="CN179" s="260"/>
      <c r="CO179" s="260"/>
      <c r="CP179" s="260"/>
      <c r="CQ179" s="260"/>
      <c r="CR179" s="260"/>
      <c r="CS179" s="260"/>
      <c r="CT179" s="260"/>
      <c r="CU179" s="260"/>
      <c r="CV179" s="260"/>
      <c r="CW179" s="260"/>
      <c r="CX179" s="260"/>
      <c r="CY179" s="260"/>
      <c r="CZ179" s="260"/>
      <c r="DA179" s="260"/>
      <c r="DB179" s="260"/>
      <c r="DC179" s="260"/>
      <c r="DD179" s="260"/>
      <c r="DE179" s="260"/>
      <c r="DF179" s="260"/>
      <c r="DG179" s="260"/>
      <c r="DH179" s="260"/>
      <c r="DI179" s="261"/>
      <c r="DJ179" s="250" t="s">
        <v>435</v>
      </c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4"/>
      <c r="ET179" s="162"/>
      <c r="EU179" s="162"/>
      <c r="EV179" s="162"/>
      <c r="EW179" s="162"/>
      <c r="EX179" s="162"/>
      <c r="EY179" s="162"/>
      <c r="EZ179" s="162"/>
      <c r="FA179" s="162"/>
      <c r="FB179" s="162"/>
      <c r="FC179" s="162"/>
      <c r="FD179" s="162"/>
      <c r="FE179" s="162"/>
      <c r="FF179" s="162"/>
      <c r="FG179" s="162"/>
      <c r="FH179" s="162"/>
      <c r="FI179" s="162"/>
      <c r="FJ179" s="162"/>
    </row>
    <row r="180" spans="1:166" ht="50.25">
      <c r="A180" s="342" t="s">
        <v>436</v>
      </c>
      <c r="B180" s="243"/>
      <c r="C180" s="243"/>
      <c r="D180" s="243"/>
      <c r="E180" s="243"/>
      <c r="F180" s="243"/>
      <c r="G180" s="243"/>
      <c r="H180" s="243"/>
      <c r="I180" s="244"/>
      <c r="J180" s="445" t="s">
        <v>437</v>
      </c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60"/>
      <c r="BH180" s="260"/>
      <c r="BI180" s="260"/>
      <c r="BJ180" s="260"/>
      <c r="BK180" s="260"/>
      <c r="BL180" s="260"/>
      <c r="BM180" s="260"/>
      <c r="BN180" s="260"/>
      <c r="BO180" s="260"/>
      <c r="BP180" s="260"/>
      <c r="BQ180" s="260"/>
      <c r="BR180" s="260"/>
      <c r="BS180" s="260"/>
      <c r="BT180" s="260"/>
      <c r="BU180" s="260"/>
      <c r="BV180" s="260"/>
      <c r="BW180" s="260"/>
      <c r="BX180" s="260"/>
      <c r="BY180" s="260"/>
      <c r="BZ180" s="260"/>
      <c r="CA180" s="260"/>
      <c r="CB180" s="260"/>
      <c r="CC180" s="260"/>
      <c r="CD180" s="260"/>
      <c r="CE180" s="260"/>
      <c r="CF180" s="260"/>
      <c r="CG180" s="260"/>
      <c r="CH180" s="260"/>
      <c r="CI180" s="260"/>
      <c r="CJ180" s="260"/>
      <c r="CK180" s="260"/>
      <c r="CL180" s="260"/>
      <c r="CM180" s="260"/>
      <c r="CN180" s="260"/>
      <c r="CO180" s="260"/>
      <c r="CP180" s="260"/>
      <c r="CQ180" s="260"/>
      <c r="CR180" s="260"/>
      <c r="CS180" s="260"/>
      <c r="CT180" s="260"/>
      <c r="CU180" s="260"/>
      <c r="CV180" s="260"/>
      <c r="CW180" s="260"/>
      <c r="CX180" s="260"/>
      <c r="CY180" s="260"/>
      <c r="CZ180" s="260"/>
      <c r="DA180" s="260"/>
      <c r="DB180" s="260"/>
      <c r="DC180" s="260"/>
      <c r="DD180" s="260"/>
      <c r="DE180" s="260"/>
      <c r="DF180" s="260"/>
      <c r="DG180" s="260"/>
      <c r="DH180" s="260"/>
      <c r="DI180" s="261"/>
      <c r="DJ180" s="250" t="s">
        <v>161</v>
      </c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4"/>
      <c r="ET180" s="189"/>
      <c r="EU180" s="189"/>
      <c r="EV180" s="162"/>
      <c r="EW180" s="162"/>
      <c r="EX180" s="162"/>
      <c r="EY180" s="162"/>
      <c r="EZ180" s="162"/>
      <c r="FA180" s="162"/>
      <c r="FB180" s="162"/>
      <c r="FC180" s="162"/>
      <c r="FD180" s="162"/>
      <c r="FE180" s="162"/>
      <c r="FF180" s="162"/>
      <c r="FG180" s="162"/>
      <c r="FH180" s="162"/>
      <c r="FI180" s="162"/>
      <c r="FJ180" s="162"/>
    </row>
    <row r="181" spans="1:166" ht="50.25">
      <c r="A181" s="342" t="s">
        <v>166</v>
      </c>
      <c r="B181" s="243"/>
      <c r="C181" s="243"/>
      <c r="D181" s="243"/>
      <c r="E181" s="243"/>
      <c r="F181" s="243"/>
      <c r="G181" s="243"/>
      <c r="H181" s="243"/>
      <c r="I181" s="244"/>
      <c r="J181" s="447" t="s">
        <v>438</v>
      </c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60"/>
      <c r="BH181" s="260"/>
      <c r="BI181" s="260"/>
      <c r="BJ181" s="260"/>
      <c r="BK181" s="260"/>
      <c r="BL181" s="260"/>
      <c r="BM181" s="260"/>
      <c r="BN181" s="260"/>
      <c r="BO181" s="260"/>
      <c r="BP181" s="260"/>
      <c r="BQ181" s="260"/>
      <c r="BR181" s="260"/>
      <c r="BS181" s="260"/>
      <c r="BT181" s="260"/>
      <c r="BU181" s="260"/>
      <c r="BV181" s="260"/>
      <c r="BW181" s="260"/>
      <c r="BX181" s="260"/>
      <c r="BY181" s="260"/>
      <c r="BZ181" s="260"/>
      <c r="CA181" s="260"/>
      <c r="CB181" s="260"/>
      <c r="CC181" s="260"/>
      <c r="CD181" s="260"/>
      <c r="CE181" s="260"/>
      <c r="CF181" s="260"/>
      <c r="CG181" s="260"/>
      <c r="CH181" s="260"/>
      <c r="CI181" s="260"/>
      <c r="CJ181" s="260"/>
      <c r="CK181" s="260"/>
      <c r="CL181" s="260"/>
      <c r="CM181" s="260"/>
      <c r="CN181" s="260"/>
      <c r="CO181" s="260"/>
      <c r="CP181" s="260"/>
      <c r="CQ181" s="260"/>
      <c r="CR181" s="260"/>
      <c r="CS181" s="260"/>
      <c r="CT181" s="260"/>
      <c r="CU181" s="260"/>
      <c r="CV181" s="260"/>
      <c r="CW181" s="260"/>
      <c r="CX181" s="260"/>
      <c r="CY181" s="260"/>
      <c r="CZ181" s="260"/>
      <c r="DA181" s="260"/>
      <c r="DB181" s="260"/>
      <c r="DC181" s="260"/>
      <c r="DD181" s="260"/>
      <c r="DE181" s="260"/>
      <c r="DF181" s="260"/>
      <c r="DG181" s="260"/>
      <c r="DH181" s="260"/>
      <c r="DI181" s="260"/>
      <c r="DJ181" s="250" t="s">
        <v>164</v>
      </c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4"/>
      <c r="ET181" s="162"/>
      <c r="EU181" s="162"/>
      <c r="EV181" s="162"/>
      <c r="EW181" s="162"/>
      <c r="EX181" s="162"/>
      <c r="EY181" s="162"/>
      <c r="EZ181" s="162"/>
      <c r="FA181" s="162"/>
      <c r="FB181" s="162"/>
      <c r="FC181" s="162"/>
      <c r="FD181" s="162"/>
      <c r="FE181" s="162"/>
      <c r="FF181" s="162"/>
      <c r="FG181" s="162"/>
      <c r="FH181" s="162"/>
      <c r="FI181" s="162"/>
      <c r="FJ181" s="162"/>
    </row>
    <row r="182" spans="1:166" ht="50.25">
      <c r="A182" s="342" t="s">
        <v>314</v>
      </c>
      <c r="B182" s="243"/>
      <c r="C182" s="243"/>
      <c r="D182" s="243"/>
      <c r="E182" s="243"/>
      <c r="F182" s="243"/>
      <c r="G182" s="243"/>
      <c r="H182" s="243"/>
      <c r="I182" s="244"/>
      <c r="J182" s="446" t="s">
        <v>439</v>
      </c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4"/>
      <c r="DJ182" s="250" t="s">
        <v>440</v>
      </c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4"/>
      <c r="ET182" s="162"/>
      <c r="EU182" s="162"/>
      <c r="EV182" s="162"/>
      <c r="EW182" s="162"/>
      <c r="EX182" s="162"/>
      <c r="EY182" s="162"/>
      <c r="EZ182" s="162"/>
      <c r="FA182" s="162"/>
      <c r="FB182" s="162"/>
      <c r="FC182" s="162"/>
      <c r="FD182" s="162"/>
      <c r="FE182" s="162"/>
      <c r="FF182" s="162"/>
      <c r="FG182" s="162"/>
      <c r="FH182" s="162"/>
      <c r="FI182" s="162"/>
      <c r="FJ182" s="162"/>
    </row>
    <row r="183" spans="1:166" ht="50.25">
      <c r="A183" s="342" t="s">
        <v>169</v>
      </c>
      <c r="B183" s="243"/>
      <c r="C183" s="243"/>
      <c r="D183" s="243"/>
      <c r="E183" s="243"/>
      <c r="F183" s="243"/>
      <c r="G183" s="243"/>
      <c r="H183" s="243"/>
      <c r="I183" s="244"/>
      <c r="J183" s="446" t="s">
        <v>441</v>
      </c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4"/>
      <c r="DJ183" s="250" t="s">
        <v>442</v>
      </c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4"/>
      <c r="ET183" s="162"/>
      <c r="EU183" s="162"/>
      <c r="EV183" s="162"/>
      <c r="EW183" s="162"/>
      <c r="EX183" s="162"/>
      <c r="EY183" s="162"/>
      <c r="EZ183" s="162"/>
      <c r="FA183" s="162"/>
      <c r="FB183" s="162"/>
      <c r="FC183" s="162"/>
      <c r="FD183" s="162"/>
      <c r="FE183" s="162"/>
      <c r="FF183" s="162"/>
      <c r="FG183" s="162"/>
      <c r="FH183" s="162"/>
      <c r="FI183" s="162"/>
      <c r="FJ183" s="162"/>
    </row>
    <row r="184" spans="1:166" ht="50.25">
      <c r="A184" s="342" t="s">
        <v>443</v>
      </c>
      <c r="B184" s="243"/>
      <c r="C184" s="243"/>
      <c r="D184" s="243"/>
      <c r="E184" s="243"/>
      <c r="F184" s="243"/>
      <c r="G184" s="243"/>
      <c r="H184" s="243"/>
      <c r="I184" s="244"/>
      <c r="J184" s="474" t="s">
        <v>444</v>
      </c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4"/>
      <c r="DJ184" s="250" t="s">
        <v>178</v>
      </c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4"/>
      <c r="ET184" s="162"/>
      <c r="EU184" s="162"/>
      <c r="EV184" s="162"/>
      <c r="EW184" s="162"/>
      <c r="EX184" s="162"/>
      <c r="EY184" s="162"/>
      <c r="EZ184" s="162"/>
      <c r="FA184" s="162"/>
      <c r="FB184" s="162"/>
      <c r="FC184" s="162"/>
      <c r="FD184" s="162"/>
      <c r="FE184" s="162"/>
      <c r="FF184" s="162"/>
      <c r="FG184" s="162"/>
      <c r="FH184" s="162"/>
      <c r="FI184" s="162"/>
      <c r="FJ184" s="162"/>
    </row>
    <row r="185" spans="1:166" ht="50.25">
      <c r="A185" s="342" t="s">
        <v>152</v>
      </c>
      <c r="B185" s="243"/>
      <c r="C185" s="243"/>
      <c r="D185" s="243"/>
      <c r="E185" s="243"/>
      <c r="F185" s="243"/>
      <c r="G185" s="243"/>
      <c r="H185" s="243"/>
      <c r="I185" s="244"/>
      <c r="J185" s="474" t="s">
        <v>445</v>
      </c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4"/>
      <c r="DJ185" s="250" t="s">
        <v>446</v>
      </c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4"/>
      <c r="ET185" s="162"/>
      <c r="EU185" s="162"/>
      <c r="EV185" s="162"/>
      <c r="EW185" s="162"/>
      <c r="EX185" s="162"/>
      <c r="EY185" s="162"/>
      <c r="EZ185" s="162"/>
      <c r="FA185" s="162"/>
      <c r="FB185" s="162"/>
      <c r="FC185" s="162"/>
      <c r="FD185" s="162"/>
      <c r="FE185" s="162"/>
      <c r="FF185" s="162"/>
      <c r="FG185" s="162"/>
      <c r="FH185" s="162"/>
      <c r="FI185" s="162"/>
      <c r="FJ185" s="162"/>
    </row>
    <row r="186" spans="1:166" ht="50.25">
      <c r="A186" s="342" t="s">
        <v>215</v>
      </c>
      <c r="B186" s="243"/>
      <c r="C186" s="243"/>
      <c r="D186" s="243"/>
      <c r="E186" s="243"/>
      <c r="F186" s="243"/>
      <c r="G186" s="243"/>
      <c r="H186" s="243"/>
      <c r="I186" s="244"/>
      <c r="J186" s="474" t="s">
        <v>447</v>
      </c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4"/>
      <c r="DJ186" s="250" t="s">
        <v>448</v>
      </c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4"/>
      <c r="ET186" s="162"/>
      <c r="EU186" s="162"/>
      <c r="EV186" s="162"/>
      <c r="EW186" s="162"/>
      <c r="EX186" s="162"/>
      <c r="EY186" s="162"/>
      <c r="EZ186" s="162"/>
      <c r="FA186" s="162"/>
      <c r="FB186" s="162"/>
      <c r="FC186" s="162"/>
      <c r="FD186" s="162"/>
      <c r="FE186" s="162"/>
      <c r="FF186" s="162"/>
      <c r="FG186" s="162"/>
      <c r="FH186" s="162"/>
      <c r="FI186" s="162"/>
      <c r="FJ186" s="162"/>
    </row>
    <row r="187" spans="1:166" ht="50.25">
      <c r="A187" s="342" t="s">
        <v>192</v>
      </c>
      <c r="B187" s="243"/>
      <c r="C187" s="243"/>
      <c r="D187" s="243"/>
      <c r="E187" s="243"/>
      <c r="F187" s="243"/>
      <c r="G187" s="243"/>
      <c r="H187" s="243"/>
      <c r="I187" s="244"/>
      <c r="J187" s="476" t="s">
        <v>449</v>
      </c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60"/>
      <c r="BH187" s="260"/>
      <c r="BI187" s="260"/>
      <c r="BJ187" s="260"/>
      <c r="BK187" s="260"/>
      <c r="BL187" s="260"/>
      <c r="BM187" s="260"/>
      <c r="BN187" s="260"/>
      <c r="BO187" s="260"/>
      <c r="BP187" s="260"/>
      <c r="BQ187" s="260"/>
      <c r="BR187" s="260"/>
      <c r="BS187" s="260"/>
      <c r="BT187" s="260"/>
      <c r="BU187" s="260"/>
      <c r="BV187" s="260"/>
      <c r="BW187" s="260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  <c r="DA187" s="260"/>
      <c r="DB187" s="260"/>
      <c r="DC187" s="260"/>
      <c r="DD187" s="260"/>
      <c r="DE187" s="260"/>
      <c r="DF187" s="260"/>
      <c r="DG187" s="260"/>
      <c r="DH187" s="260"/>
      <c r="DI187" s="260"/>
      <c r="DJ187" s="250" t="s">
        <v>190</v>
      </c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4"/>
      <c r="ET187" s="162"/>
      <c r="EU187" s="162"/>
      <c r="EV187" s="162"/>
      <c r="EW187" s="162"/>
      <c r="EX187" s="162"/>
      <c r="EY187" s="162"/>
      <c r="EZ187" s="162"/>
      <c r="FA187" s="162"/>
      <c r="FB187" s="162"/>
      <c r="FC187" s="162"/>
      <c r="FD187" s="162"/>
      <c r="FE187" s="162"/>
      <c r="FF187" s="162"/>
      <c r="FG187" s="162"/>
      <c r="FH187" s="162"/>
      <c r="FI187" s="162"/>
      <c r="FJ187" s="162"/>
    </row>
    <row r="188" spans="1:166" ht="50.25">
      <c r="A188" s="342" t="s">
        <v>185</v>
      </c>
      <c r="B188" s="243"/>
      <c r="C188" s="243"/>
      <c r="D188" s="243"/>
      <c r="E188" s="243"/>
      <c r="F188" s="243"/>
      <c r="G188" s="243"/>
      <c r="H188" s="243"/>
      <c r="I188" s="244"/>
      <c r="J188" s="475" t="s">
        <v>450</v>
      </c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4"/>
      <c r="DJ188" s="250" t="s">
        <v>451</v>
      </c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4"/>
      <c r="ET188" s="162"/>
      <c r="EU188" s="162"/>
      <c r="EV188" s="162"/>
      <c r="EW188" s="162"/>
      <c r="EX188" s="162"/>
      <c r="EY188" s="162"/>
      <c r="EZ188" s="162"/>
      <c r="FA188" s="162"/>
      <c r="FB188" s="162"/>
      <c r="FC188" s="162"/>
      <c r="FD188" s="162"/>
      <c r="FE188" s="162"/>
      <c r="FF188" s="162"/>
      <c r="FG188" s="162"/>
      <c r="FH188" s="162"/>
      <c r="FI188" s="162"/>
      <c r="FJ188" s="162"/>
    </row>
    <row r="189" spans="1:166" ht="50.25">
      <c r="A189" s="342" t="s">
        <v>452</v>
      </c>
      <c r="B189" s="243"/>
      <c r="C189" s="243"/>
      <c r="D189" s="243"/>
      <c r="E189" s="243"/>
      <c r="F189" s="243"/>
      <c r="G189" s="243"/>
      <c r="H189" s="243"/>
      <c r="I189" s="244"/>
      <c r="J189" s="477" t="s">
        <v>453</v>
      </c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60"/>
      <c r="BH189" s="260"/>
      <c r="BI189" s="260"/>
      <c r="BJ189" s="260"/>
      <c r="BK189" s="260"/>
      <c r="BL189" s="260"/>
      <c r="BM189" s="260"/>
      <c r="BN189" s="260"/>
      <c r="BO189" s="260"/>
      <c r="BP189" s="260"/>
      <c r="BQ189" s="260"/>
      <c r="BR189" s="260"/>
      <c r="BS189" s="260"/>
      <c r="BT189" s="260"/>
      <c r="BU189" s="260"/>
      <c r="BV189" s="260"/>
      <c r="BW189" s="260"/>
      <c r="BX189" s="260"/>
      <c r="BY189" s="260"/>
      <c r="BZ189" s="260"/>
      <c r="CA189" s="260"/>
      <c r="CB189" s="260"/>
      <c r="CC189" s="260"/>
      <c r="CD189" s="260"/>
      <c r="CE189" s="260"/>
      <c r="CF189" s="260"/>
      <c r="CG189" s="260"/>
      <c r="CH189" s="260"/>
      <c r="CI189" s="260"/>
      <c r="CJ189" s="260"/>
      <c r="CK189" s="260"/>
      <c r="CL189" s="260"/>
      <c r="CM189" s="260"/>
      <c r="CN189" s="260"/>
      <c r="CO189" s="260"/>
      <c r="CP189" s="260"/>
      <c r="CQ189" s="260"/>
      <c r="CR189" s="260"/>
      <c r="CS189" s="260"/>
      <c r="CT189" s="260"/>
      <c r="CU189" s="260"/>
      <c r="CV189" s="260"/>
      <c r="CW189" s="260"/>
      <c r="CX189" s="260"/>
      <c r="CY189" s="260"/>
      <c r="CZ189" s="260"/>
      <c r="DA189" s="260"/>
      <c r="DB189" s="260"/>
      <c r="DC189" s="260"/>
      <c r="DD189" s="260"/>
      <c r="DE189" s="260"/>
      <c r="DF189" s="260"/>
      <c r="DG189" s="260"/>
      <c r="DH189" s="260"/>
      <c r="DI189" s="261"/>
      <c r="DJ189" s="250" t="s">
        <v>229</v>
      </c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4"/>
      <c r="ET189" s="162"/>
      <c r="EU189" s="162"/>
      <c r="EV189" s="162"/>
      <c r="EW189" s="162"/>
      <c r="EX189" s="162"/>
      <c r="EY189" s="162"/>
      <c r="EZ189" s="162"/>
      <c r="FA189" s="162"/>
      <c r="FB189" s="162"/>
      <c r="FC189" s="162"/>
      <c r="FD189" s="162"/>
      <c r="FE189" s="162"/>
      <c r="FF189" s="162"/>
      <c r="FG189" s="162"/>
      <c r="FH189" s="162"/>
      <c r="FI189" s="162"/>
      <c r="FJ189" s="162"/>
    </row>
    <row r="190" spans="1:166" ht="50.25">
      <c r="A190" s="342" t="s">
        <v>200</v>
      </c>
      <c r="B190" s="243"/>
      <c r="C190" s="243"/>
      <c r="D190" s="243"/>
      <c r="E190" s="243"/>
      <c r="F190" s="243"/>
      <c r="G190" s="243"/>
      <c r="H190" s="243"/>
      <c r="I190" s="244"/>
      <c r="J190" s="477" t="s">
        <v>454</v>
      </c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60"/>
      <c r="BH190" s="260"/>
      <c r="BI190" s="260"/>
      <c r="BJ190" s="260"/>
      <c r="BK190" s="260"/>
      <c r="BL190" s="260"/>
      <c r="BM190" s="260"/>
      <c r="BN190" s="260"/>
      <c r="BO190" s="260"/>
      <c r="BP190" s="260"/>
      <c r="BQ190" s="260"/>
      <c r="BR190" s="260"/>
      <c r="BS190" s="260"/>
      <c r="BT190" s="260"/>
      <c r="BU190" s="260"/>
      <c r="BV190" s="260"/>
      <c r="BW190" s="260"/>
      <c r="BX190" s="260"/>
      <c r="BY190" s="260"/>
      <c r="BZ190" s="260"/>
      <c r="CA190" s="260"/>
      <c r="CB190" s="260"/>
      <c r="CC190" s="260"/>
      <c r="CD190" s="260"/>
      <c r="CE190" s="260"/>
      <c r="CF190" s="260"/>
      <c r="CG190" s="260"/>
      <c r="CH190" s="260"/>
      <c r="CI190" s="260"/>
      <c r="CJ190" s="260"/>
      <c r="CK190" s="260"/>
      <c r="CL190" s="260"/>
      <c r="CM190" s="260"/>
      <c r="CN190" s="260"/>
      <c r="CO190" s="260"/>
      <c r="CP190" s="260"/>
      <c r="CQ190" s="260"/>
      <c r="CR190" s="260"/>
      <c r="CS190" s="260"/>
      <c r="CT190" s="260"/>
      <c r="CU190" s="260"/>
      <c r="CV190" s="260"/>
      <c r="CW190" s="260"/>
      <c r="CX190" s="260"/>
      <c r="CY190" s="260"/>
      <c r="CZ190" s="260"/>
      <c r="DA190" s="260"/>
      <c r="DB190" s="260"/>
      <c r="DC190" s="260"/>
      <c r="DD190" s="260"/>
      <c r="DE190" s="260"/>
      <c r="DF190" s="260"/>
      <c r="DG190" s="260"/>
      <c r="DH190" s="260"/>
      <c r="DI190" s="261"/>
      <c r="DJ190" s="478" t="s">
        <v>198</v>
      </c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4"/>
      <c r="ET190" s="169"/>
      <c r="EU190" s="169"/>
      <c r="EV190" s="169"/>
      <c r="EW190" s="169"/>
      <c r="EX190" s="169"/>
      <c r="EY190" s="169"/>
      <c r="EZ190" s="169"/>
      <c r="FA190" s="169"/>
      <c r="FB190" s="169"/>
      <c r="FC190" s="169"/>
      <c r="FD190" s="169"/>
      <c r="FE190" s="169"/>
      <c r="FF190" s="169"/>
      <c r="FG190" s="169"/>
      <c r="FH190" s="169"/>
      <c r="FI190" s="169"/>
      <c r="FJ190" s="169"/>
    </row>
    <row r="191" spans="1:166" ht="50.25">
      <c r="A191" s="342" t="s">
        <v>222</v>
      </c>
      <c r="B191" s="243"/>
      <c r="C191" s="243"/>
      <c r="D191" s="243"/>
      <c r="E191" s="243"/>
      <c r="F191" s="243"/>
      <c r="G191" s="243"/>
      <c r="H191" s="243"/>
      <c r="I191" s="244"/>
      <c r="J191" s="477" t="s">
        <v>455</v>
      </c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60"/>
      <c r="BH191" s="260"/>
      <c r="BI191" s="260"/>
      <c r="BJ191" s="260"/>
      <c r="BK191" s="260"/>
      <c r="BL191" s="260"/>
      <c r="BM191" s="260"/>
      <c r="BN191" s="260"/>
      <c r="BO191" s="260"/>
      <c r="BP191" s="260"/>
      <c r="BQ191" s="260"/>
      <c r="BR191" s="260"/>
      <c r="BS191" s="260"/>
      <c r="BT191" s="260"/>
      <c r="BU191" s="260"/>
      <c r="BV191" s="260"/>
      <c r="BW191" s="260"/>
      <c r="BX191" s="260"/>
      <c r="BY191" s="260"/>
      <c r="BZ191" s="260"/>
      <c r="CA191" s="260"/>
      <c r="CB191" s="260"/>
      <c r="CC191" s="260"/>
      <c r="CD191" s="260"/>
      <c r="CE191" s="260"/>
      <c r="CF191" s="260"/>
      <c r="CG191" s="260"/>
      <c r="CH191" s="260"/>
      <c r="CI191" s="260"/>
      <c r="CJ191" s="260"/>
      <c r="CK191" s="260"/>
      <c r="CL191" s="260"/>
      <c r="CM191" s="260"/>
      <c r="CN191" s="260"/>
      <c r="CO191" s="260"/>
      <c r="CP191" s="260"/>
      <c r="CQ191" s="260"/>
      <c r="CR191" s="260"/>
      <c r="CS191" s="260"/>
      <c r="CT191" s="260"/>
      <c r="CU191" s="260"/>
      <c r="CV191" s="260"/>
      <c r="CW191" s="260"/>
      <c r="CX191" s="260"/>
      <c r="CY191" s="260"/>
      <c r="CZ191" s="260"/>
      <c r="DA191" s="260"/>
      <c r="DB191" s="260"/>
      <c r="DC191" s="260"/>
      <c r="DD191" s="260"/>
      <c r="DE191" s="260"/>
      <c r="DF191" s="260"/>
      <c r="DG191" s="260"/>
      <c r="DH191" s="260"/>
      <c r="DI191" s="261"/>
      <c r="DJ191" s="250" t="s">
        <v>220</v>
      </c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4"/>
      <c r="ET191" s="189"/>
      <c r="EU191" s="189"/>
      <c r="EV191" s="162"/>
      <c r="EW191" s="162"/>
      <c r="EX191" s="162"/>
      <c r="EY191" s="162"/>
      <c r="EZ191" s="162"/>
      <c r="FA191" s="162"/>
      <c r="FB191" s="162"/>
      <c r="FC191" s="162"/>
      <c r="FD191" s="162"/>
      <c r="FE191" s="162"/>
      <c r="FF191" s="162"/>
      <c r="FG191" s="162"/>
      <c r="FH191" s="162"/>
      <c r="FI191" s="162"/>
      <c r="FJ191" s="162"/>
    </row>
    <row r="192" spans="1:166" ht="50.25">
      <c r="A192" s="342" t="s">
        <v>205</v>
      </c>
      <c r="B192" s="243"/>
      <c r="C192" s="243"/>
      <c r="D192" s="243"/>
      <c r="E192" s="243"/>
      <c r="F192" s="243"/>
      <c r="G192" s="243"/>
      <c r="H192" s="243"/>
      <c r="I192" s="244"/>
      <c r="J192" s="477" t="s">
        <v>456</v>
      </c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60"/>
      <c r="BH192" s="260"/>
      <c r="BI192" s="260"/>
      <c r="BJ192" s="260"/>
      <c r="BK192" s="260"/>
      <c r="BL192" s="260"/>
      <c r="BM192" s="260"/>
      <c r="BN192" s="260"/>
      <c r="BO192" s="260"/>
      <c r="BP192" s="260"/>
      <c r="BQ192" s="260"/>
      <c r="BR192" s="260"/>
      <c r="BS192" s="260"/>
      <c r="BT192" s="260"/>
      <c r="BU192" s="260"/>
      <c r="BV192" s="260"/>
      <c r="BW192" s="260"/>
      <c r="BX192" s="260"/>
      <c r="BY192" s="260"/>
      <c r="BZ192" s="260"/>
      <c r="CA192" s="260"/>
      <c r="CB192" s="260"/>
      <c r="CC192" s="260"/>
      <c r="CD192" s="260"/>
      <c r="CE192" s="260"/>
      <c r="CF192" s="260"/>
      <c r="CG192" s="260"/>
      <c r="CH192" s="260"/>
      <c r="CI192" s="260"/>
      <c r="CJ192" s="260"/>
      <c r="CK192" s="260"/>
      <c r="CL192" s="260"/>
      <c r="CM192" s="260"/>
      <c r="CN192" s="260"/>
      <c r="CO192" s="260"/>
      <c r="CP192" s="260"/>
      <c r="CQ192" s="260"/>
      <c r="CR192" s="260"/>
      <c r="CS192" s="260"/>
      <c r="CT192" s="260"/>
      <c r="CU192" s="260"/>
      <c r="CV192" s="260"/>
      <c r="CW192" s="260"/>
      <c r="CX192" s="260"/>
      <c r="CY192" s="260"/>
      <c r="CZ192" s="260"/>
      <c r="DA192" s="260"/>
      <c r="DB192" s="260"/>
      <c r="DC192" s="260"/>
      <c r="DD192" s="260"/>
      <c r="DE192" s="260"/>
      <c r="DF192" s="260"/>
      <c r="DG192" s="260"/>
      <c r="DH192" s="260"/>
      <c r="DI192" s="261"/>
      <c r="DJ192" s="250" t="s">
        <v>203</v>
      </c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4"/>
      <c r="ET192" s="189"/>
      <c r="EU192" s="189"/>
      <c r="EV192" s="162"/>
      <c r="EW192" s="162"/>
      <c r="EX192" s="162"/>
      <c r="EY192" s="162"/>
      <c r="EZ192" s="162"/>
      <c r="FA192" s="162"/>
      <c r="FB192" s="162"/>
      <c r="FC192" s="162"/>
      <c r="FD192" s="162"/>
      <c r="FE192" s="162"/>
      <c r="FF192" s="162"/>
      <c r="FG192" s="162"/>
      <c r="FH192" s="162"/>
      <c r="FI192" s="162"/>
      <c r="FJ192" s="162"/>
    </row>
    <row r="193" spans="1:166" ht="50.25">
      <c r="A193" s="342" t="s">
        <v>239</v>
      </c>
      <c r="B193" s="243"/>
      <c r="C193" s="243"/>
      <c r="D193" s="243"/>
      <c r="E193" s="243"/>
      <c r="F193" s="243"/>
      <c r="G193" s="243"/>
      <c r="H193" s="243"/>
      <c r="I193" s="244"/>
      <c r="J193" s="477" t="s">
        <v>457</v>
      </c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60"/>
      <c r="BH193" s="260"/>
      <c r="BI193" s="260"/>
      <c r="BJ193" s="260"/>
      <c r="BK193" s="260"/>
      <c r="BL193" s="260"/>
      <c r="BM193" s="260"/>
      <c r="BN193" s="260"/>
      <c r="BO193" s="260"/>
      <c r="BP193" s="260"/>
      <c r="BQ193" s="260"/>
      <c r="BR193" s="260"/>
      <c r="BS193" s="260"/>
      <c r="BT193" s="260"/>
      <c r="BU193" s="260"/>
      <c r="BV193" s="260"/>
      <c r="BW193" s="260"/>
      <c r="BX193" s="260"/>
      <c r="BY193" s="260"/>
      <c r="BZ193" s="260"/>
      <c r="CA193" s="260"/>
      <c r="CB193" s="260"/>
      <c r="CC193" s="260"/>
      <c r="CD193" s="260"/>
      <c r="CE193" s="260"/>
      <c r="CF193" s="260"/>
      <c r="CG193" s="260"/>
      <c r="CH193" s="260"/>
      <c r="CI193" s="260"/>
      <c r="CJ193" s="260"/>
      <c r="CK193" s="260"/>
      <c r="CL193" s="260"/>
      <c r="CM193" s="260"/>
      <c r="CN193" s="260"/>
      <c r="CO193" s="260"/>
      <c r="CP193" s="260"/>
      <c r="CQ193" s="260"/>
      <c r="CR193" s="260"/>
      <c r="CS193" s="260"/>
      <c r="CT193" s="260"/>
      <c r="CU193" s="260"/>
      <c r="CV193" s="260"/>
      <c r="CW193" s="260"/>
      <c r="CX193" s="260"/>
      <c r="CY193" s="260"/>
      <c r="CZ193" s="260"/>
      <c r="DA193" s="260"/>
      <c r="DB193" s="260"/>
      <c r="DC193" s="260"/>
      <c r="DD193" s="260"/>
      <c r="DE193" s="260"/>
      <c r="DF193" s="260"/>
      <c r="DG193" s="260"/>
      <c r="DH193" s="260"/>
      <c r="DI193" s="261"/>
      <c r="DJ193" s="250" t="s">
        <v>237</v>
      </c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4"/>
      <c r="ET193" s="189"/>
      <c r="EU193" s="189"/>
      <c r="EV193" s="162"/>
      <c r="EW193" s="162"/>
      <c r="EX193" s="162"/>
      <c r="EY193" s="162"/>
      <c r="EZ193" s="162"/>
      <c r="FA193" s="162"/>
      <c r="FB193" s="162"/>
      <c r="FC193" s="162"/>
      <c r="FD193" s="162"/>
      <c r="FE193" s="162"/>
      <c r="FF193" s="162"/>
      <c r="FG193" s="162"/>
      <c r="FH193" s="162"/>
      <c r="FI193" s="162"/>
      <c r="FJ193" s="162"/>
    </row>
    <row r="194" spans="1:166" ht="50.25">
      <c r="A194" s="342" t="s">
        <v>377</v>
      </c>
      <c r="B194" s="243"/>
      <c r="C194" s="243"/>
      <c r="D194" s="243"/>
      <c r="E194" s="243"/>
      <c r="F194" s="243"/>
      <c r="G194" s="243"/>
      <c r="H194" s="243"/>
      <c r="I194" s="244"/>
      <c r="J194" s="477" t="s">
        <v>458</v>
      </c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60"/>
      <c r="BM194" s="260"/>
      <c r="BN194" s="260"/>
      <c r="BO194" s="260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60"/>
      <c r="CA194" s="260"/>
      <c r="CB194" s="260"/>
      <c r="CC194" s="260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60"/>
      <c r="CO194" s="260"/>
      <c r="CP194" s="260"/>
      <c r="CQ194" s="260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60"/>
      <c r="DC194" s="260"/>
      <c r="DD194" s="260"/>
      <c r="DE194" s="260"/>
      <c r="DF194" s="260"/>
      <c r="DG194" s="260"/>
      <c r="DH194" s="260"/>
      <c r="DI194" s="261"/>
      <c r="DJ194" s="478" t="s">
        <v>370</v>
      </c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4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</row>
    <row r="195" spans="1:166" ht="51" customHeight="1">
      <c r="A195" s="342" t="s">
        <v>280</v>
      </c>
      <c r="B195" s="243"/>
      <c r="C195" s="243"/>
      <c r="D195" s="243"/>
      <c r="E195" s="243"/>
      <c r="F195" s="243"/>
      <c r="G195" s="243"/>
      <c r="H195" s="243"/>
      <c r="I195" s="244"/>
      <c r="J195" s="449" t="s">
        <v>459</v>
      </c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50" t="s">
        <v>278</v>
      </c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4"/>
      <c r="ET195" s="162"/>
      <c r="EU195" s="162"/>
      <c r="EV195" s="162"/>
      <c r="EW195" s="162"/>
      <c r="EX195" s="162"/>
      <c r="EY195" s="162"/>
      <c r="EZ195" s="162"/>
      <c r="FA195" s="162"/>
      <c r="FB195" s="162"/>
      <c r="FC195" s="162"/>
      <c r="FD195" s="162"/>
      <c r="FE195" s="162"/>
      <c r="FF195" s="162"/>
      <c r="FG195" s="162"/>
      <c r="FH195" s="162"/>
      <c r="FI195" s="162"/>
      <c r="FJ195" s="162"/>
    </row>
    <row r="196" spans="1:166" ht="50.25">
      <c r="A196" s="342" t="s">
        <v>277</v>
      </c>
      <c r="B196" s="243"/>
      <c r="C196" s="243"/>
      <c r="D196" s="243"/>
      <c r="E196" s="243"/>
      <c r="F196" s="243"/>
      <c r="G196" s="243"/>
      <c r="H196" s="243"/>
      <c r="I196" s="244"/>
      <c r="J196" s="449" t="s">
        <v>460</v>
      </c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  <c r="AE196" s="243"/>
      <c r="AF196" s="243"/>
      <c r="AG196" s="243"/>
      <c r="AH196" s="243"/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50" t="s">
        <v>275</v>
      </c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4"/>
      <c r="ET196" s="162"/>
      <c r="EU196" s="162"/>
      <c r="EV196" s="162"/>
      <c r="EW196" s="162"/>
      <c r="EX196" s="162"/>
      <c r="EY196" s="162"/>
      <c r="EZ196" s="162"/>
      <c r="FA196" s="162"/>
      <c r="FB196" s="162"/>
      <c r="FC196" s="162"/>
      <c r="FD196" s="162"/>
      <c r="FE196" s="162"/>
      <c r="FF196" s="162"/>
      <c r="FG196" s="162"/>
      <c r="FH196" s="162"/>
      <c r="FI196" s="162"/>
      <c r="FJ196" s="162"/>
    </row>
    <row r="197" spans="1:166" ht="50.25">
      <c r="A197" s="342" t="s">
        <v>249</v>
      </c>
      <c r="B197" s="243"/>
      <c r="C197" s="243"/>
      <c r="D197" s="243"/>
      <c r="E197" s="243"/>
      <c r="F197" s="243"/>
      <c r="G197" s="243"/>
      <c r="H197" s="243"/>
      <c r="I197" s="244"/>
      <c r="J197" s="479" t="s">
        <v>461</v>
      </c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  <c r="AE197" s="243"/>
      <c r="AF197" s="243"/>
      <c r="AG197" s="243"/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4"/>
      <c r="DJ197" s="250" t="s">
        <v>462</v>
      </c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4"/>
      <c r="ET197" s="190"/>
      <c r="EU197" s="190"/>
      <c r="EV197" s="191"/>
      <c r="EW197" s="191"/>
      <c r="EX197" s="191"/>
      <c r="EY197" s="191"/>
      <c r="EZ197" s="191"/>
      <c r="FA197" s="191"/>
      <c r="FB197" s="191"/>
      <c r="FC197" s="191"/>
      <c r="FD197" s="191"/>
      <c r="FE197" s="191"/>
      <c r="FF197" s="191"/>
      <c r="FG197" s="191"/>
      <c r="FH197" s="191"/>
      <c r="FI197" s="191"/>
      <c r="FJ197" s="191"/>
    </row>
    <row r="198" spans="1:166" ht="50.25">
      <c r="A198" s="342" t="s">
        <v>272</v>
      </c>
      <c r="B198" s="243"/>
      <c r="C198" s="243"/>
      <c r="D198" s="243"/>
      <c r="E198" s="243"/>
      <c r="F198" s="243"/>
      <c r="G198" s="243"/>
      <c r="H198" s="243"/>
      <c r="I198" s="244"/>
      <c r="J198" s="449" t="s">
        <v>463</v>
      </c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50" t="s">
        <v>464</v>
      </c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4"/>
      <c r="ET198" s="162"/>
      <c r="EU198" s="162"/>
      <c r="EV198" s="162"/>
      <c r="EW198" s="162"/>
      <c r="EX198" s="162"/>
      <c r="EY198" s="162"/>
      <c r="EZ198" s="162"/>
      <c r="FA198" s="162"/>
      <c r="FB198" s="162"/>
      <c r="FC198" s="162"/>
      <c r="FD198" s="162"/>
      <c r="FE198" s="162"/>
      <c r="FF198" s="162"/>
      <c r="FG198" s="162"/>
      <c r="FH198" s="162"/>
      <c r="FI198" s="162"/>
      <c r="FJ198" s="162"/>
    </row>
    <row r="199" spans="1:166" ht="50.25">
      <c r="A199" s="342" t="s">
        <v>288</v>
      </c>
      <c r="B199" s="243"/>
      <c r="C199" s="243"/>
      <c r="D199" s="243"/>
      <c r="E199" s="243"/>
      <c r="F199" s="243"/>
      <c r="G199" s="243"/>
      <c r="H199" s="243"/>
      <c r="I199" s="244"/>
      <c r="J199" s="449" t="s">
        <v>465</v>
      </c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50" t="s">
        <v>466</v>
      </c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4"/>
      <c r="ET199" s="189"/>
      <c r="EU199" s="189"/>
      <c r="EV199" s="162"/>
      <c r="EW199" s="162"/>
      <c r="EX199" s="162"/>
      <c r="EY199" s="162"/>
      <c r="EZ199" s="162"/>
      <c r="FA199" s="162"/>
      <c r="FB199" s="162"/>
      <c r="FC199" s="162"/>
      <c r="FD199" s="162"/>
      <c r="FE199" s="162"/>
      <c r="FF199" s="162"/>
      <c r="FG199" s="162"/>
      <c r="FH199" s="162"/>
      <c r="FI199" s="162"/>
      <c r="FJ199" s="162"/>
    </row>
    <row r="200" spans="1:166" ht="50.25">
      <c r="A200" s="342" t="s">
        <v>285</v>
      </c>
      <c r="B200" s="243"/>
      <c r="C200" s="243"/>
      <c r="D200" s="243"/>
      <c r="E200" s="243"/>
      <c r="F200" s="243"/>
      <c r="G200" s="243"/>
      <c r="H200" s="243"/>
      <c r="I200" s="244"/>
      <c r="J200" s="480" t="s">
        <v>467</v>
      </c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4"/>
      <c r="DJ200" s="250" t="s">
        <v>468</v>
      </c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4"/>
      <c r="ET200" s="162"/>
      <c r="EU200" s="162"/>
      <c r="EV200" s="162"/>
      <c r="EW200" s="162"/>
      <c r="EX200" s="162"/>
      <c r="EY200" s="162"/>
      <c r="EZ200" s="162"/>
      <c r="FA200" s="162"/>
      <c r="FB200" s="162"/>
      <c r="FC200" s="162"/>
      <c r="FD200" s="162"/>
      <c r="FE200" s="162"/>
      <c r="FF200" s="162"/>
      <c r="FG200" s="162"/>
      <c r="FH200" s="162"/>
      <c r="FI200" s="162"/>
      <c r="FJ200" s="162"/>
    </row>
    <row r="201" spans="1:166" ht="49.5">
      <c r="A201" s="267" t="s">
        <v>250</v>
      </c>
      <c r="B201" s="243"/>
      <c r="C201" s="243"/>
      <c r="D201" s="243"/>
      <c r="E201" s="243"/>
      <c r="F201" s="243"/>
      <c r="G201" s="243"/>
      <c r="H201" s="243"/>
      <c r="I201" s="244"/>
      <c r="J201" s="449" t="s">
        <v>469</v>
      </c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4"/>
      <c r="DJ201" s="250" t="s">
        <v>470</v>
      </c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4"/>
      <c r="ET201" s="175"/>
      <c r="EU201" s="175"/>
      <c r="EV201" s="175"/>
      <c r="EW201" s="175"/>
      <c r="EX201" s="175"/>
      <c r="EY201" s="175"/>
      <c r="EZ201" s="175"/>
      <c r="FA201" s="175"/>
      <c r="FB201" s="175"/>
      <c r="FC201" s="175"/>
      <c r="FD201" s="175"/>
      <c r="FE201" s="175"/>
      <c r="FF201" s="175"/>
      <c r="FG201" s="175"/>
      <c r="FH201" s="175"/>
      <c r="FI201" s="175"/>
      <c r="FJ201" s="175"/>
    </row>
    <row r="202" spans="1:166" ht="50.25">
      <c r="A202" s="342" t="s">
        <v>325</v>
      </c>
      <c r="B202" s="243"/>
      <c r="C202" s="243"/>
      <c r="D202" s="243"/>
      <c r="E202" s="243"/>
      <c r="F202" s="243"/>
      <c r="G202" s="243"/>
      <c r="H202" s="243"/>
      <c r="I202" s="244"/>
      <c r="J202" s="449" t="s">
        <v>471</v>
      </c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  <c r="AG202" s="243"/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50" t="s">
        <v>472</v>
      </c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4"/>
      <c r="ET202" s="162"/>
      <c r="EU202" s="162"/>
      <c r="EV202" s="162"/>
      <c r="EW202" s="162"/>
      <c r="EX202" s="162"/>
      <c r="EY202" s="162"/>
      <c r="EZ202" s="162"/>
      <c r="FA202" s="162"/>
      <c r="FB202" s="162"/>
      <c r="FC202" s="162"/>
      <c r="FD202" s="162"/>
      <c r="FE202" s="162"/>
      <c r="FF202" s="162"/>
      <c r="FG202" s="162"/>
      <c r="FH202" s="162"/>
      <c r="FI202" s="162"/>
      <c r="FJ202" s="162"/>
    </row>
    <row r="203" spans="1:166" ht="84" customHeight="1">
      <c r="A203" s="192"/>
      <c r="B203" s="192"/>
      <c r="C203" s="192"/>
      <c r="D203" s="192"/>
      <c r="E203" s="192"/>
      <c r="F203" s="192"/>
      <c r="G203" s="192"/>
      <c r="H203" s="192"/>
      <c r="I203" s="192"/>
      <c r="ET203" s="168"/>
      <c r="EU203" s="168"/>
      <c r="EV203" s="168"/>
      <c r="EW203" s="168"/>
      <c r="EX203" s="168"/>
      <c r="EY203" s="168"/>
      <c r="EZ203" s="168"/>
      <c r="FA203" s="168"/>
      <c r="FB203" s="168"/>
      <c r="FC203" s="168"/>
      <c r="FD203" s="168"/>
      <c r="FE203" s="168"/>
      <c r="FF203" s="168"/>
      <c r="FG203" s="168"/>
      <c r="FH203" s="168"/>
      <c r="FI203" s="168"/>
      <c r="FJ203" s="168"/>
    </row>
    <row r="204" spans="1:166" ht="67.5" customHeight="1">
      <c r="A204" s="192"/>
      <c r="B204" s="192"/>
      <c r="C204" s="192"/>
      <c r="D204" s="192"/>
      <c r="E204" s="192"/>
      <c r="F204" s="192"/>
      <c r="G204" s="192"/>
      <c r="H204" s="192"/>
      <c r="I204" s="192"/>
      <c r="ET204" s="168"/>
      <c r="EU204" s="168"/>
      <c r="EV204" s="168"/>
      <c r="EW204" s="168"/>
      <c r="EX204" s="168"/>
      <c r="EY204" s="168"/>
      <c r="EZ204" s="168"/>
      <c r="FA204" s="168"/>
      <c r="FB204" s="168"/>
      <c r="FC204" s="168"/>
      <c r="FD204" s="168"/>
      <c r="FE204" s="168"/>
      <c r="FF204" s="168"/>
      <c r="FG204" s="168"/>
      <c r="FH204" s="168"/>
      <c r="FI204" s="168"/>
      <c r="FJ204" s="168"/>
    </row>
    <row r="205" spans="1:166" ht="50.25">
      <c r="A205" s="450" t="s">
        <v>412</v>
      </c>
      <c r="B205" s="243"/>
      <c r="C205" s="243"/>
      <c r="D205" s="243"/>
      <c r="E205" s="243"/>
      <c r="F205" s="243"/>
      <c r="G205" s="243"/>
      <c r="H205" s="243"/>
      <c r="I205" s="244"/>
      <c r="J205" s="441" t="s">
        <v>413</v>
      </c>
      <c r="K205" s="442"/>
      <c r="L205" s="442"/>
      <c r="M205" s="442"/>
      <c r="N205" s="442"/>
      <c r="O205" s="442"/>
      <c r="P205" s="442"/>
      <c r="Q205" s="442"/>
      <c r="R205" s="442"/>
      <c r="S205" s="442"/>
      <c r="T205" s="442"/>
      <c r="U205" s="442"/>
      <c r="V205" s="442"/>
      <c r="W205" s="442"/>
      <c r="X205" s="442"/>
      <c r="Y205" s="442"/>
      <c r="Z205" s="442"/>
      <c r="AA205" s="442"/>
      <c r="AB205" s="442"/>
      <c r="AC205" s="442"/>
      <c r="AD205" s="442"/>
      <c r="AE205" s="442"/>
      <c r="AF205" s="442"/>
      <c r="AG205" s="442"/>
      <c r="AH205" s="442"/>
      <c r="AI205" s="442"/>
      <c r="AJ205" s="442"/>
      <c r="AK205" s="442"/>
      <c r="AL205" s="442"/>
      <c r="AM205" s="442"/>
      <c r="AN205" s="442"/>
      <c r="AO205" s="442"/>
      <c r="AP205" s="442"/>
      <c r="AQ205" s="442"/>
      <c r="AR205" s="442"/>
      <c r="AS205" s="442"/>
      <c r="AT205" s="442"/>
      <c r="AU205" s="442"/>
      <c r="AV205" s="442"/>
      <c r="AW205" s="442"/>
      <c r="AX205" s="442"/>
      <c r="AY205" s="442"/>
      <c r="AZ205" s="442"/>
      <c r="BA205" s="442"/>
      <c r="BB205" s="442"/>
      <c r="BC205" s="442"/>
      <c r="BD205" s="442"/>
      <c r="BE205" s="442"/>
      <c r="BF205" s="442"/>
      <c r="BG205" s="442"/>
      <c r="BH205" s="442"/>
      <c r="BI205" s="442"/>
      <c r="BJ205" s="442"/>
      <c r="BK205" s="442"/>
      <c r="BL205" s="442"/>
      <c r="BM205" s="442"/>
      <c r="BN205" s="442"/>
      <c r="BO205" s="442"/>
      <c r="BP205" s="442"/>
      <c r="BQ205" s="442"/>
      <c r="BR205" s="442"/>
      <c r="BS205" s="442"/>
      <c r="BT205" s="442"/>
      <c r="BU205" s="442"/>
      <c r="BV205" s="442"/>
      <c r="BW205" s="442"/>
      <c r="BX205" s="442"/>
      <c r="BY205" s="442"/>
      <c r="BZ205" s="442"/>
      <c r="CA205" s="442"/>
      <c r="CB205" s="442"/>
      <c r="CC205" s="442"/>
      <c r="CD205" s="442"/>
      <c r="CE205" s="442"/>
      <c r="CF205" s="442"/>
      <c r="CG205" s="442"/>
      <c r="CH205" s="442"/>
      <c r="CI205" s="442"/>
      <c r="CJ205" s="442"/>
      <c r="CK205" s="442"/>
      <c r="CL205" s="442"/>
      <c r="CM205" s="442"/>
      <c r="CN205" s="442"/>
      <c r="CO205" s="442"/>
      <c r="CP205" s="442"/>
      <c r="CQ205" s="442"/>
      <c r="CR205" s="442"/>
      <c r="CS205" s="442"/>
      <c r="CT205" s="442"/>
      <c r="CU205" s="442"/>
      <c r="CV205" s="442"/>
      <c r="CW205" s="442"/>
      <c r="CX205" s="442"/>
      <c r="CY205" s="442"/>
      <c r="CZ205" s="442"/>
      <c r="DA205" s="442"/>
      <c r="DB205" s="442"/>
      <c r="DC205" s="442"/>
      <c r="DD205" s="442"/>
      <c r="DE205" s="442"/>
      <c r="DF205" s="442"/>
      <c r="DG205" s="442"/>
      <c r="DH205" s="442"/>
      <c r="DI205" s="443"/>
      <c r="DJ205" s="448" t="s">
        <v>414</v>
      </c>
      <c r="DK205" s="436"/>
      <c r="DL205" s="436"/>
      <c r="DM205" s="436"/>
      <c r="DN205" s="436"/>
      <c r="DO205" s="436"/>
      <c r="DP205" s="436"/>
      <c r="DQ205" s="436"/>
      <c r="DR205" s="436"/>
      <c r="DS205" s="436"/>
      <c r="DT205" s="436"/>
      <c r="DU205" s="436"/>
      <c r="DV205" s="436"/>
      <c r="DW205" s="436"/>
      <c r="DX205" s="436"/>
      <c r="DY205" s="436"/>
      <c r="DZ205" s="436"/>
      <c r="EA205" s="436"/>
      <c r="EB205" s="436"/>
      <c r="EC205" s="436"/>
      <c r="ED205" s="436"/>
      <c r="EE205" s="436"/>
      <c r="EF205" s="436"/>
      <c r="EG205" s="436"/>
      <c r="EH205" s="436"/>
      <c r="EI205" s="436"/>
      <c r="EJ205" s="436"/>
      <c r="EK205" s="436"/>
      <c r="EL205" s="436"/>
      <c r="EM205" s="436"/>
      <c r="EN205" s="436"/>
      <c r="EO205" s="436"/>
      <c r="EP205" s="436"/>
      <c r="EQ205" s="436"/>
      <c r="ER205" s="436"/>
      <c r="ES205" s="437"/>
      <c r="ET205" s="189"/>
      <c r="EU205" s="189"/>
      <c r="EV205" s="162"/>
      <c r="EW205" s="162"/>
      <c r="EX205" s="162"/>
      <c r="EY205" s="162"/>
      <c r="EZ205" s="162"/>
      <c r="FA205" s="162"/>
      <c r="FB205" s="162"/>
      <c r="FC205" s="162"/>
      <c r="FD205" s="162"/>
      <c r="FE205" s="162"/>
      <c r="FF205" s="162"/>
      <c r="FG205" s="162"/>
      <c r="FH205" s="162"/>
      <c r="FI205" s="162"/>
      <c r="FJ205" s="162"/>
    </row>
    <row r="206" spans="1:166" ht="50.25">
      <c r="A206" s="342" t="s">
        <v>343</v>
      </c>
      <c r="B206" s="243"/>
      <c r="C206" s="243"/>
      <c r="D206" s="243"/>
      <c r="E206" s="243"/>
      <c r="F206" s="243"/>
      <c r="G206" s="243"/>
      <c r="H206" s="243"/>
      <c r="I206" s="244"/>
      <c r="J206" s="480" t="s">
        <v>473</v>
      </c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  <c r="BI206" s="243"/>
      <c r="BJ206" s="243"/>
      <c r="BK206" s="243"/>
      <c r="BL206" s="243"/>
      <c r="BM206" s="243"/>
      <c r="BN206" s="243"/>
      <c r="BO206" s="243"/>
      <c r="BP206" s="243"/>
      <c r="BQ206" s="243"/>
      <c r="BR206" s="243"/>
      <c r="BS206" s="243"/>
      <c r="BT206" s="243"/>
      <c r="BU206" s="243"/>
      <c r="BV206" s="243"/>
      <c r="BW206" s="243"/>
      <c r="BX206" s="243"/>
      <c r="BY206" s="243"/>
      <c r="BZ206" s="243"/>
      <c r="CA206" s="243"/>
      <c r="CB206" s="243"/>
      <c r="CC206" s="243"/>
      <c r="CD206" s="243"/>
      <c r="CE206" s="243"/>
      <c r="CF206" s="243"/>
      <c r="CG206" s="243"/>
      <c r="CH206" s="243"/>
      <c r="CI206" s="243"/>
      <c r="CJ206" s="243"/>
      <c r="CK206" s="243"/>
      <c r="CL206" s="243"/>
      <c r="CM206" s="243"/>
      <c r="CN206" s="243"/>
      <c r="CO206" s="243"/>
      <c r="CP206" s="243"/>
      <c r="CQ206" s="243"/>
      <c r="CR206" s="243"/>
      <c r="CS206" s="243"/>
      <c r="CT206" s="243"/>
      <c r="CU206" s="243"/>
      <c r="CV206" s="243"/>
      <c r="CW206" s="243"/>
      <c r="CX206" s="243"/>
      <c r="CY206" s="243"/>
      <c r="CZ206" s="243"/>
      <c r="DA206" s="243"/>
      <c r="DB206" s="243"/>
      <c r="DC206" s="243"/>
      <c r="DD206" s="243"/>
      <c r="DE206" s="243"/>
      <c r="DF206" s="243"/>
      <c r="DG206" s="243"/>
      <c r="DH206" s="243"/>
      <c r="DI206" s="243"/>
      <c r="DJ206" s="250" t="s">
        <v>341</v>
      </c>
      <c r="DK206" s="243"/>
      <c r="DL206" s="243"/>
      <c r="DM206" s="243"/>
      <c r="DN206" s="243"/>
      <c r="DO206" s="243"/>
      <c r="DP206" s="243"/>
      <c r="DQ206" s="243"/>
      <c r="DR206" s="243"/>
      <c r="DS206" s="243"/>
      <c r="DT206" s="243"/>
      <c r="DU206" s="243"/>
      <c r="DV206" s="243"/>
      <c r="DW206" s="243"/>
      <c r="DX206" s="243"/>
      <c r="DY206" s="243"/>
      <c r="DZ206" s="243"/>
      <c r="EA206" s="243"/>
      <c r="EB206" s="243"/>
      <c r="EC206" s="243"/>
      <c r="ED206" s="243"/>
      <c r="EE206" s="243"/>
      <c r="EF206" s="243"/>
      <c r="EG206" s="243"/>
      <c r="EH206" s="243"/>
      <c r="EI206" s="243"/>
      <c r="EJ206" s="243"/>
      <c r="EK206" s="243"/>
      <c r="EL206" s="243"/>
      <c r="EM206" s="243"/>
      <c r="EN206" s="243"/>
      <c r="EO206" s="243"/>
      <c r="EP206" s="243"/>
      <c r="EQ206" s="243"/>
      <c r="ER206" s="243"/>
      <c r="ES206" s="244"/>
      <c r="ET206" s="189"/>
      <c r="EU206" s="189"/>
      <c r="EV206" s="162"/>
      <c r="EW206" s="162"/>
      <c r="EX206" s="162"/>
      <c r="EY206" s="162"/>
      <c r="EZ206" s="162"/>
      <c r="FA206" s="162"/>
      <c r="FB206" s="162"/>
      <c r="FC206" s="162"/>
      <c r="FD206" s="162"/>
      <c r="FE206" s="162"/>
      <c r="FF206" s="162"/>
      <c r="FG206" s="162"/>
      <c r="FH206" s="162"/>
      <c r="FI206" s="162"/>
      <c r="FJ206" s="162"/>
    </row>
    <row r="207" spans="1:166" ht="50.25">
      <c r="A207" s="342" t="s">
        <v>267</v>
      </c>
      <c r="B207" s="243"/>
      <c r="C207" s="243"/>
      <c r="D207" s="243"/>
      <c r="E207" s="243"/>
      <c r="F207" s="243"/>
      <c r="G207" s="243"/>
      <c r="H207" s="243"/>
      <c r="I207" s="244"/>
      <c r="J207" s="480" t="s">
        <v>474</v>
      </c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  <c r="BI207" s="243"/>
      <c r="BJ207" s="243"/>
      <c r="BK207" s="243"/>
      <c r="BL207" s="243"/>
      <c r="BM207" s="243"/>
      <c r="BN207" s="243"/>
      <c r="BO207" s="243"/>
      <c r="BP207" s="243"/>
      <c r="BQ207" s="243"/>
      <c r="BR207" s="243"/>
      <c r="BS207" s="243"/>
      <c r="BT207" s="243"/>
      <c r="BU207" s="243"/>
      <c r="BV207" s="243"/>
      <c r="BW207" s="243"/>
      <c r="BX207" s="243"/>
      <c r="BY207" s="243"/>
      <c r="BZ207" s="243"/>
      <c r="CA207" s="243"/>
      <c r="CB207" s="243"/>
      <c r="CC207" s="243"/>
      <c r="CD207" s="243"/>
      <c r="CE207" s="243"/>
      <c r="CF207" s="243"/>
      <c r="CG207" s="243"/>
      <c r="CH207" s="243"/>
      <c r="CI207" s="243"/>
      <c r="CJ207" s="243"/>
      <c r="CK207" s="243"/>
      <c r="CL207" s="243"/>
      <c r="CM207" s="243"/>
      <c r="CN207" s="243"/>
      <c r="CO207" s="243"/>
      <c r="CP207" s="243"/>
      <c r="CQ207" s="243"/>
      <c r="CR207" s="243"/>
      <c r="CS207" s="243"/>
      <c r="CT207" s="243"/>
      <c r="CU207" s="243"/>
      <c r="CV207" s="243"/>
      <c r="CW207" s="243"/>
      <c r="CX207" s="243"/>
      <c r="CY207" s="243"/>
      <c r="CZ207" s="243"/>
      <c r="DA207" s="243"/>
      <c r="DB207" s="243"/>
      <c r="DC207" s="243"/>
      <c r="DD207" s="243"/>
      <c r="DE207" s="243"/>
      <c r="DF207" s="243"/>
      <c r="DG207" s="243"/>
      <c r="DH207" s="243"/>
      <c r="DI207" s="243"/>
      <c r="DJ207" s="250" t="s">
        <v>265</v>
      </c>
      <c r="DK207" s="243"/>
      <c r="DL207" s="243"/>
      <c r="DM207" s="243"/>
      <c r="DN207" s="243"/>
      <c r="DO207" s="243"/>
      <c r="DP207" s="243"/>
      <c r="DQ207" s="243"/>
      <c r="DR207" s="243"/>
      <c r="DS207" s="243"/>
      <c r="DT207" s="243"/>
      <c r="DU207" s="243"/>
      <c r="DV207" s="243"/>
      <c r="DW207" s="243"/>
      <c r="DX207" s="243"/>
      <c r="DY207" s="243"/>
      <c r="DZ207" s="243"/>
      <c r="EA207" s="243"/>
      <c r="EB207" s="243"/>
      <c r="EC207" s="243"/>
      <c r="ED207" s="243"/>
      <c r="EE207" s="243"/>
      <c r="EF207" s="243"/>
      <c r="EG207" s="243"/>
      <c r="EH207" s="243"/>
      <c r="EI207" s="243"/>
      <c r="EJ207" s="243"/>
      <c r="EK207" s="243"/>
      <c r="EL207" s="243"/>
      <c r="EM207" s="243"/>
      <c r="EN207" s="243"/>
      <c r="EO207" s="243"/>
      <c r="EP207" s="243"/>
      <c r="EQ207" s="243"/>
      <c r="ER207" s="243"/>
      <c r="ES207" s="244"/>
      <c r="ET207" s="189"/>
      <c r="EU207" s="189"/>
      <c r="EV207" s="162"/>
      <c r="EW207" s="162"/>
      <c r="EX207" s="162"/>
      <c r="EY207" s="162"/>
      <c r="EZ207" s="162"/>
      <c r="FA207" s="162"/>
      <c r="FB207" s="162"/>
      <c r="FC207" s="162"/>
      <c r="FD207" s="162"/>
      <c r="FE207" s="162"/>
      <c r="FF207" s="162"/>
      <c r="FG207" s="162"/>
      <c r="FH207" s="162"/>
      <c r="FI207" s="162"/>
      <c r="FJ207" s="162"/>
    </row>
    <row r="208" spans="1:166" ht="50.25">
      <c r="A208" s="342" t="s">
        <v>475</v>
      </c>
      <c r="B208" s="243"/>
      <c r="C208" s="243"/>
      <c r="D208" s="243"/>
      <c r="E208" s="243"/>
      <c r="F208" s="243"/>
      <c r="G208" s="243"/>
      <c r="H208" s="243"/>
      <c r="I208" s="244"/>
      <c r="J208" s="480" t="s">
        <v>476</v>
      </c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  <c r="BI208" s="243"/>
      <c r="BJ208" s="243"/>
      <c r="BK208" s="243"/>
      <c r="BL208" s="243"/>
      <c r="BM208" s="243"/>
      <c r="BN208" s="243"/>
      <c r="BO208" s="243"/>
      <c r="BP208" s="243"/>
      <c r="BQ208" s="243"/>
      <c r="BR208" s="243"/>
      <c r="BS208" s="243"/>
      <c r="BT208" s="243"/>
      <c r="BU208" s="243"/>
      <c r="BV208" s="243"/>
      <c r="BW208" s="243"/>
      <c r="BX208" s="243"/>
      <c r="BY208" s="243"/>
      <c r="BZ208" s="243"/>
      <c r="CA208" s="243"/>
      <c r="CB208" s="243"/>
      <c r="CC208" s="243"/>
      <c r="CD208" s="243"/>
      <c r="CE208" s="243"/>
      <c r="CF208" s="243"/>
      <c r="CG208" s="243"/>
      <c r="CH208" s="243"/>
      <c r="CI208" s="243"/>
      <c r="CJ208" s="243"/>
      <c r="CK208" s="243"/>
      <c r="CL208" s="243"/>
      <c r="CM208" s="243"/>
      <c r="CN208" s="243"/>
      <c r="CO208" s="243"/>
      <c r="CP208" s="243"/>
      <c r="CQ208" s="243"/>
      <c r="CR208" s="243"/>
      <c r="CS208" s="243"/>
      <c r="CT208" s="243"/>
      <c r="CU208" s="243"/>
      <c r="CV208" s="243"/>
      <c r="CW208" s="243"/>
      <c r="CX208" s="243"/>
      <c r="CY208" s="243"/>
      <c r="CZ208" s="243"/>
      <c r="DA208" s="243"/>
      <c r="DB208" s="243"/>
      <c r="DC208" s="243"/>
      <c r="DD208" s="243"/>
      <c r="DE208" s="243"/>
      <c r="DF208" s="243"/>
      <c r="DG208" s="243"/>
      <c r="DH208" s="243"/>
      <c r="DI208" s="243"/>
      <c r="DJ208" s="250" t="s">
        <v>302</v>
      </c>
      <c r="DK208" s="243"/>
      <c r="DL208" s="243"/>
      <c r="DM208" s="243"/>
      <c r="DN208" s="243"/>
      <c r="DO208" s="243"/>
      <c r="DP208" s="243"/>
      <c r="DQ208" s="243"/>
      <c r="DR208" s="243"/>
      <c r="DS208" s="243"/>
      <c r="DT208" s="243"/>
      <c r="DU208" s="243"/>
      <c r="DV208" s="243"/>
      <c r="DW208" s="243"/>
      <c r="DX208" s="243"/>
      <c r="DY208" s="243"/>
      <c r="DZ208" s="243"/>
      <c r="EA208" s="243"/>
      <c r="EB208" s="243"/>
      <c r="EC208" s="243"/>
      <c r="ED208" s="243"/>
      <c r="EE208" s="243"/>
      <c r="EF208" s="243"/>
      <c r="EG208" s="243"/>
      <c r="EH208" s="243"/>
      <c r="EI208" s="243"/>
      <c r="EJ208" s="243"/>
      <c r="EK208" s="243"/>
      <c r="EL208" s="243"/>
      <c r="EM208" s="243"/>
      <c r="EN208" s="243"/>
      <c r="EO208" s="243"/>
      <c r="EP208" s="243"/>
      <c r="EQ208" s="243"/>
      <c r="ER208" s="243"/>
      <c r="ES208" s="244"/>
      <c r="ET208" s="189"/>
      <c r="EU208" s="189"/>
      <c r="EV208" s="162"/>
      <c r="EW208" s="162"/>
      <c r="EX208" s="162"/>
      <c r="EY208" s="162"/>
      <c r="EZ208" s="162"/>
      <c r="FA208" s="162"/>
      <c r="FB208" s="162"/>
      <c r="FC208" s="162"/>
      <c r="FD208" s="162"/>
      <c r="FE208" s="162"/>
      <c r="FF208" s="162"/>
      <c r="FG208" s="162"/>
      <c r="FH208" s="162"/>
      <c r="FI208" s="162"/>
      <c r="FJ208" s="162"/>
    </row>
    <row r="209" spans="1:166" ht="100.5" customHeight="1">
      <c r="A209" s="267" t="s">
        <v>477</v>
      </c>
      <c r="B209" s="243"/>
      <c r="C209" s="243"/>
      <c r="D209" s="243"/>
      <c r="E209" s="243"/>
      <c r="F209" s="243"/>
      <c r="G209" s="243"/>
      <c r="H209" s="243"/>
      <c r="I209" s="244"/>
      <c r="J209" s="469" t="s">
        <v>478</v>
      </c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  <c r="BI209" s="243"/>
      <c r="BJ209" s="243"/>
      <c r="BK209" s="243"/>
      <c r="BL209" s="243"/>
      <c r="BM209" s="243"/>
      <c r="BN209" s="243"/>
      <c r="BO209" s="243"/>
      <c r="BP209" s="243"/>
      <c r="BQ209" s="243"/>
      <c r="BR209" s="243"/>
      <c r="BS209" s="243"/>
      <c r="BT209" s="243"/>
      <c r="BU209" s="243"/>
      <c r="BV209" s="243"/>
      <c r="BW209" s="243"/>
      <c r="BX209" s="243"/>
      <c r="BY209" s="243"/>
      <c r="BZ209" s="243"/>
      <c r="CA209" s="243"/>
      <c r="CB209" s="243"/>
      <c r="CC209" s="243"/>
      <c r="CD209" s="243"/>
      <c r="CE209" s="243"/>
      <c r="CF209" s="243"/>
      <c r="CG209" s="243"/>
      <c r="CH209" s="243"/>
      <c r="CI209" s="243"/>
      <c r="CJ209" s="243"/>
      <c r="CK209" s="243"/>
      <c r="CL209" s="243"/>
      <c r="CM209" s="243"/>
      <c r="CN209" s="243"/>
      <c r="CO209" s="243"/>
      <c r="CP209" s="243"/>
      <c r="CQ209" s="243"/>
      <c r="CR209" s="243"/>
      <c r="CS209" s="243"/>
      <c r="CT209" s="243"/>
      <c r="CU209" s="243"/>
      <c r="CV209" s="243"/>
      <c r="CW209" s="243"/>
      <c r="CX209" s="243"/>
      <c r="CY209" s="243"/>
      <c r="CZ209" s="243"/>
      <c r="DA209" s="243"/>
      <c r="DB209" s="243"/>
      <c r="DC209" s="243"/>
      <c r="DD209" s="243"/>
      <c r="DE209" s="243"/>
      <c r="DF209" s="243"/>
      <c r="DG209" s="243"/>
      <c r="DH209" s="243"/>
      <c r="DI209" s="243"/>
      <c r="DJ209" s="250" t="s">
        <v>257</v>
      </c>
      <c r="DK209" s="243"/>
      <c r="DL209" s="243"/>
      <c r="DM209" s="243"/>
      <c r="DN209" s="243"/>
      <c r="DO209" s="243"/>
      <c r="DP209" s="243"/>
      <c r="DQ209" s="243"/>
      <c r="DR209" s="243"/>
      <c r="DS209" s="243"/>
      <c r="DT209" s="243"/>
      <c r="DU209" s="243"/>
      <c r="DV209" s="243"/>
      <c r="DW209" s="243"/>
      <c r="DX209" s="243"/>
      <c r="DY209" s="243"/>
      <c r="DZ209" s="243"/>
      <c r="EA209" s="243"/>
      <c r="EB209" s="243"/>
      <c r="EC209" s="243"/>
      <c r="ED209" s="243"/>
      <c r="EE209" s="243"/>
      <c r="EF209" s="243"/>
      <c r="EG209" s="243"/>
      <c r="EH209" s="243"/>
      <c r="EI209" s="243"/>
      <c r="EJ209" s="243"/>
      <c r="EK209" s="243"/>
      <c r="EL209" s="243"/>
      <c r="EM209" s="243"/>
      <c r="EN209" s="243"/>
      <c r="EO209" s="243"/>
      <c r="EP209" s="243"/>
      <c r="EQ209" s="243"/>
      <c r="ER209" s="243"/>
      <c r="ES209" s="244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  <c r="FF209" s="55"/>
      <c r="FG209" s="55"/>
      <c r="FH209" s="55"/>
      <c r="FI209" s="55"/>
      <c r="FJ209" s="55"/>
    </row>
    <row r="210" spans="1:166" ht="31.5" customHeight="1">
      <c r="A210" s="73"/>
      <c r="B210" s="81"/>
      <c r="C210" s="81"/>
      <c r="D210" s="81"/>
      <c r="E210" s="81"/>
      <c r="F210" s="81"/>
      <c r="G210" s="81"/>
      <c r="H210" s="81"/>
      <c r="I210" s="193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94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95"/>
      <c r="CT210" s="195"/>
      <c r="CU210" s="195"/>
      <c r="CV210" s="195"/>
      <c r="CW210" s="195"/>
      <c r="CX210" s="195"/>
      <c r="CY210" s="195"/>
      <c r="CZ210" s="195"/>
      <c r="DA210" s="195"/>
      <c r="DB210" s="195"/>
      <c r="DC210" s="195"/>
      <c r="DD210" s="195"/>
      <c r="DE210" s="195"/>
      <c r="DF210" s="195"/>
      <c r="DG210" s="195"/>
      <c r="DH210" s="195"/>
      <c r="DI210" s="195"/>
      <c r="DJ210" s="148"/>
      <c r="DK210" s="148"/>
      <c r="DL210" s="148"/>
      <c r="DM210" s="148"/>
      <c r="DN210" s="148"/>
      <c r="DO210" s="148"/>
      <c r="DP210" s="148"/>
      <c r="DQ210" s="148"/>
      <c r="DR210" s="148"/>
      <c r="DS210" s="148"/>
      <c r="DT210" s="148"/>
      <c r="DU210" s="148"/>
      <c r="DV210" s="148"/>
      <c r="DW210" s="148"/>
      <c r="DX210" s="148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3"/>
      <c r="EQ210" s="53"/>
      <c r="ER210" s="53"/>
      <c r="ES210" s="196"/>
      <c r="ET210" s="54"/>
      <c r="EU210" s="54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  <c r="FF210" s="55"/>
      <c r="FG210" s="55"/>
      <c r="FH210" s="55"/>
      <c r="FI210" s="55"/>
      <c r="FJ210" s="55"/>
    </row>
    <row r="211" spans="1:166" ht="54" customHeight="1">
      <c r="A211" s="470" t="s">
        <v>479</v>
      </c>
      <c r="B211" s="330"/>
      <c r="C211" s="330"/>
      <c r="D211" s="330"/>
      <c r="E211" s="330"/>
      <c r="F211" s="330"/>
      <c r="G211" s="330"/>
      <c r="H211" s="330"/>
      <c r="I211" s="330"/>
      <c r="J211" s="330"/>
      <c r="K211" s="330"/>
      <c r="L211" s="330"/>
      <c r="M211" s="330"/>
      <c r="N211" s="330"/>
      <c r="O211" s="330"/>
      <c r="P211" s="330"/>
      <c r="Q211" s="330"/>
      <c r="R211" s="330"/>
      <c r="S211" s="330"/>
      <c r="T211" s="330"/>
      <c r="U211" s="330"/>
      <c r="V211" s="330"/>
      <c r="W211" s="330"/>
      <c r="X211" s="330"/>
      <c r="Y211" s="330"/>
      <c r="Z211" s="330"/>
      <c r="AA211" s="330"/>
      <c r="AB211" s="330"/>
      <c r="AC211" s="330"/>
      <c r="AD211" s="330"/>
      <c r="AE211" s="330"/>
      <c r="AF211" s="330"/>
      <c r="AG211" s="330"/>
      <c r="AH211" s="330"/>
      <c r="AI211" s="330"/>
      <c r="AJ211" s="330"/>
      <c r="AK211" s="330"/>
      <c r="AL211" s="330"/>
      <c r="AM211" s="330"/>
      <c r="AN211" s="330"/>
      <c r="AO211" s="330"/>
      <c r="AP211" s="330"/>
      <c r="AQ211" s="330"/>
      <c r="AR211" s="330"/>
      <c r="AS211" s="330"/>
      <c r="AT211" s="330"/>
      <c r="AU211" s="330"/>
      <c r="AV211" s="330"/>
      <c r="AW211" s="330"/>
      <c r="AX211" s="330"/>
      <c r="AY211" s="330"/>
      <c r="AZ211" s="330"/>
      <c r="BA211" s="330"/>
      <c r="BB211" s="330"/>
      <c r="BC211" s="330"/>
      <c r="BD211" s="330"/>
      <c r="BE211" s="330"/>
      <c r="BF211" s="330"/>
      <c r="BG211" s="330"/>
      <c r="BH211" s="330"/>
      <c r="BI211" s="330"/>
      <c r="BJ211" s="330"/>
      <c r="BK211" s="330"/>
      <c r="BL211" s="330"/>
      <c r="BM211" s="330"/>
      <c r="BN211" s="330"/>
      <c r="BO211" s="330"/>
      <c r="BP211" s="330"/>
      <c r="BQ211" s="330"/>
      <c r="BR211" s="330"/>
      <c r="BS211" s="330"/>
      <c r="BT211" s="330"/>
      <c r="BU211" s="330"/>
      <c r="BV211" s="330"/>
      <c r="BW211" s="330"/>
      <c r="BX211" s="330"/>
      <c r="BY211" s="330"/>
      <c r="BZ211" s="330"/>
      <c r="CA211" s="330"/>
      <c r="CB211" s="330"/>
      <c r="CC211" s="330"/>
      <c r="CD211" s="330"/>
      <c r="CE211" s="330"/>
      <c r="CF211" s="330"/>
      <c r="CG211" s="330"/>
      <c r="CH211" s="330"/>
      <c r="CI211" s="330"/>
      <c r="CJ211" s="330"/>
      <c r="CK211" s="330"/>
      <c r="CL211" s="330"/>
      <c r="CM211" s="330"/>
      <c r="CN211" s="330"/>
      <c r="CO211" s="330"/>
      <c r="CP211" s="330"/>
      <c r="CQ211" s="330"/>
      <c r="CR211" s="330"/>
      <c r="CS211" s="330"/>
      <c r="CT211" s="330"/>
      <c r="CU211" s="330"/>
      <c r="CV211" s="330"/>
      <c r="CW211" s="330"/>
      <c r="CX211" s="330"/>
      <c r="CY211" s="330"/>
      <c r="CZ211" s="330"/>
      <c r="DA211" s="330"/>
      <c r="DB211" s="330"/>
      <c r="DC211" s="330"/>
      <c r="DD211" s="330"/>
      <c r="DE211" s="330"/>
      <c r="DF211" s="330"/>
      <c r="DG211" s="330"/>
      <c r="DH211" s="330"/>
      <c r="DI211" s="330"/>
      <c r="DJ211" s="330"/>
      <c r="DK211" s="330"/>
      <c r="DL211" s="330"/>
      <c r="DM211" s="330"/>
      <c r="DN211" s="330"/>
      <c r="DO211" s="330"/>
      <c r="DP211" s="330"/>
      <c r="DQ211" s="330"/>
      <c r="DR211" s="330"/>
      <c r="DS211" s="330"/>
      <c r="DT211" s="330"/>
      <c r="DU211" s="330"/>
      <c r="DV211" s="330"/>
      <c r="DW211" s="330"/>
      <c r="DX211" s="331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3"/>
      <c r="EQ211" s="53"/>
      <c r="ER211" s="53"/>
      <c r="ES211" s="196"/>
      <c r="ET211" s="54"/>
      <c r="EU211" s="54"/>
      <c r="EV211" s="55"/>
      <c r="EW211" s="55"/>
      <c r="EX211" s="55"/>
      <c r="EY211" s="55"/>
      <c r="EZ211" s="55"/>
      <c r="FA211" s="55"/>
      <c r="FB211" s="55"/>
      <c r="FC211" s="55"/>
      <c r="FD211" s="55"/>
      <c r="FE211" s="55"/>
      <c r="FF211" s="55"/>
      <c r="FG211" s="55"/>
      <c r="FH211" s="55"/>
      <c r="FI211" s="55"/>
      <c r="FJ211" s="55"/>
    </row>
    <row r="212" spans="1:166" ht="54" customHeight="1">
      <c r="A212" s="197">
        <v>1</v>
      </c>
      <c r="B212" s="471" t="s">
        <v>480</v>
      </c>
      <c r="C212" s="457"/>
      <c r="D212" s="457"/>
      <c r="E212" s="457"/>
      <c r="F212" s="457"/>
      <c r="G212" s="457"/>
      <c r="H212" s="457"/>
      <c r="I212" s="457"/>
      <c r="J212" s="457"/>
      <c r="K212" s="457"/>
      <c r="L212" s="457"/>
      <c r="M212" s="457"/>
      <c r="N212" s="457"/>
      <c r="O212" s="457"/>
      <c r="P212" s="457"/>
      <c r="Q212" s="457"/>
      <c r="R212" s="457"/>
      <c r="S212" s="457"/>
      <c r="T212" s="457"/>
      <c r="U212" s="457"/>
      <c r="V212" s="457"/>
      <c r="W212" s="457"/>
      <c r="X212" s="457"/>
      <c r="Y212" s="457"/>
      <c r="Z212" s="457"/>
      <c r="AA212" s="457"/>
      <c r="AB212" s="457"/>
      <c r="AC212" s="457"/>
      <c r="AD212" s="457"/>
      <c r="AE212" s="457"/>
      <c r="AF212" s="457"/>
      <c r="AG212" s="457"/>
      <c r="AH212" s="457"/>
      <c r="AI212" s="457"/>
      <c r="AJ212" s="457"/>
      <c r="AK212" s="457"/>
      <c r="AL212" s="457"/>
      <c r="AM212" s="457"/>
      <c r="AN212" s="457"/>
      <c r="AO212" s="457"/>
      <c r="AP212" s="457"/>
      <c r="AQ212" s="457"/>
      <c r="AR212" s="457"/>
      <c r="AS212" s="457"/>
      <c r="AT212" s="457"/>
      <c r="AU212" s="457"/>
      <c r="AV212" s="457"/>
      <c r="AW212" s="457"/>
      <c r="AX212" s="457"/>
      <c r="AY212" s="457"/>
      <c r="AZ212" s="457"/>
      <c r="BA212" s="457"/>
      <c r="BB212" s="457"/>
      <c r="BC212" s="457"/>
      <c r="BD212" s="457"/>
      <c r="BE212" s="457"/>
      <c r="BF212" s="457"/>
      <c r="BG212" s="457"/>
      <c r="BH212" s="457"/>
      <c r="BI212" s="457"/>
      <c r="BJ212" s="457"/>
      <c r="BK212" s="457"/>
      <c r="BL212" s="457"/>
      <c r="BM212" s="457"/>
      <c r="BN212" s="457"/>
      <c r="BO212" s="457"/>
      <c r="BP212" s="457"/>
      <c r="BQ212" s="457"/>
      <c r="BR212" s="457"/>
      <c r="BS212" s="457"/>
      <c r="BT212" s="45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95"/>
      <c r="CS212" s="195"/>
      <c r="CT212" s="195"/>
      <c r="CU212" s="195"/>
      <c r="CV212" s="195"/>
      <c r="CW212" s="195"/>
      <c r="CX212" s="195"/>
      <c r="CY212" s="195"/>
      <c r="CZ212" s="195"/>
      <c r="DA212" s="195"/>
      <c r="DB212" s="195"/>
      <c r="DC212" s="195"/>
      <c r="DD212" s="195"/>
      <c r="DE212" s="195"/>
      <c r="DF212" s="195"/>
      <c r="DG212" s="195"/>
      <c r="DH212" s="195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V212" s="148"/>
      <c r="DW212" s="148"/>
      <c r="DX212" s="148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3"/>
      <c r="EQ212" s="53"/>
      <c r="ER212" s="53"/>
      <c r="ES212" s="196"/>
      <c r="ET212" s="54"/>
      <c r="EU212" s="54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  <c r="FF212" s="55"/>
      <c r="FG212" s="55"/>
      <c r="FH212" s="55"/>
      <c r="FI212" s="55"/>
      <c r="FJ212" s="55"/>
    </row>
    <row r="213" spans="1:166" ht="54" customHeight="1">
      <c r="A213" s="197">
        <v>2</v>
      </c>
      <c r="B213" s="472" t="s">
        <v>481</v>
      </c>
      <c r="C213" s="457"/>
      <c r="D213" s="457"/>
      <c r="E213" s="457"/>
      <c r="F213" s="457"/>
      <c r="G213" s="457"/>
      <c r="H213" s="457"/>
      <c r="I213" s="457"/>
      <c r="J213" s="457"/>
      <c r="K213" s="457"/>
      <c r="L213" s="457"/>
      <c r="M213" s="457"/>
      <c r="N213" s="457"/>
      <c r="O213" s="457"/>
      <c r="P213" s="457"/>
      <c r="Q213" s="457"/>
      <c r="R213" s="457"/>
      <c r="S213" s="457"/>
      <c r="T213" s="457"/>
      <c r="U213" s="457"/>
      <c r="V213" s="457"/>
      <c r="W213" s="457"/>
      <c r="X213" s="457"/>
      <c r="Y213" s="457"/>
      <c r="Z213" s="457"/>
      <c r="AA213" s="457"/>
      <c r="AB213" s="457"/>
      <c r="AC213" s="457"/>
      <c r="AD213" s="457"/>
      <c r="AE213" s="457"/>
      <c r="AF213" s="457"/>
      <c r="AG213" s="457"/>
      <c r="AH213" s="457"/>
      <c r="AI213" s="457"/>
      <c r="AJ213" s="457"/>
      <c r="AK213" s="457"/>
      <c r="AL213" s="457"/>
      <c r="AM213" s="457"/>
      <c r="AN213" s="457"/>
      <c r="AO213" s="457"/>
      <c r="AP213" s="457"/>
      <c r="AQ213" s="457"/>
      <c r="AR213" s="457"/>
      <c r="AS213" s="457"/>
      <c r="AT213" s="457"/>
      <c r="AU213" s="457"/>
      <c r="AV213" s="457"/>
      <c r="AW213" s="457"/>
      <c r="AX213" s="457"/>
      <c r="AY213" s="457"/>
      <c r="AZ213" s="457"/>
      <c r="BA213" s="457"/>
      <c r="BB213" s="457"/>
      <c r="BC213" s="457"/>
      <c r="BD213" s="457"/>
      <c r="BE213" s="457"/>
      <c r="BF213" s="457"/>
      <c r="BG213" s="457"/>
      <c r="BH213" s="457"/>
      <c r="BI213" s="457"/>
      <c r="BJ213" s="457"/>
      <c r="BK213" s="457"/>
      <c r="BL213" s="457"/>
      <c r="BM213" s="457"/>
      <c r="BN213" s="457"/>
      <c r="BO213" s="457"/>
      <c r="BP213" s="457"/>
      <c r="BQ213" s="457"/>
      <c r="BR213" s="457"/>
      <c r="BS213" s="457"/>
      <c r="BT213" s="457"/>
      <c r="BU213" s="457"/>
      <c r="BV213" s="457"/>
      <c r="BW213" s="457"/>
      <c r="BX213" s="457"/>
      <c r="BY213" s="457"/>
      <c r="BZ213" s="457"/>
      <c r="CA213" s="457"/>
      <c r="CB213" s="457"/>
      <c r="CC213" s="457"/>
      <c r="CD213" s="457"/>
      <c r="CE213" s="457"/>
      <c r="CF213" s="457"/>
      <c r="CG213" s="457"/>
      <c r="CH213" s="457"/>
      <c r="CI213" s="457"/>
      <c r="CJ213" s="457"/>
      <c r="CK213" s="457"/>
      <c r="CL213" s="457"/>
      <c r="CM213" s="457"/>
      <c r="CN213" s="457"/>
      <c r="CO213" s="457"/>
      <c r="CP213" s="457"/>
      <c r="CQ213" s="458"/>
      <c r="CR213" s="195"/>
      <c r="CS213" s="195"/>
      <c r="CT213" s="195"/>
      <c r="CU213" s="195"/>
      <c r="CV213" s="195"/>
      <c r="CW213" s="195"/>
      <c r="CX213" s="195"/>
      <c r="CY213" s="195"/>
      <c r="CZ213" s="195"/>
      <c r="DA213" s="195"/>
      <c r="DB213" s="195"/>
      <c r="DC213" s="195"/>
      <c r="DD213" s="195"/>
      <c r="DE213" s="195"/>
      <c r="DF213" s="195"/>
      <c r="DG213" s="195"/>
      <c r="DH213" s="195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V213" s="148"/>
      <c r="DW213" s="148"/>
      <c r="DX213" s="148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3"/>
      <c r="EQ213" s="53"/>
      <c r="ER213" s="53"/>
      <c r="ES213" s="53"/>
      <c r="ET213" s="54"/>
      <c r="EU213" s="54"/>
      <c r="EV213" s="55"/>
      <c r="EW213" s="55"/>
      <c r="EX213" s="55"/>
      <c r="EY213" s="55"/>
      <c r="EZ213" s="55"/>
      <c r="FA213" s="55"/>
      <c r="FB213" s="55"/>
      <c r="FC213" s="55"/>
      <c r="FD213" s="55"/>
      <c r="FE213" s="55"/>
      <c r="FF213" s="55"/>
      <c r="FG213" s="55"/>
      <c r="FH213" s="55"/>
      <c r="FI213" s="55"/>
      <c r="FJ213" s="55"/>
    </row>
    <row r="214" spans="1:166" ht="99" customHeight="1">
      <c r="A214" s="197">
        <v>3</v>
      </c>
      <c r="B214" s="473" t="s">
        <v>482</v>
      </c>
      <c r="C214" s="457"/>
      <c r="D214" s="457"/>
      <c r="E214" s="457"/>
      <c r="F214" s="457"/>
      <c r="G214" s="457"/>
      <c r="H214" s="457"/>
      <c r="I214" s="457"/>
      <c r="J214" s="457"/>
      <c r="K214" s="457"/>
      <c r="L214" s="457"/>
      <c r="M214" s="457"/>
      <c r="N214" s="457"/>
      <c r="O214" s="457"/>
      <c r="P214" s="457"/>
      <c r="Q214" s="457"/>
      <c r="R214" s="457"/>
      <c r="S214" s="457"/>
      <c r="T214" s="457"/>
      <c r="U214" s="457"/>
      <c r="V214" s="457"/>
      <c r="W214" s="457"/>
      <c r="X214" s="457"/>
      <c r="Y214" s="457"/>
      <c r="Z214" s="457"/>
      <c r="AA214" s="457"/>
      <c r="AB214" s="457"/>
      <c r="AC214" s="457"/>
      <c r="AD214" s="457"/>
      <c r="AE214" s="457"/>
      <c r="AF214" s="457"/>
      <c r="AG214" s="457"/>
      <c r="AH214" s="457"/>
      <c r="AI214" s="457"/>
      <c r="AJ214" s="457"/>
      <c r="AK214" s="457"/>
      <c r="AL214" s="457"/>
      <c r="AM214" s="457"/>
      <c r="AN214" s="457"/>
      <c r="AO214" s="457"/>
      <c r="AP214" s="457"/>
      <c r="AQ214" s="457"/>
      <c r="AR214" s="457"/>
      <c r="AS214" s="457"/>
      <c r="AT214" s="457"/>
      <c r="AU214" s="457"/>
      <c r="AV214" s="457"/>
      <c r="AW214" s="457"/>
      <c r="AX214" s="457"/>
      <c r="AY214" s="457"/>
      <c r="AZ214" s="457"/>
      <c r="BA214" s="457"/>
      <c r="BB214" s="457"/>
      <c r="BC214" s="457"/>
      <c r="BD214" s="457"/>
      <c r="BE214" s="457"/>
      <c r="BF214" s="457"/>
      <c r="BG214" s="457"/>
      <c r="BH214" s="457"/>
      <c r="BI214" s="457"/>
      <c r="BJ214" s="457"/>
      <c r="BK214" s="457"/>
      <c r="BL214" s="457"/>
      <c r="BM214" s="457"/>
      <c r="BN214" s="457"/>
      <c r="BO214" s="457"/>
      <c r="BP214" s="457"/>
      <c r="BQ214" s="457"/>
      <c r="BR214" s="457"/>
      <c r="BS214" s="457"/>
      <c r="BT214" s="457"/>
      <c r="BU214" s="457"/>
      <c r="BV214" s="457"/>
      <c r="BW214" s="457"/>
      <c r="BX214" s="457"/>
      <c r="BY214" s="457"/>
      <c r="BZ214" s="457"/>
      <c r="CA214" s="457"/>
      <c r="CB214" s="457"/>
      <c r="CC214" s="457"/>
      <c r="CD214" s="457"/>
      <c r="CE214" s="457"/>
      <c r="CF214" s="457"/>
      <c r="CG214" s="457"/>
      <c r="CH214" s="457"/>
      <c r="CI214" s="457"/>
      <c r="CJ214" s="457"/>
      <c r="CK214" s="457"/>
      <c r="CL214" s="457"/>
      <c r="CM214" s="457"/>
      <c r="CN214" s="457"/>
      <c r="CO214" s="457"/>
      <c r="CP214" s="457"/>
      <c r="CQ214" s="457"/>
      <c r="CR214" s="457"/>
      <c r="CS214" s="457"/>
      <c r="CT214" s="457"/>
      <c r="CU214" s="457"/>
      <c r="CV214" s="457"/>
      <c r="CW214" s="457"/>
      <c r="CX214" s="457"/>
      <c r="CY214" s="457"/>
      <c r="CZ214" s="457"/>
      <c r="DA214" s="457"/>
      <c r="DB214" s="457"/>
      <c r="DC214" s="457"/>
      <c r="DD214" s="457"/>
      <c r="DE214" s="457"/>
      <c r="DF214" s="457"/>
      <c r="DG214" s="457"/>
      <c r="DH214" s="457"/>
      <c r="DI214" s="457"/>
      <c r="DJ214" s="457"/>
      <c r="DK214" s="457"/>
      <c r="DL214" s="457"/>
      <c r="DM214" s="457"/>
      <c r="DN214" s="457"/>
      <c r="DO214" s="457"/>
      <c r="DP214" s="457"/>
      <c r="DQ214" s="457"/>
      <c r="DR214" s="457"/>
      <c r="DS214" s="457"/>
      <c r="DT214" s="458"/>
      <c r="DV214" s="148"/>
      <c r="DW214" s="148"/>
      <c r="DX214" s="148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3"/>
      <c r="EQ214" s="53"/>
      <c r="ER214" s="53"/>
      <c r="ES214" s="53"/>
      <c r="ET214" s="54"/>
      <c r="EU214" s="54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  <c r="FF214" s="55"/>
      <c r="FG214" s="55"/>
      <c r="FH214" s="55"/>
      <c r="FI214" s="55"/>
      <c r="FJ214" s="55"/>
    </row>
    <row r="215" spans="1:166" ht="54" customHeight="1">
      <c r="A215" s="198"/>
      <c r="B215" s="60"/>
      <c r="C215" s="62" t="s">
        <v>483</v>
      </c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200"/>
      <c r="U215" s="200"/>
      <c r="V215" s="199"/>
      <c r="W215" s="199"/>
      <c r="X215" s="199"/>
      <c r="Y215" s="199"/>
      <c r="Z215" s="199"/>
      <c r="AA215" s="199"/>
      <c r="AB215" s="199"/>
      <c r="AC215" s="199"/>
      <c r="AD215" s="199"/>
      <c r="AE215" s="201"/>
      <c r="AF215" s="201"/>
      <c r="AG215" s="201"/>
      <c r="AH215" s="199"/>
      <c r="AI215" s="201"/>
      <c r="AJ215" s="201"/>
      <c r="AK215" s="201"/>
      <c r="AL215" s="201"/>
      <c r="AM215" s="201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60"/>
      <c r="AX215" s="194"/>
      <c r="AY215" s="194"/>
      <c r="AZ215" s="194"/>
      <c r="BA215" s="194"/>
      <c r="BB215" s="194"/>
      <c r="BC215" s="194"/>
      <c r="BD215" s="202"/>
      <c r="BE215" s="194"/>
      <c r="BF215" s="194"/>
      <c r="BG215" s="203"/>
      <c r="BH215" s="204"/>
      <c r="BI215" s="194"/>
      <c r="BJ215" s="203"/>
      <c r="BK215" s="194"/>
      <c r="BL215" s="194"/>
      <c r="BM215" s="194"/>
      <c r="BN215" s="194"/>
      <c r="BO215" s="194"/>
      <c r="BP215" s="194"/>
      <c r="BQ215" s="205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60" t="s">
        <v>483</v>
      </c>
      <c r="CB215" s="194"/>
      <c r="CC215" s="194"/>
      <c r="CD215" s="194"/>
      <c r="CE215" s="194"/>
      <c r="CF215" s="194"/>
      <c r="CG215" s="194"/>
      <c r="CH215" s="202"/>
      <c r="CI215" s="194"/>
      <c r="CJ215" s="194"/>
      <c r="CK215" s="203"/>
      <c r="CL215" s="204"/>
      <c r="CM215" s="194"/>
      <c r="CN215" s="203"/>
      <c r="CO215" s="194"/>
      <c r="CP215" s="194"/>
      <c r="CQ215" s="194"/>
      <c r="CR215" s="194"/>
      <c r="CS215" s="206"/>
      <c r="CT215" s="206"/>
      <c r="CU215" s="207"/>
      <c r="CV215" s="195"/>
      <c r="CW215" s="195"/>
      <c r="CX215" s="195"/>
      <c r="CY215" s="195"/>
      <c r="CZ215" s="195"/>
      <c r="DA215" s="195"/>
      <c r="DB215" s="195"/>
      <c r="DC215" s="195"/>
      <c r="DD215" s="195"/>
      <c r="DE215" s="195"/>
      <c r="DF215" s="195"/>
      <c r="DG215" s="195"/>
      <c r="DH215" s="195"/>
      <c r="DI215" s="195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8"/>
      <c r="DV215" s="148"/>
      <c r="DW215" s="148"/>
      <c r="DX215" s="148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3"/>
      <c r="EQ215" s="53"/>
      <c r="ER215" s="53"/>
      <c r="ES215" s="53"/>
      <c r="ET215" s="54"/>
      <c r="EU215" s="54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  <c r="FF215" s="55"/>
      <c r="FG215" s="55"/>
      <c r="FH215" s="55"/>
      <c r="FI215" s="55"/>
      <c r="FJ215" s="55"/>
    </row>
    <row r="216" spans="1:166" ht="54" customHeight="1">
      <c r="A216" s="198"/>
      <c r="B216" s="208"/>
      <c r="C216" s="453" t="s">
        <v>484</v>
      </c>
      <c r="D216" s="330"/>
      <c r="E216" s="330"/>
      <c r="F216" s="330"/>
      <c r="G216" s="330"/>
      <c r="H216" s="330"/>
      <c r="I216" s="330"/>
      <c r="J216" s="330"/>
      <c r="K216" s="330"/>
      <c r="L216" s="330"/>
      <c r="M216" s="330"/>
      <c r="N216" s="330"/>
      <c r="O216" s="330"/>
      <c r="P216" s="330"/>
      <c r="Q216" s="330"/>
      <c r="R216" s="330"/>
      <c r="S216" s="330"/>
      <c r="T216" s="330"/>
      <c r="U216" s="330"/>
      <c r="V216" s="330"/>
      <c r="W216" s="330"/>
      <c r="X216" s="330"/>
      <c r="Y216" s="330"/>
      <c r="Z216" s="330"/>
      <c r="AA216" s="330"/>
      <c r="AB216" s="330"/>
      <c r="AC216" s="330"/>
      <c r="AD216" s="330"/>
      <c r="AE216" s="330"/>
      <c r="AF216" s="330"/>
      <c r="AG216" s="330"/>
      <c r="AH216" s="330"/>
      <c r="AI216" s="330"/>
      <c r="AJ216" s="330"/>
      <c r="AK216" s="330"/>
      <c r="AL216" s="330"/>
      <c r="AM216" s="331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453"/>
      <c r="AX216" s="330"/>
      <c r="AY216" s="330"/>
      <c r="AZ216" s="330"/>
      <c r="BA216" s="330"/>
      <c r="BB216" s="330"/>
      <c r="BC216" s="330"/>
      <c r="BD216" s="330"/>
      <c r="BE216" s="330"/>
      <c r="BF216" s="330"/>
      <c r="BG216" s="330"/>
      <c r="BH216" s="330"/>
      <c r="BI216" s="330"/>
      <c r="BJ216" s="330"/>
      <c r="BK216" s="330"/>
      <c r="BL216" s="330"/>
      <c r="BM216" s="330"/>
      <c r="BN216" s="331"/>
      <c r="BO216" s="209"/>
      <c r="BP216" s="209"/>
      <c r="BQ216" s="210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459" t="s">
        <v>485</v>
      </c>
      <c r="CB216" s="383"/>
      <c r="CC216" s="383"/>
      <c r="CD216" s="383"/>
      <c r="CE216" s="383"/>
      <c r="CF216" s="383"/>
      <c r="CG216" s="383"/>
      <c r="CH216" s="383"/>
      <c r="CI216" s="383"/>
      <c r="CJ216" s="383"/>
      <c r="CK216" s="383"/>
      <c r="CL216" s="383"/>
      <c r="CM216" s="383"/>
      <c r="CN216" s="383"/>
      <c r="CO216" s="383"/>
      <c r="CP216" s="383"/>
      <c r="CQ216" s="383"/>
      <c r="CR216" s="383"/>
      <c r="CS216" s="383"/>
      <c r="CT216" s="383"/>
      <c r="CU216" s="383"/>
      <c r="CV216" s="383"/>
      <c r="CW216" s="383"/>
      <c r="CX216" s="383"/>
      <c r="CY216" s="383"/>
      <c r="CZ216" s="383"/>
      <c r="DA216" s="383"/>
      <c r="DB216" s="383"/>
      <c r="DC216" s="383"/>
      <c r="DD216" s="383"/>
      <c r="DE216" s="383"/>
      <c r="DF216" s="383"/>
      <c r="DG216" s="383"/>
      <c r="DH216" s="383"/>
      <c r="DI216" s="383"/>
      <c r="DJ216" s="383"/>
      <c r="DK216" s="383"/>
      <c r="DL216" s="383"/>
      <c r="DM216" s="383"/>
      <c r="DN216" s="383"/>
      <c r="DO216" s="383"/>
      <c r="DP216" s="383"/>
      <c r="DQ216" s="383"/>
      <c r="DR216" s="383"/>
      <c r="DS216" s="383"/>
      <c r="DT216" s="383"/>
      <c r="DU216" s="383"/>
      <c r="DV216" s="384"/>
      <c r="DW216" s="148"/>
      <c r="DX216" s="148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3"/>
      <c r="EQ216" s="53"/>
      <c r="ER216" s="53"/>
      <c r="ES216" s="53"/>
      <c r="ET216" s="54"/>
      <c r="EU216" s="54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</row>
    <row r="217" spans="1:166" ht="54" customHeight="1">
      <c r="A217" s="198"/>
      <c r="B217" s="208"/>
      <c r="C217" s="451"/>
      <c r="D217" s="416"/>
      <c r="E217" s="416"/>
      <c r="F217" s="416"/>
      <c r="G217" s="452"/>
      <c r="H217" s="211"/>
      <c r="I217" s="211"/>
      <c r="J217" s="211"/>
      <c r="K217" s="211"/>
      <c r="L217" s="212"/>
      <c r="M217" s="213"/>
      <c r="N217" s="50" t="s">
        <v>486</v>
      </c>
      <c r="O217" s="213"/>
      <c r="P217" s="194"/>
      <c r="Q217" s="194"/>
      <c r="R217" s="194"/>
      <c r="S217" s="194"/>
      <c r="T217" s="2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58"/>
      <c r="AI217" s="14"/>
      <c r="AJ217" s="14"/>
      <c r="AK217" s="14"/>
      <c r="AL217" s="14"/>
      <c r="AM217" s="14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454"/>
      <c r="AX217" s="330"/>
      <c r="AY217" s="330"/>
      <c r="AZ217" s="330"/>
      <c r="BA217" s="330"/>
      <c r="BB217" s="331"/>
      <c r="BC217" s="460"/>
      <c r="BD217" s="330"/>
      <c r="BE217" s="330"/>
      <c r="BF217" s="330"/>
      <c r="BG217" s="330"/>
      <c r="BH217" s="331"/>
      <c r="BI217" s="213"/>
      <c r="BJ217" s="213"/>
      <c r="BK217" s="213"/>
      <c r="BL217" s="213"/>
      <c r="BM217" s="213"/>
      <c r="BN217" s="213"/>
      <c r="BO217" s="215"/>
      <c r="BP217" s="215"/>
      <c r="BQ217" s="216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456"/>
      <c r="CB217" s="457"/>
      <c r="CC217" s="457"/>
      <c r="CD217" s="457"/>
      <c r="CE217" s="457"/>
      <c r="CF217" s="457"/>
      <c r="CG217" s="457"/>
      <c r="CH217" s="457"/>
      <c r="CI217" s="457"/>
      <c r="CJ217" s="457"/>
      <c r="CK217" s="457"/>
      <c r="CL217" s="457"/>
      <c r="CM217" s="457"/>
      <c r="CN217" s="457"/>
      <c r="CO217" s="457"/>
      <c r="CP217" s="457"/>
      <c r="CQ217" s="457"/>
      <c r="CR217" s="457"/>
      <c r="CS217" s="457"/>
      <c r="CT217" s="457"/>
      <c r="CU217" s="457"/>
      <c r="CV217" s="457"/>
      <c r="CW217" s="457"/>
      <c r="CX217" s="457"/>
      <c r="CY217" s="457"/>
      <c r="CZ217" s="457"/>
      <c r="DA217" s="457"/>
      <c r="DB217" s="457"/>
      <c r="DC217" s="457"/>
      <c r="DD217" s="457"/>
      <c r="DE217" s="457"/>
      <c r="DF217" s="457"/>
      <c r="DG217" s="457"/>
      <c r="DH217" s="457"/>
      <c r="DI217" s="457"/>
      <c r="DJ217" s="457"/>
      <c r="DK217" s="457"/>
      <c r="DL217" s="457"/>
      <c r="DM217" s="457"/>
      <c r="DN217" s="457"/>
      <c r="DO217" s="457"/>
      <c r="DP217" s="457"/>
      <c r="DQ217" s="457"/>
      <c r="DR217" s="457"/>
      <c r="DS217" s="457"/>
      <c r="DT217" s="457"/>
      <c r="DU217" s="457"/>
      <c r="DV217" s="458"/>
      <c r="DW217" s="148"/>
      <c r="DX217" s="148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3"/>
      <c r="EQ217" s="53"/>
      <c r="ER217" s="53"/>
      <c r="ES217" s="53"/>
      <c r="ET217" s="54"/>
      <c r="EU217" s="54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  <c r="FF217" s="55"/>
      <c r="FG217" s="55"/>
      <c r="FH217" s="55"/>
      <c r="FI217" s="55"/>
      <c r="FJ217" s="55"/>
    </row>
    <row r="218" spans="1:166" ht="54" customHeight="1">
      <c r="A218" s="198"/>
      <c r="B218" s="208"/>
      <c r="C218" s="217" t="s">
        <v>487</v>
      </c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7"/>
      <c r="S218" s="7"/>
      <c r="T218" s="214"/>
      <c r="U218" s="218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148"/>
      <c r="AF218" s="148"/>
      <c r="AG218" s="148"/>
      <c r="AH218" s="194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50"/>
      <c r="AX218" s="7"/>
      <c r="AY218" s="7"/>
      <c r="AZ218" s="7"/>
      <c r="BA218" s="7"/>
      <c r="BB218" s="7"/>
      <c r="BC218" s="219"/>
      <c r="BD218" s="7"/>
      <c r="BE218" s="7"/>
      <c r="BF218" s="7"/>
      <c r="BG218" s="7"/>
      <c r="BH218" s="220"/>
      <c r="BI218" s="7"/>
      <c r="BJ218" s="221"/>
      <c r="BK218" s="219"/>
      <c r="BL218" s="219"/>
      <c r="BM218" s="219"/>
      <c r="BN218" s="219"/>
      <c r="BO218" s="213"/>
      <c r="BP218" s="213"/>
      <c r="BQ218" s="205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211"/>
      <c r="CB218" s="211"/>
      <c r="CC218" s="211"/>
      <c r="CD218" s="211"/>
      <c r="CE218" s="211"/>
      <c r="CF218" s="211"/>
      <c r="CG218" s="222"/>
      <c r="CH218" s="223"/>
      <c r="CI218" s="223"/>
      <c r="CJ218" s="224"/>
      <c r="CK218" s="460" t="s">
        <v>488</v>
      </c>
      <c r="CL218" s="330"/>
      <c r="CM218" s="330"/>
      <c r="CN218" s="330"/>
      <c r="CO218" s="330"/>
      <c r="CP218" s="330"/>
      <c r="CQ218" s="330"/>
      <c r="CR218" s="330"/>
      <c r="CS218" s="330"/>
      <c r="CT218" s="330"/>
      <c r="CU218" s="330"/>
      <c r="CV218" s="330"/>
      <c r="CW218" s="330"/>
      <c r="CX218" s="330"/>
      <c r="CY218" s="330"/>
      <c r="CZ218" s="330"/>
      <c r="DA218" s="330"/>
      <c r="DB218" s="330"/>
      <c r="DC218" s="330"/>
      <c r="DD218" s="330"/>
      <c r="DE218" s="331"/>
      <c r="DF218" s="195"/>
      <c r="DG218" s="195"/>
      <c r="DH218" s="195"/>
      <c r="DI218" s="195"/>
      <c r="DJ218" s="148"/>
      <c r="DK218" s="148"/>
      <c r="DL218" s="148"/>
      <c r="DM218" s="148"/>
      <c r="DN218" s="148"/>
      <c r="DO218" s="148"/>
      <c r="DP218" s="148"/>
      <c r="DQ218" s="148"/>
      <c r="DR218" s="148"/>
      <c r="DS218" s="148"/>
      <c r="DT218" s="148"/>
      <c r="DU218" s="148"/>
      <c r="DV218" s="148"/>
      <c r="DW218" s="148"/>
      <c r="DX218" s="148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3"/>
      <c r="EQ218" s="53"/>
      <c r="ER218" s="53"/>
      <c r="ES218" s="53"/>
      <c r="ET218" s="54"/>
      <c r="EU218" s="54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  <c r="FF218" s="55"/>
      <c r="FG218" s="55"/>
      <c r="FH218" s="55"/>
      <c r="FI218" s="55"/>
      <c r="FJ218" s="55"/>
    </row>
    <row r="219" spans="1:166" ht="54" customHeight="1">
      <c r="A219" s="198"/>
      <c r="B219" s="208"/>
      <c r="R219" s="194"/>
      <c r="S219" s="194"/>
      <c r="T219" s="214"/>
      <c r="U219" s="218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148"/>
      <c r="AF219" s="148"/>
      <c r="AG219" s="148"/>
      <c r="AH219" s="194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7"/>
      <c r="AX219" s="7"/>
      <c r="AY219" s="7"/>
      <c r="AZ219" s="7"/>
      <c r="BA219" s="7"/>
      <c r="BB219" s="7"/>
      <c r="BC219" s="219"/>
      <c r="BD219" s="7"/>
      <c r="BE219" s="7"/>
      <c r="BF219" s="7"/>
      <c r="BG219" s="7"/>
      <c r="BH219" s="220"/>
      <c r="BI219" s="7"/>
      <c r="BJ219" s="221"/>
      <c r="BK219" s="219"/>
      <c r="BL219" s="219"/>
      <c r="BM219" s="219"/>
      <c r="BN219" s="219"/>
      <c r="BO219" s="213"/>
      <c r="BP219" s="213"/>
      <c r="BQ219" s="205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217" t="s">
        <v>489</v>
      </c>
      <c r="CB219" s="194"/>
      <c r="CC219" s="194"/>
      <c r="CD219" s="194"/>
      <c r="CE219" s="194"/>
      <c r="CF219" s="194"/>
      <c r="CG219" s="219"/>
      <c r="CH219" s="219"/>
      <c r="CI219" s="219"/>
      <c r="CJ219" s="219"/>
      <c r="CK219" s="219"/>
      <c r="CL219" s="219"/>
      <c r="CM219" s="219"/>
      <c r="CN219" s="225"/>
      <c r="CO219" s="213"/>
      <c r="CP219" s="213"/>
      <c r="CQ219" s="213"/>
      <c r="CR219" s="213"/>
      <c r="CS219" s="226"/>
      <c r="CT219" s="226"/>
      <c r="CU219" s="207"/>
      <c r="CV219" s="195"/>
      <c r="CW219" s="195"/>
      <c r="CX219" s="195"/>
      <c r="CY219" s="195"/>
      <c r="CZ219" s="195"/>
      <c r="DA219" s="195"/>
      <c r="DB219" s="195"/>
      <c r="DC219" s="195"/>
      <c r="DD219" s="195"/>
      <c r="DE219" s="195"/>
      <c r="DF219" s="195"/>
      <c r="DG219" s="195"/>
      <c r="DH219" s="195"/>
      <c r="DI219" s="195"/>
      <c r="DJ219" s="148"/>
      <c r="DK219" s="148"/>
      <c r="DL219" s="148"/>
      <c r="DM219" s="148"/>
      <c r="DN219" s="148"/>
      <c r="DO219" s="148"/>
      <c r="DP219" s="148"/>
      <c r="DQ219" s="148"/>
      <c r="DR219" s="148"/>
      <c r="DS219" s="148"/>
      <c r="DT219" s="148"/>
      <c r="DU219" s="148"/>
      <c r="DV219" s="148"/>
      <c r="DW219" s="148"/>
      <c r="DX219" s="148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3"/>
      <c r="EQ219" s="53"/>
      <c r="ER219" s="53"/>
      <c r="ES219" s="53"/>
      <c r="ET219" s="54"/>
      <c r="EU219" s="54"/>
      <c r="EV219" s="55"/>
      <c r="EW219" s="55"/>
      <c r="EX219" s="55"/>
      <c r="EY219" s="55"/>
      <c r="EZ219" s="55"/>
      <c r="FA219" s="55"/>
      <c r="FB219" s="55"/>
      <c r="FC219" s="55"/>
      <c r="FD219" s="55"/>
      <c r="FE219" s="55"/>
      <c r="FF219" s="55"/>
      <c r="FG219" s="55"/>
      <c r="FH219" s="55"/>
      <c r="FI219" s="55"/>
      <c r="FJ219" s="55"/>
    </row>
    <row r="220" spans="1:166" ht="43.5" customHeight="1">
      <c r="A220" s="198"/>
      <c r="B220" s="208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218"/>
      <c r="V220" s="219"/>
      <c r="W220" s="219"/>
      <c r="X220" s="219"/>
      <c r="Y220" s="219"/>
      <c r="Z220" s="219"/>
      <c r="AA220" s="219"/>
      <c r="AB220" s="219"/>
      <c r="AC220" s="219"/>
      <c r="AD220" s="219"/>
      <c r="AE220" s="148"/>
      <c r="AF220" s="148"/>
      <c r="AG220" s="148"/>
      <c r="AH220" s="194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7"/>
      <c r="AX220" s="7"/>
      <c r="AY220" s="7"/>
      <c r="AZ220" s="7"/>
      <c r="BA220" s="7"/>
      <c r="BB220" s="7"/>
      <c r="BC220" s="219"/>
      <c r="BD220" s="7"/>
      <c r="BE220" s="7"/>
      <c r="BF220" s="7"/>
      <c r="BG220" s="7"/>
      <c r="BH220" s="220"/>
      <c r="BI220" s="7"/>
      <c r="BJ220" s="221"/>
      <c r="BK220" s="219"/>
      <c r="BL220" s="219"/>
      <c r="BM220" s="219"/>
      <c r="BN220" s="219"/>
      <c r="BO220" s="194"/>
      <c r="BP220" s="194"/>
      <c r="BQ220" s="205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50"/>
      <c r="CB220" s="50"/>
      <c r="CC220" s="50"/>
      <c r="CD220" s="50"/>
      <c r="CE220" s="50"/>
      <c r="CF220" s="50"/>
      <c r="CG220" s="194"/>
      <c r="CH220" s="227"/>
      <c r="CI220" s="15"/>
      <c r="CJ220" s="15"/>
      <c r="CK220" s="228"/>
      <c r="CL220" s="229"/>
      <c r="CM220" s="15"/>
      <c r="CN220" s="203"/>
      <c r="CO220" s="194"/>
      <c r="CP220" s="194"/>
      <c r="CQ220" s="194"/>
      <c r="CR220" s="194"/>
      <c r="CS220" s="206"/>
      <c r="CT220" s="206"/>
      <c r="CU220" s="207"/>
      <c r="CV220" s="195"/>
      <c r="CW220" s="195"/>
      <c r="CX220" s="195"/>
      <c r="CY220" s="195"/>
      <c r="CZ220" s="195"/>
      <c r="DA220" s="195"/>
      <c r="DB220" s="195"/>
      <c r="DC220" s="195"/>
      <c r="DD220" s="195"/>
      <c r="DE220" s="195"/>
      <c r="DF220" s="195"/>
      <c r="DG220" s="195"/>
      <c r="DH220" s="195"/>
      <c r="DI220" s="195"/>
      <c r="DJ220" s="148"/>
      <c r="DK220" s="148"/>
      <c r="DL220" s="148"/>
      <c r="DM220" s="148"/>
      <c r="DN220" s="148"/>
      <c r="DO220" s="148"/>
      <c r="DP220" s="148"/>
      <c r="DQ220" s="148"/>
      <c r="DR220" s="148"/>
      <c r="DS220" s="148"/>
      <c r="DT220" s="148"/>
      <c r="DU220" s="148"/>
      <c r="DV220" s="148"/>
      <c r="DW220" s="148"/>
      <c r="DX220" s="148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3"/>
      <c r="EQ220" s="53"/>
      <c r="ER220" s="53"/>
      <c r="ES220" s="53"/>
      <c r="ET220" s="54"/>
      <c r="EU220" s="54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  <c r="FF220" s="55"/>
      <c r="FG220" s="55"/>
      <c r="FH220" s="55"/>
      <c r="FI220" s="55"/>
      <c r="FJ220" s="55"/>
    </row>
    <row r="221" spans="1:166" ht="13.5" customHeight="1">
      <c r="A221" s="198"/>
      <c r="B221" s="60"/>
      <c r="C221" s="230"/>
      <c r="D221" s="58"/>
      <c r="E221" s="58"/>
      <c r="F221" s="58"/>
      <c r="G221" s="58"/>
      <c r="H221" s="58"/>
      <c r="I221" s="194"/>
      <c r="J221" s="58"/>
      <c r="K221" s="194"/>
      <c r="L221" s="194"/>
      <c r="M221" s="194"/>
      <c r="N221" s="194"/>
      <c r="O221" s="194"/>
      <c r="P221" s="194"/>
      <c r="Q221" s="199"/>
      <c r="R221" s="199"/>
      <c r="S221" s="199"/>
      <c r="T221" s="200"/>
      <c r="U221" s="231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01"/>
      <c r="AF221" s="201"/>
      <c r="AG221" s="201"/>
      <c r="AH221" s="199"/>
      <c r="AI221" s="201"/>
      <c r="AJ221" s="201"/>
      <c r="AK221" s="201"/>
      <c r="AL221" s="201"/>
      <c r="AM221" s="201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7"/>
      <c r="AX221" s="7"/>
      <c r="AY221" s="7"/>
      <c r="AZ221" s="7"/>
      <c r="BA221" s="7"/>
      <c r="BB221" s="7"/>
      <c r="BC221" s="219"/>
      <c r="BD221" s="7"/>
      <c r="BE221" s="7"/>
      <c r="BF221" s="7"/>
      <c r="BG221" s="7"/>
      <c r="BH221" s="220"/>
      <c r="BI221" s="7"/>
      <c r="BJ221" s="221"/>
      <c r="BK221" s="219"/>
      <c r="BL221" s="219"/>
      <c r="BM221" s="219"/>
      <c r="BN221" s="219"/>
      <c r="BO221" s="194"/>
      <c r="BP221" s="194"/>
      <c r="BQ221" s="205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329"/>
      <c r="CB221" s="330"/>
      <c r="CC221" s="330"/>
      <c r="CD221" s="330"/>
      <c r="CE221" s="330"/>
      <c r="CF221" s="331"/>
      <c r="CG221" s="194"/>
      <c r="CH221" s="202"/>
      <c r="CI221" s="194"/>
      <c r="CJ221" s="194"/>
      <c r="CK221" s="203"/>
      <c r="CL221" s="204"/>
      <c r="CM221" s="194"/>
      <c r="CN221" s="203"/>
      <c r="CO221" s="194"/>
      <c r="CP221" s="194"/>
      <c r="CQ221" s="194"/>
      <c r="CR221" s="194"/>
      <c r="CS221" s="206"/>
      <c r="CT221" s="206"/>
      <c r="CU221" s="207"/>
      <c r="CV221" s="195"/>
      <c r="CW221" s="195"/>
      <c r="CX221" s="195"/>
      <c r="CY221" s="195"/>
      <c r="CZ221" s="195"/>
      <c r="DA221" s="195"/>
      <c r="DB221" s="195"/>
      <c r="DC221" s="195"/>
      <c r="DD221" s="195"/>
      <c r="DE221" s="195"/>
      <c r="DF221" s="195"/>
      <c r="DG221" s="195"/>
      <c r="DH221" s="195"/>
      <c r="DI221" s="195"/>
      <c r="DJ221" s="148"/>
      <c r="DK221" s="148"/>
      <c r="DL221" s="148"/>
      <c r="DM221" s="148"/>
      <c r="DN221" s="148"/>
      <c r="DO221" s="148"/>
      <c r="DP221" s="148"/>
      <c r="DQ221" s="148"/>
      <c r="DR221" s="148"/>
      <c r="DS221" s="148"/>
      <c r="DT221" s="148"/>
      <c r="DU221" s="148"/>
      <c r="DV221" s="148"/>
      <c r="DW221" s="148"/>
      <c r="DX221" s="148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3"/>
      <c r="EQ221" s="53"/>
      <c r="ER221" s="53"/>
      <c r="ES221" s="53"/>
      <c r="ET221" s="54"/>
      <c r="EU221" s="54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  <c r="FF221" s="55"/>
      <c r="FG221" s="55"/>
      <c r="FH221" s="55"/>
      <c r="FI221" s="55"/>
      <c r="FJ221" s="55"/>
    </row>
    <row r="222" spans="1:166" ht="54" customHeight="1">
      <c r="A222" s="198"/>
      <c r="B222" s="60"/>
      <c r="C222" s="453" t="s">
        <v>490</v>
      </c>
      <c r="D222" s="330"/>
      <c r="E222" s="330"/>
      <c r="F222" s="330"/>
      <c r="G222" s="330"/>
      <c r="H222" s="330"/>
      <c r="I222" s="330"/>
      <c r="J222" s="330"/>
      <c r="K222" s="330"/>
      <c r="L222" s="330"/>
      <c r="M222" s="330"/>
      <c r="N222" s="330"/>
      <c r="O222" s="330"/>
      <c r="P222" s="461" t="s">
        <v>491</v>
      </c>
      <c r="Q222" s="457"/>
      <c r="R222" s="457"/>
      <c r="S222" s="457"/>
      <c r="T222" s="457"/>
      <c r="U222" s="457"/>
      <c r="V222" s="457"/>
      <c r="W222" s="457"/>
      <c r="X222" s="457"/>
      <c r="Y222" s="457"/>
      <c r="Z222" s="457"/>
      <c r="AA222" s="457"/>
      <c r="AB222" s="457"/>
      <c r="AC222" s="457"/>
      <c r="AD222" s="457"/>
      <c r="AE222" s="457"/>
      <c r="AF222" s="457"/>
      <c r="AG222" s="457"/>
      <c r="AH222" s="457"/>
      <c r="AI222" s="457"/>
      <c r="AJ222" s="457"/>
      <c r="AK222" s="457"/>
      <c r="AL222" s="457"/>
      <c r="AM222" s="457"/>
      <c r="AN222" s="457"/>
      <c r="AO222" s="457"/>
      <c r="AP222" s="457"/>
      <c r="AQ222" s="457"/>
      <c r="AR222" s="457"/>
      <c r="AS222" s="457"/>
      <c r="AT222" s="457"/>
      <c r="AU222" s="457"/>
      <c r="AV222" s="457"/>
      <c r="AW222" s="457"/>
      <c r="AX222" s="457"/>
      <c r="AY222" s="457"/>
      <c r="AZ222" s="457"/>
      <c r="BA222" s="457"/>
      <c r="BB222" s="457"/>
      <c r="BC222" s="458"/>
      <c r="BE222" s="49"/>
      <c r="BF222" s="49"/>
      <c r="BG222" s="49"/>
      <c r="BH222" s="204"/>
      <c r="BI222" s="194"/>
      <c r="BJ222" s="203"/>
      <c r="BK222" s="194"/>
      <c r="BL222" s="194"/>
      <c r="BM222" s="194"/>
      <c r="BN222" s="194"/>
      <c r="BO222" s="213"/>
      <c r="BP222" s="213"/>
      <c r="BQ222" s="205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455" t="s">
        <v>492</v>
      </c>
      <c r="CB222" s="383"/>
      <c r="CC222" s="383"/>
      <c r="CD222" s="383"/>
      <c r="CE222" s="383"/>
      <c r="CF222" s="383"/>
      <c r="CG222" s="383"/>
      <c r="CH222" s="383"/>
      <c r="CI222" s="383"/>
      <c r="CJ222" s="383"/>
      <c r="CK222" s="383"/>
      <c r="CL222" s="383"/>
      <c r="CM222" s="383"/>
      <c r="CN222" s="383"/>
      <c r="CO222" s="383"/>
      <c r="CP222" s="383"/>
      <c r="CQ222" s="383"/>
      <c r="CR222" s="383"/>
      <c r="CS222" s="383"/>
      <c r="CT222" s="383"/>
      <c r="CU222" s="383"/>
      <c r="CV222" s="383"/>
      <c r="CW222" s="383"/>
      <c r="CX222" s="383"/>
      <c r="CY222" s="383"/>
      <c r="CZ222" s="383"/>
      <c r="DA222" s="383"/>
      <c r="DB222" s="383"/>
      <c r="DC222" s="383"/>
      <c r="DD222" s="383"/>
      <c r="DE222" s="383"/>
      <c r="DF222" s="383"/>
      <c r="DG222" s="383"/>
      <c r="DH222" s="383"/>
      <c r="DI222" s="383"/>
      <c r="DJ222" s="383"/>
      <c r="DK222" s="383"/>
      <c r="DL222" s="383"/>
      <c r="DM222" s="383"/>
      <c r="DN222" s="383"/>
      <c r="DO222" s="383"/>
      <c r="DP222" s="383"/>
      <c r="DQ222" s="383"/>
      <c r="DR222" s="383"/>
      <c r="DS222" s="383"/>
      <c r="DT222" s="383"/>
      <c r="DU222" s="383"/>
      <c r="DV222" s="383"/>
      <c r="DW222" s="383"/>
      <c r="DX222" s="383"/>
      <c r="DY222" s="383"/>
      <c r="DZ222" s="383"/>
      <c r="EA222" s="383"/>
      <c r="EB222" s="383"/>
      <c r="EC222" s="383"/>
      <c r="ED222" s="383"/>
      <c r="EE222" s="383"/>
      <c r="EF222" s="383"/>
      <c r="EG222" s="383"/>
      <c r="EH222" s="383"/>
      <c r="EI222" s="383"/>
      <c r="EJ222" s="383"/>
      <c r="EK222" s="383"/>
      <c r="EL222" s="383"/>
      <c r="EM222" s="383"/>
      <c r="EN222" s="383"/>
      <c r="EO222" s="383"/>
      <c r="EP222" s="383"/>
      <c r="EQ222" s="383"/>
      <c r="ER222" s="383"/>
      <c r="ES222" s="384"/>
      <c r="ET222" s="54"/>
      <c r="EU222" s="54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  <c r="FF222" s="55"/>
      <c r="FG222" s="55"/>
      <c r="FH222" s="55"/>
      <c r="FI222" s="55"/>
      <c r="FJ222" s="55"/>
    </row>
    <row r="223" spans="1:166" ht="54" customHeight="1">
      <c r="A223" s="198"/>
      <c r="B223" s="60"/>
      <c r="C223" s="454"/>
      <c r="D223" s="330"/>
      <c r="E223" s="330"/>
      <c r="F223" s="330"/>
      <c r="G223" s="331"/>
      <c r="H223" s="213"/>
      <c r="I223" s="454"/>
      <c r="J223" s="330"/>
      <c r="K223" s="330"/>
      <c r="L223" s="330"/>
      <c r="M223" s="331"/>
      <c r="N223" s="233"/>
      <c r="O223" s="233"/>
      <c r="P223" s="233"/>
      <c r="Q223" s="462"/>
      <c r="R223" s="257"/>
      <c r="S223" s="257"/>
      <c r="T223" s="257"/>
      <c r="U223" s="257"/>
      <c r="V223" s="257"/>
      <c r="W223" s="257"/>
      <c r="X223" s="257"/>
      <c r="Y223" s="257"/>
      <c r="Z223" s="257"/>
      <c r="AA223" s="257"/>
      <c r="AB223" s="257"/>
      <c r="AC223" s="257"/>
      <c r="AD223" s="257"/>
      <c r="AE223" s="257"/>
      <c r="AF223" s="257"/>
      <c r="AG223" s="257"/>
      <c r="AH223" s="257"/>
      <c r="AI223" s="257"/>
      <c r="AJ223" s="257"/>
      <c r="AK223" s="257"/>
      <c r="AL223" s="257"/>
      <c r="AM223" s="463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454"/>
      <c r="AX223" s="330"/>
      <c r="AY223" s="330"/>
      <c r="AZ223" s="330"/>
      <c r="BA223" s="331"/>
      <c r="BB223" s="213"/>
      <c r="BC223" s="454"/>
      <c r="BD223" s="330"/>
      <c r="BE223" s="330"/>
      <c r="BF223" s="330"/>
      <c r="BG223" s="331"/>
      <c r="BH223" s="220"/>
      <c r="BI223" s="7"/>
      <c r="BJ223" s="234"/>
      <c r="BK223" s="7"/>
      <c r="BL223" s="7"/>
      <c r="BM223" s="7"/>
      <c r="BN223" s="7"/>
      <c r="BO223" s="213"/>
      <c r="BP223" s="213"/>
      <c r="BQ223" s="21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456"/>
      <c r="CB223" s="457"/>
      <c r="CC223" s="457"/>
      <c r="CD223" s="457"/>
      <c r="CE223" s="457"/>
      <c r="CF223" s="457"/>
      <c r="CG223" s="457"/>
      <c r="CH223" s="457"/>
      <c r="CI223" s="457"/>
      <c r="CJ223" s="457"/>
      <c r="CK223" s="457"/>
      <c r="CL223" s="457"/>
      <c r="CM223" s="457"/>
      <c r="CN223" s="457"/>
      <c r="CO223" s="457"/>
      <c r="CP223" s="457"/>
      <c r="CQ223" s="457"/>
      <c r="CR223" s="457"/>
      <c r="CS223" s="457"/>
      <c r="CT223" s="457"/>
      <c r="CU223" s="457"/>
      <c r="CV223" s="457"/>
      <c r="CW223" s="457"/>
      <c r="CX223" s="457"/>
      <c r="CY223" s="457"/>
      <c r="CZ223" s="457"/>
      <c r="DA223" s="457"/>
      <c r="DB223" s="457"/>
      <c r="DC223" s="457"/>
      <c r="DD223" s="457"/>
      <c r="DE223" s="457"/>
      <c r="DF223" s="457"/>
      <c r="DG223" s="457"/>
      <c r="DH223" s="457"/>
      <c r="DI223" s="457"/>
      <c r="DJ223" s="457"/>
      <c r="DK223" s="457"/>
      <c r="DL223" s="457"/>
      <c r="DM223" s="457"/>
      <c r="DN223" s="457"/>
      <c r="DO223" s="457"/>
      <c r="DP223" s="457"/>
      <c r="DQ223" s="457"/>
      <c r="DR223" s="457"/>
      <c r="DS223" s="457"/>
      <c r="DT223" s="457"/>
      <c r="DU223" s="457"/>
      <c r="DV223" s="457"/>
      <c r="DW223" s="457"/>
      <c r="DX223" s="457"/>
      <c r="DY223" s="457"/>
      <c r="DZ223" s="457"/>
      <c r="EA223" s="457"/>
      <c r="EB223" s="457"/>
      <c r="EC223" s="457"/>
      <c r="ED223" s="457"/>
      <c r="EE223" s="457"/>
      <c r="EF223" s="457"/>
      <c r="EG223" s="457"/>
      <c r="EH223" s="457"/>
      <c r="EI223" s="457"/>
      <c r="EJ223" s="457"/>
      <c r="EK223" s="457"/>
      <c r="EL223" s="457"/>
      <c r="EM223" s="457"/>
      <c r="EN223" s="457"/>
      <c r="EO223" s="457"/>
      <c r="EP223" s="457"/>
      <c r="EQ223" s="457"/>
      <c r="ER223" s="457"/>
      <c r="ES223" s="458"/>
      <c r="ET223" s="54"/>
      <c r="EU223" s="54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  <c r="FF223" s="55"/>
      <c r="FG223" s="55"/>
      <c r="FH223" s="55"/>
      <c r="FI223" s="55"/>
      <c r="FJ223" s="55"/>
    </row>
    <row r="224" spans="1:166" ht="54" customHeight="1">
      <c r="A224" s="198"/>
      <c r="B224" s="60"/>
      <c r="C224" s="451"/>
      <c r="D224" s="416"/>
      <c r="E224" s="416"/>
      <c r="F224" s="416"/>
      <c r="G224" s="452"/>
      <c r="H224" s="211"/>
      <c r="I224" s="211"/>
      <c r="J224" s="211"/>
      <c r="K224" s="235"/>
      <c r="L224" s="236"/>
      <c r="M224" s="465" t="s">
        <v>493</v>
      </c>
      <c r="N224" s="457"/>
      <c r="O224" s="457"/>
      <c r="P224" s="457"/>
      <c r="Q224" s="457"/>
      <c r="R224" s="457"/>
      <c r="S224" s="457"/>
      <c r="T224" s="457"/>
      <c r="U224" s="457"/>
      <c r="V224" s="458"/>
      <c r="W224" s="224"/>
      <c r="X224" s="224"/>
      <c r="Y224" s="224"/>
      <c r="Z224" s="224"/>
      <c r="AA224" s="224"/>
      <c r="AB224" s="224"/>
      <c r="AC224" s="224"/>
      <c r="AD224" s="224"/>
      <c r="AE224" s="148"/>
      <c r="AF224" s="148"/>
      <c r="AG224" s="148"/>
      <c r="AH224" s="194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329"/>
      <c r="AX224" s="330"/>
      <c r="AY224" s="330"/>
      <c r="AZ224" s="330"/>
      <c r="BA224" s="331"/>
      <c r="BB224" s="15"/>
      <c r="BC224" s="329"/>
      <c r="BD224" s="330"/>
      <c r="BE224" s="330"/>
      <c r="BF224" s="330"/>
      <c r="BG224" s="331"/>
      <c r="BH224" s="220"/>
      <c r="BI224" s="7"/>
      <c r="BJ224" s="234"/>
      <c r="BK224" s="7"/>
      <c r="BL224" s="7"/>
      <c r="BM224" s="7"/>
      <c r="BN224" s="7"/>
      <c r="BO224" s="219"/>
      <c r="BP224" s="219"/>
      <c r="BQ224" s="21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451"/>
      <c r="CB224" s="416"/>
      <c r="CC224" s="416"/>
      <c r="CD224" s="416"/>
      <c r="CE224" s="416"/>
      <c r="CF224" s="452"/>
      <c r="CG224" s="222"/>
      <c r="CH224" s="223"/>
      <c r="CI224" s="223"/>
      <c r="CJ224" s="224"/>
      <c r="CK224" s="460" t="s">
        <v>494</v>
      </c>
      <c r="CL224" s="330"/>
      <c r="CM224" s="330"/>
      <c r="CN224" s="330"/>
      <c r="CO224" s="330"/>
      <c r="CP224" s="330"/>
      <c r="CQ224" s="330"/>
      <c r="CR224" s="330"/>
      <c r="CS224" s="330"/>
      <c r="CT224" s="330"/>
      <c r="CU224" s="330"/>
      <c r="CV224" s="330"/>
      <c r="CW224" s="330"/>
      <c r="CX224" s="330"/>
      <c r="CY224" s="330"/>
      <c r="CZ224" s="330"/>
      <c r="DA224" s="330"/>
      <c r="DB224" s="330"/>
      <c r="DC224" s="330"/>
      <c r="DD224" s="331"/>
      <c r="DE224" s="195"/>
      <c r="DF224" s="195"/>
      <c r="DG224" s="195"/>
      <c r="DH224" s="195"/>
      <c r="DI224" s="195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  <c r="DT224" s="148"/>
      <c r="DU224" s="148"/>
      <c r="DV224" s="148"/>
      <c r="DW224" s="148"/>
      <c r="DX224" s="148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3"/>
      <c r="EQ224" s="53"/>
      <c r="ER224" s="53"/>
      <c r="ES224" s="53"/>
      <c r="ET224" s="54"/>
      <c r="EU224" s="54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  <c r="FF224" s="55"/>
      <c r="FG224" s="55"/>
      <c r="FH224" s="55"/>
      <c r="FI224" s="55"/>
      <c r="FJ224" s="55"/>
    </row>
    <row r="225" spans="1:166" ht="54" customHeight="1">
      <c r="A225" s="198"/>
      <c r="B225" s="60"/>
      <c r="C225" s="217" t="s">
        <v>495</v>
      </c>
      <c r="D225" s="194"/>
      <c r="E225" s="194"/>
      <c r="F225" s="194"/>
      <c r="G225" s="194"/>
      <c r="H225" s="194"/>
      <c r="I225" s="219"/>
      <c r="J225" s="219"/>
      <c r="K225" s="219"/>
      <c r="L225" s="219"/>
      <c r="M225" s="219"/>
      <c r="N225" s="219"/>
      <c r="O225" s="219"/>
      <c r="P225" s="225"/>
      <c r="Q225" s="194"/>
      <c r="R225" s="44"/>
      <c r="S225" s="44"/>
      <c r="T225" s="237"/>
      <c r="U225" s="213"/>
      <c r="V225" s="213"/>
      <c r="W225" s="213"/>
      <c r="X225" s="213"/>
      <c r="Y225" s="213"/>
      <c r="Z225" s="213"/>
      <c r="AA225" s="213"/>
      <c r="AB225" s="213"/>
      <c r="AC225" s="213"/>
      <c r="AD225" s="213"/>
      <c r="AE225" s="148"/>
      <c r="AF225" s="148"/>
      <c r="AG225" s="148"/>
      <c r="AH225" s="194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50"/>
      <c r="AX225" s="58"/>
      <c r="AY225" s="58"/>
      <c r="AZ225" s="58"/>
      <c r="BA225" s="58"/>
      <c r="BB225" s="58"/>
      <c r="BC225" s="194"/>
      <c r="BD225" s="58"/>
      <c r="BE225" s="194"/>
      <c r="BF225" s="194"/>
      <c r="BG225" s="194"/>
      <c r="BH225" s="229"/>
      <c r="BI225" s="15"/>
      <c r="BJ225" s="15"/>
      <c r="BK225" s="15"/>
      <c r="BL225" s="15"/>
      <c r="BM225" s="15"/>
      <c r="BN225" s="15"/>
      <c r="BO225" s="219"/>
      <c r="BP225" s="219"/>
      <c r="BQ225" s="21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217" t="s">
        <v>489</v>
      </c>
      <c r="CB225" s="194"/>
      <c r="CC225" s="194"/>
      <c r="CD225" s="194"/>
      <c r="CE225" s="194"/>
      <c r="CF225" s="194"/>
      <c r="CG225" s="219"/>
      <c r="CH225" s="219"/>
      <c r="CI225" s="219"/>
      <c r="CJ225" s="219"/>
      <c r="CK225" s="219"/>
      <c r="CL225" s="219"/>
      <c r="CM225" s="219"/>
      <c r="CN225" s="225"/>
      <c r="CO225" s="219"/>
      <c r="CP225" s="219"/>
      <c r="CQ225" s="219"/>
      <c r="CR225" s="219"/>
      <c r="CS225" s="238"/>
      <c r="CT225" s="238"/>
      <c r="CU225" s="239"/>
      <c r="CV225" s="195"/>
      <c r="CW225" s="195"/>
      <c r="CX225" s="195"/>
      <c r="CY225" s="195"/>
      <c r="CZ225" s="195"/>
      <c r="DA225" s="195"/>
      <c r="DB225" s="195"/>
      <c r="DC225" s="195"/>
      <c r="DD225" s="195"/>
      <c r="DE225" s="195"/>
      <c r="DF225" s="195"/>
      <c r="DG225" s="195"/>
      <c r="DH225" s="195"/>
      <c r="DI225" s="195"/>
      <c r="DJ225" s="148"/>
      <c r="DK225" s="148"/>
      <c r="DL225" s="148"/>
      <c r="DM225" s="148"/>
      <c r="DN225" s="148"/>
      <c r="DO225" s="148"/>
      <c r="DP225" s="148"/>
      <c r="DQ225" s="148"/>
      <c r="DR225" s="148"/>
      <c r="DS225" s="148"/>
      <c r="DT225" s="148"/>
      <c r="DU225" s="148"/>
      <c r="DV225" s="148"/>
      <c r="DW225" s="148"/>
      <c r="DX225" s="148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3"/>
      <c r="EQ225" s="53"/>
      <c r="ER225" s="53"/>
      <c r="ES225" s="53"/>
      <c r="ET225" s="54"/>
      <c r="EU225" s="54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  <c r="FF225" s="55"/>
      <c r="FG225" s="55"/>
      <c r="FH225" s="55"/>
      <c r="FI225" s="55"/>
      <c r="FJ225" s="55"/>
    </row>
    <row r="226" spans="1:166" ht="39" customHeight="1">
      <c r="A226" s="198"/>
      <c r="B226" s="60"/>
      <c r="C226" s="230"/>
      <c r="D226" s="58"/>
      <c r="E226" s="58"/>
      <c r="F226" s="58"/>
      <c r="G226" s="58"/>
      <c r="H226" s="58"/>
      <c r="I226" s="194"/>
      <c r="J226" s="58"/>
      <c r="K226" s="194"/>
      <c r="L226" s="194"/>
      <c r="M226" s="194"/>
      <c r="N226" s="194"/>
      <c r="O226" s="194"/>
      <c r="P226" s="194"/>
      <c r="Q226" s="194"/>
      <c r="R226" s="194"/>
      <c r="S226" s="194"/>
      <c r="T226" s="214"/>
      <c r="U226" s="213"/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148"/>
      <c r="AF226" s="148"/>
      <c r="AG226" s="148"/>
      <c r="AH226" s="194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219"/>
      <c r="BP226" s="219"/>
      <c r="BQ226" s="21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7"/>
      <c r="CB226" s="7"/>
      <c r="CC226" s="7"/>
      <c r="CD226" s="7"/>
      <c r="CE226" s="7"/>
      <c r="CF226" s="7"/>
      <c r="CG226" s="219"/>
      <c r="CH226" s="7"/>
      <c r="CI226" s="7"/>
      <c r="CJ226" s="7"/>
      <c r="CK226" s="7"/>
      <c r="CL226" s="220"/>
      <c r="CM226" s="7"/>
      <c r="CN226" s="221"/>
      <c r="CO226" s="219"/>
      <c r="CP226" s="219"/>
      <c r="CQ226" s="219"/>
      <c r="CR226" s="219"/>
      <c r="CS226" s="238"/>
      <c r="CT226" s="238"/>
      <c r="CU226" s="239"/>
      <c r="CV226" s="195"/>
      <c r="CW226" s="195"/>
      <c r="CX226" s="195"/>
      <c r="CY226" s="195"/>
      <c r="CZ226" s="195"/>
      <c r="DA226" s="195"/>
      <c r="DB226" s="195"/>
      <c r="DC226" s="195"/>
      <c r="DD226" s="195"/>
      <c r="DE226" s="195"/>
      <c r="DF226" s="195"/>
      <c r="DG226" s="195"/>
      <c r="DH226" s="195"/>
      <c r="DI226" s="195"/>
      <c r="DJ226" s="148"/>
      <c r="DK226" s="148"/>
      <c r="DL226" s="148"/>
      <c r="DM226" s="148"/>
      <c r="DN226" s="148"/>
      <c r="DO226" s="148"/>
      <c r="DP226" s="148"/>
      <c r="DQ226" s="148"/>
      <c r="DR226" s="148"/>
      <c r="DS226" s="148"/>
      <c r="DT226" s="148"/>
      <c r="DU226" s="148"/>
      <c r="DV226" s="148"/>
      <c r="DW226" s="148"/>
      <c r="DX226" s="148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3"/>
      <c r="EQ226" s="53"/>
      <c r="ER226" s="53"/>
      <c r="ES226" s="53"/>
      <c r="ET226" s="54"/>
      <c r="EU226" s="54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  <c r="FF226" s="55"/>
      <c r="FG226" s="55"/>
      <c r="FH226" s="55"/>
      <c r="FI226" s="55"/>
      <c r="FJ226" s="55"/>
    </row>
    <row r="227" spans="1:166" ht="54" customHeight="1">
      <c r="A227" s="198"/>
      <c r="B227" s="60"/>
      <c r="C227" s="453" t="s">
        <v>496</v>
      </c>
      <c r="D227" s="330"/>
      <c r="E227" s="330"/>
      <c r="F227" s="330"/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30"/>
      <c r="S227" s="330"/>
      <c r="T227" s="330"/>
      <c r="U227" s="330"/>
      <c r="V227" s="330"/>
      <c r="W227" s="330"/>
      <c r="X227" s="330"/>
      <c r="Y227" s="330"/>
      <c r="Z227" s="330"/>
      <c r="AA227" s="330"/>
      <c r="AB227" s="330"/>
      <c r="AC227" s="330"/>
      <c r="AD227" s="330"/>
      <c r="AE227" s="330"/>
      <c r="AF227" s="330"/>
      <c r="AG227" s="330"/>
      <c r="AH227" s="330"/>
      <c r="AI227" s="330"/>
      <c r="AJ227" s="330"/>
      <c r="AK227" s="330"/>
      <c r="AL227" s="330"/>
      <c r="AM227" s="330"/>
      <c r="AN227" s="330"/>
      <c r="AO227" s="330"/>
      <c r="AP227" s="330"/>
      <c r="AQ227" s="330"/>
      <c r="AR227" s="330"/>
      <c r="AS227" s="330"/>
      <c r="AT227" s="330"/>
      <c r="AU227" s="330"/>
      <c r="AV227" s="330"/>
      <c r="AW227" s="330"/>
      <c r="AX227" s="330"/>
      <c r="AY227" s="330"/>
      <c r="AZ227" s="330"/>
      <c r="BA227" s="330"/>
      <c r="BB227" s="330"/>
      <c r="BC227" s="330"/>
      <c r="BD227" s="330"/>
      <c r="BE227" s="330"/>
      <c r="BF227" s="330"/>
      <c r="BG227" s="330"/>
      <c r="BH227" s="330"/>
      <c r="BI227" s="331"/>
      <c r="BJ227" s="148"/>
      <c r="BK227" s="148"/>
      <c r="BL227" s="148"/>
      <c r="BM227" s="148"/>
      <c r="BN227" s="148"/>
      <c r="BO227" s="194"/>
      <c r="BP227" s="194"/>
      <c r="BQ227" s="205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466" t="s">
        <v>497</v>
      </c>
      <c r="CB227" s="330"/>
      <c r="CC227" s="330"/>
      <c r="CD227" s="330"/>
      <c r="CE227" s="330"/>
      <c r="CF227" s="330"/>
      <c r="CG227" s="330"/>
      <c r="CH227" s="330"/>
      <c r="CI227" s="330"/>
      <c r="CJ227" s="330"/>
      <c r="CK227" s="330"/>
      <c r="CL227" s="330"/>
      <c r="CM227" s="330"/>
      <c r="CN227" s="330"/>
      <c r="CO227" s="330"/>
      <c r="CP227" s="330"/>
      <c r="CQ227" s="330"/>
      <c r="CR227" s="330"/>
      <c r="CS227" s="331"/>
      <c r="CT227" s="206"/>
      <c r="CU227" s="207"/>
      <c r="CV227" s="195"/>
      <c r="CW227" s="195"/>
      <c r="CX227" s="195"/>
      <c r="CY227" s="195"/>
      <c r="CZ227" s="195"/>
      <c r="DA227" s="195"/>
      <c r="DB227" s="195"/>
      <c r="DC227" s="195"/>
      <c r="DD227" s="195"/>
      <c r="DE227" s="195"/>
      <c r="DF227" s="195"/>
      <c r="DG227" s="195"/>
      <c r="DH227" s="195"/>
      <c r="DI227" s="195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  <c r="DT227" s="148"/>
      <c r="DU227" s="148"/>
      <c r="DV227" s="148"/>
      <c r="DW227" s="148"/>
      <c r="DX227" s="148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3"/>
      <c r="EQ227" s="53"/>
      <c r="ER227" s="53"/>
      <c r="ES227" s="53"/>
      <c r="ET227" s="54"/>
      <c r="EU227" s="54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  <c r="FF227" s="55"/>
      <c r="FG227" s="55"/>
      <c r="FH227" s="55"/>
      <c r="FI227" s="55"/>
      <c r="FJ227" s="55"/>
    </row>
    <row r="228" spans="1:166" ht="21" customHeight="1">
      <c r="A228" s="198"/>
      <c r="B228" s="60"/>
      <c r="C228" s="5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  <c r="AA228" s="213"/>
      <c r="AB228" s="213"/>
      <c r="AC228" s="213"/>
      <c r="AD228" s="213"/>
      <c r="AE228" s="213"/>
      <c r="AF228" s="213"/>
      <c r="AG228" s="213"/>
      <c r="AH228" s="194"/>
      <c r="AI228" s="466"/>
      <c r="AJ228" s="330"/>
      <c r="AK228" s="330"/>
      <c r="AL228" s="330"/>
      <c r="AM228" s="330"/>
      <c r="AN228" s="330"/>
      <c r="AO228" s="330"/>
      <c r="AP228" s="330"/>
      <c r="AQ228" s="330"/>
      <c r="AR228" s="330"/>
      <c r="AS228" s="330"/>
      <c r="AT228" s="330"/>
      <c r="AU228" s="330"/>
      <c r="AV228" s="330"/>
      <c r="AW228" s="330"/>
      <c r="AX228" s="330"/>
      <c r="AY228" s="330"/>
      <c r="AZ228" s="330"/>
      <c r="BA228" s="330"/>
      <c r="BB228" s="330"/>
      <c r="BC228" s="330"/>
      <c r="BD228" s="330"/>
      <c r="BE228" s="330"/>
      <c r="BF228" s="330"/>
      <c r="BG228" s="330"/>
      <c r="BH228" s="330"/>
      <c r="BI228" s="330"/>
      <c r="BJ228" s="331"/>
      <c r="BK228" s="148"/>
      <c r="BL228" s="148"/>
      <c r="BM228" s="148"/>
      <c r="BN228" s="148"/>
      <c r="BO228" s="7"/>
      <c r="BP228" s="7"/>
      <c r="BQ228" s="205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454"/>
      <c r="CB228" s="330"/>
      <c r="CC228" s="330"/>
      <c r="CD228" s="330"/>
      <c r="CE228" s="331"/>
      <c r="CF228" s="213"/>
      <c r="CG228" s="454"/>
      <c r="CH228" s="330"/>
      <c r="CI228" s="330"/>
      <c r="CJ228" s="330"/>
      <c r="CK228" s="331"/>
      <c r="CL228" s="240"/>
      <c r="CM228" s="64"/>
      <c r="CN228" s="241"/>
      <c r="CO228" s="64"/>
      <c r="CP228" s="64"/>
      <c r="CQ228" s="64"/>
      <c r="CR228" s="64"/>
      <c r="CS228" s="23"/>
      <c r="CT228" s="23"/>
      <c r="CU228" s="207"/>
      <c r="CV228" s="195"/>
      <c r="CW228" s="195"/>
      <c r="CX228" s="195"/>
      <c r="CY228" s="195"/>
      <c r="CZ228" s="195"/>
      <c r="DA228" s="195"/>
      <c r="DB228" s="195"/>
      <c r="DC228" s="195"/>
      <c r="DD228" s="195"/>
      <c r="DE228" s="195"/>
      <c r="DF228" s="195"/>
      <c r="DG228" s="195"/>
      <c r="DH228" s="195"/>
      <c r="DI228" s="195"/>
      <c r="DJ228" s="148"/>
      <c r="DK228" s="148"/>
      <c r="DL228" s="148"/>
      <c r="DM228" s="148"/>
      <c r="DN228" s="148"/>
      <c r="DO228" s="148"/>
      <c r="DP228" s="148"/>
      <c r="DQ228" s="148"/>
      <c r="DR228" s="148"/>
      <c r="DS228" s="148"/>
      <c r="DT228" s="148"/>
      <c r="DU228" s="148"/>
      <c r="DV228" s="148"/>
      <c r="DW228" s="148"/>
      <c r="DX228" s="148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3"/>
      <c r="EQ228" s="53"/>
      <c r="ER228" s="53"/>
      <c r="ES228" s="53"/>
      <c r="ET228" s="54"/>
      <c r="EU228" s="54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  <c r="FF228" s="55"/>
      <c r="FG228" s="55"/>
      <c r="FH228" s="55"/>
      <c r="FI228" s="55"/>
      <c r="FJ228" s="55"/>
    </row>
    <row r="229" spans="1:166" ht="54" customHeight="1">
      <c r="A229" s="198"/>
      <c r="B229" s="60"/>
      <c r="C229" s="466" t="s">
        <v>498</v>
      </c>
      <c r="D229" s="330"/>
      <c r="E229" s="330"/>
      <c r="F229" s="330"/>
      <c r="G229" s="330"/>
      <c r="H229" s="330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30"/>
      <c r="U229" s="330"/>
      <c r="V229" s="330"/>
      <c r="W229" s="330"/>
      <c r="X229" s="330"/>
      <c r="Y229" s="330"/>
      <c r="Z229" s="330"/>
      <c r="AA229" s="330"/>
      <c r="AB229" s="330"/>
      <c r="AC229" s="330"/>
      <c r="AD229" s="331"/>
      <c r="AE229" s="148"/>
      <c r="AF229" s="148"/>
      <c r="AG229" s="148"/>
      <c r="AH229" s="194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7"/>
      <c r="BP229" s="7"/>
      <c r="BQ229" s="205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451"/>
      <c r="CB229" s="416"/>
      <c r="CC229" s="416"/>
      <c r="CD229" s="416"/>
      <c r="CE229" s="452"/>
      <c r="CF229" s="211"/>
      <c r="CG229" s="211"/>
      <c r="CH229" s="211"/>
      <c r="CI229" s="235"/>
      <c r="CK229" s="464" t="s">
        <v>499</v>
      </c>
      <c r="CL229" s="257"/>
      <c r="CM229" s="257"/>
      <c r="CN229" s="257"/>
      <c r="CO229" s="257"/>
      <c r="CP229" s="257"/>
      <c r="CQ229" s="257"/>
      <c r="CR229" s="257"/>
      <c r="CS229" s="257"/>
      <c r="DB229" s="195"/>
      <c r="DC229" s="195"/>
      <c r="DD229" s="195"/>
      <c r="DE229" s="195"/>
      <c r="DF229" s="195"/>
      <c r="DG229" s="195"/>
      <c r="DH229" s="195"/>
      <c r="DI229" s="195"/>
      <c r="DJ229" s="148"/>
      <c r="DK229" s="148"/>
      <c r="DL229" s="148"/>
      <c r="DM229" s="148"/>
      <c r="DN229" s="148"/>
      <c r="DO229" s="148"/>
      <c r="DP229" s="148"/>
      <c r="DQ229" s="148"/>
      <c r="DR229" s="148"/>
      <c r="DS229" s="148"/>
      <c r="DT229" s="148"/>
      <c r="DU229" s="148"/>
      <c r="DV229" s="148"/>
      <c r="DW229" s="148"/>
      <c r="DX229" s="148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3"/>
      <c r="EQ229" s="53"/>
      <c r="ER229" s="53"/>
      <c r="ES229" s="53"/>
      <c r="ET229" s="54"/>
      <c r="EU229" s="54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  <c r="FF229" s="55"/>
      <c r="FG229" s="55"/>
      <c r="FH229" s="55"/>
      <c r="FI229" s="55"/>
      <c r="FJ229" s="55"/>
    </row>
    <row r="230" spans="1:166" ht="54" customHeight="1">
      <c r="A230" s="198"/>
      <c r="B230" s="60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217" t="s">
        <v>489</v>
      </c>
      <c r="CB230" s="194"/>
      <c r="CC230" s="194"/>
      <c r="CD230" s="194"/>
      <c r="CE230" s="194"/>
      <c r="CF230" s="194"/>
      <c r="CG230" s="219"/>
      <c r="CH230" s="219"/>
      <c r="CI230" s="219"/>
      <c r="CJ230" s="219"/>
      <c r="CK230" s="219"/>
      <c r="CL230" s="219"/>
      <c r="CM230" s="219"/>
      <c r="CN230" s="225"/>
      <c r="CO230" s="194"/>
      <c r="CP230" s="194"/>
      <c r="CQ230" s="194"/>
      <c r="CR230" s="214"/>
      <c r="CS230" s="226"/>
      <c r="CT230" s="195"/>
      <c r="CU230" s="195"/>
      <c r="CV230" s="195"/>
      <c r="CW230" s="195"/>
      <c r="CX230" s="195"/>
      <c r="CY230" s="195"/>
      <c r="CZ230" s="195"/>
      <c r="DA230" s="195"/>
      <c r="DB230" s="195"/>
      <c r="DC230" s="195"/>
      <c r="DD230" s="195"/>
      <c r="DE230" s="195"/>
      <c r="DF230" s="195"/>
      <c r="DG230" s="195"/>
      <c r="DH230" s="195"/>
      <c r="DI230" s="195"/>
      <c r="DJ230" s="148"/>
      <c r="DK230" s="148"/>
      <c r="DL230" s="148"/>
      <c r="DM230" s="148"/>
      <c r="DN230" s="148"/>
      <c r="DO230" s="148"/>
      <c r="DP230" s="148"/>
      <c r="DQ230" s="148"/>
      <c r="DR230" s="148"/>
      <c r="DS230" s="148"/>
      <c r="DT230" s="148"/>
      <c r="DU230" s="148"/>
      <c r="DV230" s="148"/>
      <c r="DW230" s="148"/>
      <c r="DX230" s="148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3"/>
      <c r="EQ230" s="53"/>
      <c r="ER230" s="53"/>
      <c r="ES230" s="53"/>
      <c r="ET230" s="54"/>
      <c r="EU230" s="54"/>
      <c r="EV230" s="55"/>
      <c r="EW230" s="55"/>
      <c r="EX230" s="55"/>
      <c r="EY230" s="55"/>
      <c r="EZ230" s="55"/>
      <c r="FA230" s="55"/>
      <c r="FB230" s="55"/>
      <c r="FC230" s="55"/>
      <c r="FD230" s="55"/>
      <c r="FE230" s="55"/>
      <c r="FF230" s="55"/>
      <c r="FG230" s="55"/>
      <c r="FH230" s="55"/>
      <c r="FI230" s="55"/>
      <c r="FJ230" s="55"/>
    </row>
    <row r="231" spans="1:166" ht="18" customHeight="1">
      <c r="A231" s="198"/>
      <c r="B231" s="60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95"/>
      <c r="CT231" s="195"/>
      <c r="CU231" s="195"/>
      <c r="CV231" s="195"/>
      <c r="CW231" s="195"/>
      <c r="CX231" s="195"/>
      <c r="CY231" s="195"/>
      <c r="CZ231" s="195"/>
      <c r="DA231" s="195"/>
      <c r="DB231" s="195"/>
      <c r="DC231" s="195"/>
      <c r="DD231" s="195"/>
      <c r="DE231" s="195"/>
      <c r="DF231" s="195"/>
      <c r="DG231" s="195"/>
      <c r="DH231" s="195"/>
      <c r="DI231" s="195"/>
      <c r="DJ231" s="148"/>
      <c r="DK231" s="148"/>
      <c r="DL231" s="148"/>
      <c r="DM231" s="148"/>
      <c r="DN231" s="148"/>
      <c r="DO231" s="148"/>
      <c r="DP231" s="148"/>
      <c r="DQ231" s="148"/>
      <c r="DR231" s="148"/>
      <c r="DS231" s="148"/>
      <c r="DT231" s="148"/>
      <c r="DU231" s="148"/>
      <c r="DV231" s="148"/>
      <c r="DW231" s="148"/>
      <c r="DX231" s="148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3"/>
      <c r="EQ231" s="53"/>
      <c r="ER231" s="53"/>
      <c r="ES231" s="53"/>
      <c r="ET231" s="54"/>
      <c r="EU231" s="54"/>
      <c r="EV231" s="55"/>
      <c r="EW231" s="55"/>
      <c r="EX231" s="55"/>
      <c r="EY231" s="55"/>
      <c r="EZ231" s="55"/>
      <c r="FA231" s="55"/>
      <c r="FB231" s="55"/>
      <c r="FC231" s="55"/>
      <c r="FD231" s="55"/>
      <c r="FE231" s="55"/>
      <c r="FF231" s="55"/>
      <c r="FG231" s="55"/>
      <c r="FH231" s="55"/>
      <c r="FI231" s="55"/>
      <c r="FJ231" s="55"/>
    </row>
  </sheetData>
  <mergeCells count="4260">
    <mergeCell ref="J195:DI195"/>
    <mergeCell ref="DJ195:ES195"/>
    <mergeCell ref="A196:I196"/>
    <mergeCell ref="J196:DI196"/>
    <mergeCell ref="DJ196:ES196"/>
    <mergeCell ref="A197:I197"/>
    <mergeCell ref="J200:DI200"/>
    <mergeCell ref="DJ200:ES200"/>
    <mergeCell ref="A198:I198"/>
    <mergeCell ref="J198:DI198"/>
    <mergeCell ref="DJ198:ES198"/>
    <mergeCell ref="A199:I199"/>
    <mergeCell ref="J199:DI199"/>
    <mergeCell ref="DJ199:ES199"/>
    <mergeCell ref="A200:I200"/>
    <mergeCell ref="J208:DI208"/>
    <mergeCell ref="DJ208:ES208"/>
    <mergeCell ref="A206:I206"/>
    <mergeCell ref="J206:DI206"/>
    <mergeCell ref="DJ206:ES206"/>
    <mergeCell ref="A207:I207"/>
    <mergeCell ref="J207:DI207"/>
    <mergeCell ref="DJ207:ES207"/>
    <mergeCell ref="A208:I208"/>
    <mergeCell ref="A209:I209"/>
    <mergeCell ref="J209:DI209"/>
    <mergeCell ref="DJ209:ES209"/>
    <mergeCell ref="A211:DX211"/>
    <mergeCell ref="B212:BT212"/>
    <mergeCell ref="B213:CQ213"/>
    <mergeCell ref="B214:DT214"/>
    <mergeCell ref="J185:DI185"/>
    <mergeCell ref="DJ185:ES185"/>
    <mergeCell ref="A183:I183"/>
    <mergeCell ref="J183:DI183"/>
    <mergeCell ref="DJ183:ES183"/>
    <mergeCell ref="A184:I184"/>
    <mergeCell ref="J184:DI184"/>
    <mergeCell ref="DJ184:ES184"/>
    <mergeCell ref="A185:I185"/>
    <mergeCell ref="J188:DI188"/>
    <mergeCell ref="DJ188:ES188"/>
    <mergeCell ref="A186:I186"/>
    <mergeCell ref="J186:DI186"/>
    <mergeCell ref="DJ186:ES186"/>
    <mergeCell ref="A187:I187"/>
    <mergeCell ref="J187:DI187"/>
    <mergeCell ref="DJ187:ES187"/>
    <mergeCell ref="A188:I188"/>
    <mergeCell ref="J191:DI191"/>
    <mergeCell ref="DJ191:ES191"/>
    <mergeCell ref="A189:I189"/>
    <mergeCell ref="J189:DI189"/>
    <mergeCell ref="DJ189:ES189"/>
    <mergeCell ref="A190:I190"/>
    <mergeCell ref="J190:DI190"/>
    <mergeCell ref="CA229:CE229"/>
    <mergeCell ref="CK229:CS229"/>
    <mergeCell ref="M224:V224"/>
    <mergeCell ref="C227:BI227"/>
    <mergeCell ref="CA227:CS227"/>
    <mergeCell ref="AI228:BJ228"/>
    <mergeCell ref="CA228:CE228"/>
    <mergeCell ref="CG228:CK228"/>
    <mergeCell ref="C229:AD229"/>
    <mergeCell ref="J170:DI170"/>
    <mergeCell ref="DJ170:ES170"/>
    <mergeCell ref="A168:I168"/>
    <mergeCell ref="J168:DI168"/>
    <mergeCell ref="DJ168:ES168"/>
    <mergeCell ref="A169:I169"/>
    <mergeCell ref="J169:DI169"/>
    <mergeCell ref="DJ169:ES169"/>
    <mergeCell ref="A170:I170"/>
    <mergeCell ref="J173:DI173"/>
    <mergeCell ref="DJ173:ES173"/>
    <mergeCell ref="A171:I171"/>
    <mergeCell ref="J171:DI171"/>
    <mergeCell ref="DJ171:ES171"/>
    <mergeCell ref="A172:I172"/>
    <mergeCell ref="J172:DI172"/>
    <mergeCell ref="DJ172:ES172"/>
    <mergeCell ref="A173:I173"/>
    <mergeCell ref="J176:DI176"/>
    <mergeCell ref="DJ176:ES176"/>
    <mergeCell ref="A174:I174"/>
    <mergeCell ref="J174:DI174"/>
    <mergeCell ref="DJ174:ES174"/>
    <mergeCell ref="C217:G217"/>
    <mergeCell ref="C222:O222"/>
    <mergeCell ref="C223:G223"/>
    <mergeCell ref="I223:M223"/>
    <mergeCell ref="C224:G224"/>
    <mergeCell ref="CA221:CF221"/>
    <mergeCell ref="CA222:ES223"/>
    <mergeCell ref="C216:AM216"/>
    <mergeCell ref="AW216:BN216"/>
    <mergeCell ref="CA216:DV217"/>
    <mergeCell ref="AW217:BB217"/>
    <mergeCell ref="BC217:BH217"/>
    <mergeCell ref="CK218:DE218"/>
    <mergeCell ref="P222:BC222"/>
    <mergeCell ref="Q223:AM223"/>
    <mergeCell ref="AW223:BA223"/>
    <mergeCell ref="BC223:BG223"/>
    <mergeCell ref="AW224:BA224"/>
    <mergeCell ref="BC224:BG224"/>
    <mergeCell ref="CA224:CF224"/>
    <mergeCell ref="CK224:DD224"/>
    <mergeCell ref="J182:DI182"/>
    <mergeCell ref="DJ182:ES182"/>
    <mergeCell ref="A180:I180"/>
    <mergeCell ref="J180:DI180"/>
    <mergeCell ref="DJ180:ES180"/>
    <mergeCell ref="A181:I181"/>
    <mergeCell ref="J181:DI181"/>
    <mergeCell ref="DJ181:ES181"/>
    <mergeCell ref="A182:I182"/>
    <mergeCell ref="J205:DI205"/>
    <mergeCell ref="DJ205:ES205"/>
    <mergeCell ref="A201:I201"/>
    <mergeCell ref="J201:DI201"/>
    <mergeCell ref="DJ201:ES201"/>
    <mergeCell ref="A202:I202"/>
    <mergeCell ref="J202:DI202"/>
    <mergeCell ref="DJ202:ES202"/>
    <mergeCell ref="A205:I205"/>
    <mergeCell ref="DJ190:ES190"/>
    <mergeCell ref="A191:I191"/>
    <mergeCell ref="J194:DI194"/>
    <mergeCell ref="DJ194:ES194"/>
    <mergeCell ref="A192:I192"/>
    <mergeCell ref="J192:DI192"/>
    <mergeCell ref="DJ192:ES192"/>
    <mergeCell ref="A193:I193"/>
    <mergeCell ref="J193:DI193"/>
    <mergeCell ref="DJ193:ES193"/>
    <mergeCell ref="A194:I194"/>
    <mergeCell ref="J197:DI197"/>
    <mergeCell ref="DJ197:ES197"/>
    <mergeCell ref="A195:I195"/>
    <mergeCell ref="CL160:CR162"/>
    <mergeCell ref="BT163:EP163"/>
    <mergeCell ref="B158:AI158"/>
    <mergeCell ref="AJ158:BW158"/>
    <mergeCell ref="BX158:CR158"/>
    <mergeCell ref="CS158:ES158"/>
    <mergeCell ref="B159:Q159"/>
    <mergeCell ref="R159:W159"/>
    <mergeCell ref="X159:AC159"/>
    <mergeCell ref="BF162:BK162"/>
    <mergeCell ref="BL162:BQ162"/>
    <mergeCell ref="B165:DX165"/>
    <mergeCell ref="C166:EP166"/>
    <mergeCell ref="A167:I167"/>
    <mergeCell ref="J167:DI167"/>
    <mergeCell ref="DJ167:ES167"/>
    <mergeCell ref="J179:DI179"/>
    <mergeCell ref="DJ179:ES179"/>
    <mergeCell ref="A177:I177"/>
    <mergeCell ref="J177:DI177"/>
    <mergeCell ref="DJ177:ES177"/>
    <mergeCell ref="A178:I178"/>
    <mergeCell ref="J178:DI178"/>
    <mergeCell ref="DJ178:ES178"/>
    <mergeCell ref="A179:I179"/>
    <mergeCell ref="A175:I175"/>
    <mergeCell ref="J175:DI175"/>
    <mergeCell ref="DJ175:ES175"/>
    <mergeCell ref="A176:I176"/>
    <mergeCell ref="C163:AW163"/>
    <mergeCell ref="R161:W162"/>
    <mergeCell ref="X161:AC162"/>
    <mergeCell ref="AD161:AI162"/>
    <mergeCell ref="BF161:BK161"/>
    <mergeCell ref="BL161:BQ161"/>
    <mergeCell ref="BR161:BW161"/>
    <mergeCell ref="BR162:BW162"/>
    <mergeCell ref="DI155:DP155"/>
    <mergeCell ref="DQ155:DS155"/>
    <mergeCell ref="DT155:ES155"/>
    <mergeCell ref="BE155:BL155"/>
    <mergeCell ref="BM155:BT155"/>
    <mergeCell ref="BU155:CB155"/>
    <mergeCell ref="CC155:CJ155"/>
    <mergeCell ref="CK155:CR155"/>
    <mergeCell ref="CS155:CZ155"/>
    <mergeCell ref="DA155:DH155"/>
    <mergeCell ref="B155:AL155"/>
    <mergeCell ref="AM155:AO155"/>
    <mergeCell ref="AP155:AR155"/>
    <mergeCell ref="AS155:AU155"/>
    <mergeCell ref="AV155:AX155"/>
    <mergeCell ref="AY155:BA155"/>
    <mergeCell ref="BB155:BD155"/>
    <mergeCell ref="BR159:BW159"/>
    <mergeCell ref="BX159:CD159"/>
    <mergeCell ref="CE159:CK159"/>
    <mergeCell ref="CL159:CR159"/>
    <mergeCell ref="CS159:ES162"/>
    <mergeCell ref="BX160:CD162"/>
    <mergeCell ref="CE160:CK162"/>
    <mergeCell ref="AV154:AX154"/>
    <mergeCell ref="AY154:BA154"/>
    <mergeCell ref="BB154:BD154"/>
    <mergeCell ref="BF159:BK159"/>
    <mergeCell ref="BL159:BQ159"/>
    <mergeCell ref="BF160:BK160"/>
    <mergeCell ref="BL160:BQ160"/>
    <mergeCell ref="BR160:BW160"/>
    <mergeCell ref="AD159:AI159"/>
    <mergeCell ref="AJ159:BE159"/>
    <mergeCell ref="B160:Q160"/>
    <mergeCell ref="R160:W160"/>
    <mergeCell ref="X160:AC160"/>
    <mergeCell ref="AD160:AI160"/>
    <mergeCell ref="AJ160:BE160"/>
    <mergeCell ref="AJ161:BE161"/>
    <mergeCell ref="AJ162:BE162"/>
    <mergeCell ref="B161:Q162"/>
    <mergeCell ref="CK152:CR152"/>
    <mergeCell ref="CS152:CZ152"/>
    <mergeCell ref="DA152:DH152"/>
    <mergeCell ref="B152:AL152"/>
    <mergeCell ref="AM152:AO152"/>
    <mergeCell ref="AP152:AR152"/>
    <mergeCell ref="AS152:AU152"/>
    <mergeCell ref="AV152:AX152"/>
    <mergeCell ref="AY152:BA152"/>
    <mergeCell ref="BB152:BD152"/>
    <mergeCell ref="DI153:DP153"/>
    <mergeCell ref="DQ153:DS153"/>
    <mergeCell ref="DT153:ES153"/>
    <mergeCell ref="DT154:ES154"/>
    <mergeCell ref="BE153:BL153"/>
    <mergeCell ref="BM153:BT153"/>
    <mergeCell ref="BU153:CB153"/>
    <mergeCell ref="CC153:CJ153"/>
    <mergeCell ref="CK153:CR153"/>
    <mergeCell ref="CS153:CZ153"/>
    <mergeCell ref="DA153:DH153"/>
    <mergeCell ref="B153:AL153"/>
    <mergeCell ref="AM153:AO153"/>
    <mergeCell ref="AP153:AR153"/>
    <mergeCell ref="AS153:AU153"/>
    <mergeCell ref="AV153:AX153"/>
    <mergeCell ref="AY153:BA153"/>
    <mergeCell ref="BB153:BD153"/>
    <mergeCell ref="B154:AL154"/>
    <mergeCell ref="AM154:AO154"/>
    <mergeCell ref="AP154:AR154"/>
    <mergeCell ref="AS154:AU154"/>
    <mergeCell ref="DQ151:DS151"/>
    <mergeCell ref="DT151:ES151"/>
    <mergeCell ref="CQ151:CR151"/>
    <mergeCell ref="CS151:CU151"/>
    <mergeCell ref="CV151:CX151"/>
    <mergeCell ref="CY151:CZ151"/>
    <mergeCell ref="DA151:DC151"/>
    <mergeCell ref="DD151:DF151"/>
    <mergeCell ref="DG151:DH151"/>
    <mergeCell ref="B151:AL151"/>
    <mergeCell ref="AM151:AO151"/>
    <mergeCell ref="AP151:AR151"/>
    <mergeCell ref="AS151:AU151"/>
    <mergeCell ref="AV151:AX151"/>
    <mergeCell ref="AY151:BA151"/>
    <mergeCell ref="BB151:BD151"/>
    <mergeCell ref="DI154:DP154"/>
    <mergeCell ref="DQ154:DS154"/>
    <mergeCell ref="BE154:BL154"/>
    <mergeCell ref="BM154:BT154"/>
    <mergeCell ref="BU154:CB154"/>
    <mergeCell ref="CC154:CJ154"/>
    <mergeCell ref="CK154:CR154"/>
    <mergeCell ref="CS154:CZ154"/>
    <mergeCell ref="DA154:DH154"/>
    <mergeCell ref="DI152:DP152"/>
    <mergeCell ref="DQ152:DS152"/>
    <mergeCell ref="DT152:ES152"/>
    <mergeCell ref="BE152:BL152"/>
    <mergeCell ref="BM152:BT152"/>
    <mergeCell ref="BU152:CB152"/>
    <mergeCell ref="CC152:CJ152"/>
    <mergeCell ref="BE151:BG151"/>
    <mergeCell ref="BH151:BJ151"/>
    <mergeCell ref="BK151:BL151"/>
    <mergeCell ref="BM151:BO151"/>
    <mergeCell ref="BP151:BR151"/>
    <mergeCell ref="BS151:BT151"/>
    <mergeCell ref="BU151:BW151"/>
    <mergeCell ref="BX151:BZ151"/>
    <mergeCell ref="CA151:CB151"/>
    <mergeCell ref="CC151:CE151"/>
    <mergeCell ref="CF151:CH151"/>
    <mergeCell ref="CI151:CJ151"/>
    <mergeCell ref="CK151:CM151"/>
    <mergeCell ref="CN151:CP151"/>
    <mergeCell ref="DI151:DK151"/>
    <mergeCell ref="DL151:DN151"/>
    <mergeCell ref="DO151:DP151"/>
    <mergeCell ref="C145:AF145"/>
    <mergeCell ref="AG145:AI145"/>
    <mergeCell ref="AJ145:AL145"/>
    <mergeCell ref="AM145:AO145"/>
    <mergeCell ref="AP145:AR145"/>
    <mergeCell ref="AS145:AU145"/>
    <mergeCell ref="AV145:AX145"/>
    <mergeCell ref="DO146:DP146"/>
    <mergeCell ref="DQ146:DS146"/>
    <mergeCell ref="DT146:ES146"/>
    <mergeCell ref="DT147:ES147"/>
    <mergeCell ref="DD145:DF145"/>
    <mergeCell ref="DG145:DH145"/>
    <mergeCell ref="DI145:DK145"/>
    <mergeCell ref="DL145:DN145"/>
    <mergeCell ref="DO145:DP145"/>
    <mergeCell ref="DQ145:DS145"/>
    <mergeCell ref="DT145:ES145"/>
    <mergeCell ref="C147:AF147"/>
    <mergeCell ref="AG147:AI147"/>
    <mergeCell ref="AJ147:AL147"/>
    <mergeCell ref="AM147:AO147"/>
    <mergeCell ref="AP147:AR147"/>
    <mergeCell ref="AS147:AU147"/>
    <mergeCell ref="AV147:AX147"/>
    <mergeCell ref="CK145:CM145"/>
    <mergeCell ref="CN145:CP145"/>
    <mergeCell ref="CQ145:CR145"/>
    <mergeCell ref="CS145:CU145"/>
    <mergeCell ref="CV145:CX145"/>
    <mergeCell ref="CY145:CZ145"/>
    <mergeCell ref="DA145:DC145"/>
    <mergeCell ref="DO147:DP147"/>
    <mergeCell ref="DQ147:DS147"/>
    <mergeCell ref="CV147:CX147"/>
    <mergeCell ref="CY147:CZ147"/>
    <mergeCell ref="DA147:DC147"/>
    <mergeCell ref="DD147:DF147"/>
    <mergeCell ref="DG147:DH147"/>
    <mergeCell ref="DI147:DK147"/>
    <mergeCell ref="DL147:DN147"/>
    <mergeCell ref="AY145:BA145"/>
    <mergeCell ref="BB145:BD145"/>
    <mergeCell ref="BE145:BG145"/>
    <mergeCell ref="BH145:BJ145"/>
    <mergeCell ref="BK145:BL145"/>
    <mergeCell ref="BM145:BO145"/>
    <mergeCell ref="BP145:BR145"/>
    <mergeCell ref="BS145:BT145"/>
    <mergeCell ref="BU145:BW145"/>
    <mergeCell ref="BX145:BZ145"/>
    <mergeCell ref="CA145:CB145"/>
    <mergeCell ref="CC145:CE145"/>
    <mergeCell ref="CF145:CH145"/>
    <mergeCell ref="CI145:CJ145"/>
    <mergeCell ref="BS147:BT147"/>
    <mergeCell ref="BU147:BW147"/>
    <mergeCell ref="AY147:BA147"/>
    <mergeCell ref="BB147:BD147"/>
    <mergeCell ref="BE147:BG147"/>
    <mergeCell ref="BH147:BJ147"/>
    <mergeCell ref="BK147:BL147"/>
    <mergeCell ref="BM147:BO147"/>
    <mergeCell ref="BP147:BR147"/>
    <mergeCell ref="AY146:BA146"/>
    <mergeCell ref="BB146:BD146"/>
    <mergeCell ref="BE146:BG146"/>
    <mergeCell ref="BH146:BJ146"/>
    <mergeCell ref="BK146:BL146"/>
    <mergeCell ref="BM146:BO146"/>
    <mergeCell ref="BP146:BR146"/>
    <mergeCell ref="C146:AF146"/>
    <mergeCell ref="AG146:AI146"/>
    <mergeCell ref="AJ146:AL146"/>
    <mergeCell ref="AM146:AO146"/>
    <mergeCell ref="AP146:AR146"/>
    <mergeCell ref="AS146:AU146"/>
    <mergeCell ref="AV146:AX146"/>
    <mergeCell ref="CQ147:CR147"/>
    <mergeCell ref="CS147:CU147"/>
    <mergeCell ref="BX147:BZ147"/>
    <mergeCell ref="CA147:CB147"/>
    <mergeCell ref="CC147:CE147"/>
    <mergeCell ref="CF147:CH147"/>
    <mergeCell ref="CI147:CJ147"/>
    <mergeCell ref="CK147:CM147"/>
    <mergeCell ref="CN147:CP147"/>
    <mergeCell ref="CK146:CM146"/>
    <mergeCell ref="CN146:CP146"/>
    <mergeCell ref="BS146:BT146"/>
    <mergeCell ref="BU146:BW146"/>
    <mergeCell ref="BX146:BZ146"/>
    <mergeCell ref="CA146:CB146"/>
    <mergeCell ref="CC146:CE146"/>
    <mergeCell ref="CF146:CH146"/>
    <mergeCell ref="CI146:CJ146"/>
    <mergeCell ref="DI146:DK146"/>
    <mergeCell ref="DL146:DN146"/>
    <mergeCell ref="CQ146:CR146"/>
    <mergeCell ref="CS146:CU146"/>
    <mergeCell ref="CV146:CX146"/>
    <mergeCell ref="CY146:CZ146"/>
    <mergeCell ref="DA146:DC146"/>
    <mergeCell ref="DD146:DF146"/>
    <mergeCell ref="DG146:DH146"/>
    <mergeCell ref="DG140:DH140"/>
    <mergeCell ref="DI140:DK140"/>
    <mergeCell ref="DL140:DN140"/>
    <mergeCell ref="DO140:DP140"/>
    <mergeCell ref="DQ140:DS140"/>
    <mergeCell ref="DT140:ES140"/>
    <mergeCell ref="CK140:CM140"/>
    <mergeCell ref="CN140:CP140"/>
    <mergeCell ref="CQ140:CR140"/>
    <mergeCell ref="CS140:CU140"/>
    <mergeCell ref="CV140:CX140"/>
    <mergeCell ref="CY140:CZ140"/>
    <mergeCell ref="DA140:DC140"/>
    <mergeCell ref="C140:AF140"/>
    <mergeCell ref="AG140:AI140"/>
    <mergeCell ref="AJ140:AL140"/>
    <mergeCell ref="AM140:AO140"/>
    <mergeCell ref="AP140:AR140"/>
    <mergeCell ref="AS140:AU140"/>
    <mergeCell ref="AV140:AX140"/>
    <mergeCell ref="BM139:BO139"/>
    <mergeCell ref="BP139:BR139"/>
    <mergeCell ref="AY140:BA140"/>
    <mergeCell ref="BB140:BD140"/>
    <mergeCell ref="BE140:BG140"/>
    <mergeCell ref="BH140:BJ140"/>
    <mergeCell ref="BK140:BL140"/>
    <mergeCell ref="BM140:BO140"/>
    <mergeCell ref="BP140:BR140"/>
    <mergeCell ref="BS140:BT140"/>
    <mergeCell ref="BU140:BW140"/>
    <mergeCell ref="BX140:BZ140"/>
    <mergeCell ref="CA140:CB140"/>
    <mergeCell ref="CC140:CE140"/>
    <mergeCell ref="CF140:CH140"/>
    <mergeCell ref="CI140:CJ140"/>
    <mergeCell ref="DD140:DF140"/>
    <mergeCell ref="AV136:AX136"/>
    <mergeCell ref="CK138:CM138"/>
    <mergeCell ref="CN138:CP138"/>
    <mergeCell ref="BS138:BT138"/>
    <mergeCell ref="BU138:BW138"/>
    <mergeCell ref="BX138:BZ138"/>
    <mergeCell ref="CA138:CB138"/>
    <mergeCell ref="CC138:CE138"/>
    <mergeCell ref="CF138:CH138"/>
    <mergeCell ref="CI138:CJ138"/>
    <mergeCell ref="DI138:DK138"/>
    <mergeCell ref="DL138:DN138"/>
    <mergeCell ref="CQ138:CR138"/>
    <mergeCell ref="CS138:CU138"/>
    <mergeCell ref="CV138:CX138"/>
    <mergeCell ref="CY138:CZ138"/>
    <mergeCell ref="DA138:DC138"/>
    <mergeCell ref="DD138:DF138"/>
    <mergeCell ref="DG138:DH138"/>
    <mergeCell ref="DL135:DN135"/>
    <mergeCell ref="DO135:DP135"/>
    <mergeCell ref="DQ135:DS135"/>
    <mergeCell ref="DO136:DP136"/>
    <mergeCell ref="DQ136:DS136"/>
    <mergeCell ref="C135:AF135"/>
    <mergeCell ref="AG135:AI135"/>
    <mergeCell ref="AJ135:AL135"/>
    <mergeCell ref="AM135:AO135"/>
    <mergeCell ref="AP135:AR135"/>
    <mergeCell ref="AS135:AU135"/>
    <mergeCell ref="AV135:AX135"/>
    <mergeCell ref="AY136:BA136"/>
    <mergeCell ref="BB136:BD136"/>
    <mergeCell ref="BE136:BG136"/>
    <mergeCell ref="BH136:BJ136"/>
    <mergeCell ref="BK136:BL136"/>
    <mergeCell ref="BM136:BO136"/>
    <mergeCell ref="BP136:BR136"/>
    <mergeCell ref="CK135:CM135"/>
    <mergeCell ref="CN135:CP135"/>
    <mergeCell ref="CQ135:CR135"/>
    <mergeCell ref="CS135:CU135"/>
    <mergeCell ref="CV135:CX135"/>
    <mergeCell ref="CY135:CZ135"/>
    <mergeCell ref="DA135:DC135"/>
    <mergeCell ref="C136:AF136"/>
    <mergeCell ref="AG136:AI136"/>
    <mergeCell ref="AJ136:AL136"/>
    <mergeCell ref="AM136:AO136"/>
    <mergeCell ref="AP136:AR136"/>
    <mergeCell ref="AS136:AU136"/>
    <mergeCell ref="AY135:BA135"/>
    <mergeCell ref="BB135:BD135"/>
    <mergeCell ref="BE135:BG135"/>
    <mergeCell ref="BH135:BJ135"/>
    <mergeCell ref="BK135:BL135"/>
    <mergeCell ref="BM135:BO135"/>
    <mergeCell ref="BP135:BR135"/>
    <mergeCell ref="BS135:BT135"/>
    <mergeCell ref="BU135:BW135"/>
    <mergeCell ref="BX135:BZ135"/>
    <mergeCell ref="CA135:CB135"/>
    <mergeCell ref="CC135:CE135"/>
    <mergeCell ref="CF135:CH135"/>
    <mergeCell ref="CI135:CJ135"/>
    <mergeCell ref="DD135:DF135"/>
    <mergeCell ref="DG135:DH135"/>
    <mergeCell ref="DI135:DK135"/>
    <mergeCell ref="CK136:CM136"/>
    <mergeCell ref="CN136:CP136"/>
    <mergeCell ref="BS136:BT136"/>
    <mergeCell ref="BU136:BW136"/>
    <mergeCell ref="BX136:BZ136"/>
    <mergeCell ref="CA136:CB136"/>
    <mergeCell ref="CC136:CE136"/>
    <mergeCell ref="CF136:CH136"/>
    <mergeCell ref="CI136:CJ136"/>
    <mergeCell ref="DI136:DK136"/>
    <mergeCell ref="DL136:DN136"/>
    <mergeCell ref="DT136:ES136"/>
    <mergeCell ref="CQ136:CR136"/>
    <mergeCell ref="CS136:CU136"/>
    <mergeCell ref="CV136:CX136"/>
    <mergeCell ref="CY136:CZ136"/>
    <mergeCell ref="DA136:DC136"/>
    <mergeCell ref="DD136:DF136"/>
    <mergeCell ref="DG136:DH136"/>
    <mergeCell ref="DT138:ES138"/>
    <mergeCell ref="DT139:ES139"/>
    <mergeCell ref="DD137:DF137"/>
    <mergeCell ref="DG137:DH137"/>
    <mergeCell ref="DI137:DK137"/>
    <mergeCell ref="DL137:DN137"/>
    <mergeCell ref="DO137:DP137"/>
    <mergeCell ref="DQ137:DS137"/>
    <mergeCell ref="DT137:ES137"/>
    <mergeCell ref="C139:AF139"/>
    <mergeCell ref="AG139:AI139"/>
    <mergeCell ref="AJ139:AL139"/>
    <mergeCell ref="AM139:AO139"/>
    <mergeCell ref="AP139:AR139"/>
    <mergeCell ref="AS139:AU139"/>
    <mergeCell ref="AV139:AX139"/>
    <mergeCell ref="CK137:CM137"/>
    <mergeCell ref="CN137:CP137"/>
    <mergeCell ref="CQ137:CR137"/>
    <mergeCell ref="CS137:CU137"/>
    <mergeCell ref="CV137:CX137"/>
    <mergeCell ref="CY137:CZ137"/>
    <mergeCell ref="DA137:DC137"/>
    <mergeCell ref="CQ139:CR139"/>
    <mergeCell ref="CS139:CU139"/>
    <mergeCell ref="BX139:BZ139"/>
    <mergeCell ref="CA139:CB139"/>
    <mergeCell ref="CC139:CE139"/>
    <mergeCell ref="CF139:CH139"/>
    <mergeCell ref="CI139:CJ139"/>
    <mergeCell ref="CK139:CM139"/>
    <mergeCell ref="CN139:CP139"/>
    <mergeCell ref="AY137:BA137"/>
    <mergeCell ref="BB137:BD137"/>
    <mergeCell ref="BE137:BG137"/>
    <mergeCell ref="BH137:BJ137"/>
    <mergeCell ref="BK137:BL137"/>
    <mergeCell ref="BM137:BO137"/>
    <mergeCell ref="BP137:BR137"/>
    <mergeCell ref="BS137:BT137"/>
    <mergeCell ref="BU137:BW137"/>
    <mergeCell ref="BX137:BZ137"/>
    <mergeCell ref="CA137:CB137"/>
    <mergeCell ref="CC137:CE137"/>
    <mergeCell ref="CF137:CH137"/>
    <mergeCell ref="CI137:CJ137"/>
    <mergeCell ref="C137:AF137"/>
    <mergeCell ref="AG137:AI137"/>
    <mergeCell ref="AJ137:AL137"/>
    <mergeCell ref="AM137:AO137"/>
    <mergeCell ref="AP137:AR137"/>
    <mergeCell ref="AS137:AU137"/>
    <mergeCell ref="AV137:AX137"/>
    <mergeCell ref="AY138:BA138"/>
    <mergeCell ref="BB138:BD138"/>
    <mergeCell ref="BE138:BG138"/>
    <mergeCell ref="BH138:BJ138"/>
    <mergeCell ref="BK138:BL138"/>
    <mergeCell ref="BM138:BO138"/>
    <mergeCell ref="BP138:BR138"/>
    <mergeCell ref="C138:AF138"/>
    <mergeCell ref="AG138:AI138"/>
    <mergeCell ref="AJ138:AL138"/>
    <mergeCell ref="AM138:AO138"/>
    <mergeCell ref="AP138:AR138"/>
    <mergeCell ref="AS138:AU138"/>
    <mergeCell ref="AV138:AX138"/>
    <mergeCell ref="DO139:DP139"/>
    <mergeCell ref="DQ139:DS139"/>
    <mergeCell ref="CV139:CX139"/>
    <mergeCell ref="CY139:CZ139"/>
    <mergeCell ref="DA139:DC139"/>
    <mergeCell ref="DD139:DF139"/>
    <mergeCell ref="DG139:DH139"/>
    <mergeCell ref="DI139:DK139"/>
    <mergeCell ref="DL139:DN139"/>
    <mergeCell ref="DO138:DP138"/>
    <mergeCell ref="DQ138:DS138"/>
    <mergeCell ref="BS139:BT139"/>
    <mergeCell ref="BU139:BW139"/>
    <mergeCell ref="AY139:BA139"/>
    <mergeCell ref="BB139:BD139"/>
    <mergeCell ref="BE139:BG139"/>
    <mergeCell ref="BH139:BJ139"/>
    <mergeCell ref="BK139:BL139"/>
    <mergeCell ref="BH99:BJ99"/>
    <mergeCell ref="BK99:BL99"/>
    <mergeCell ref="BM99:BO99"/>
    <mergeCell ref="BP99:BR99"/>
    <mergeCell ref="BS99:BT99"/>
    <mergeCell ref="BU99:BW99"/>
    <mergeCell ref="BX99:BZ99"/>
    <mergeCell ref="CA99:CB99"/>
    <mergeCell ref="CC99:CE99"/>
    <mergeCell ref="CF99:CH99"/>
    <mergeCell ref="CI99:CJ99"/>
    <mergeCell ref="DD99:DF99"/>
    <mergeCell ref="DG99:DH99"/>
    <mergeCell ref="DI99:DK99"/>
    <mergeCell ref="DL99:DN99"/>
    <mergeCell ref="DO99:DP99"/>
    <mergeCell ref="DQ99:DS99"/>
    <mergeCell ref="CK99:CM99"/>
    <mergeCell ref="CN99:CP99"/>
    <mergeCell ref="CQ99:CR99"/>
    <mergeCell ref="CS99:CU99"/>
    <mergeCell ref="CV99:CX99"/>
    <mergeCell ref="CY99:CZ99"/>
    <mergeCell ref="DA99:DC99"/>
    <mergeCell ref="B96:B97"/>
    <mergeCell ref="C96:AF96"/>
    <mergeCell ref="AG96:AI97"/>
    <mergeCell ref="AJ96:AL97"/>
    <mergeCell ref="AM96:AO97"/>
    <mergeCell ref="AP96:AR97"/>
    <mergeCell ref="AS96:AU97"/>
    <mergeCell ref="C97:X97"/>
    <mergeCell ref="Y97:AF97"/>
    <mergeCell ref="C98:AF98"/>
    <mergeCell ref="AG98:AI98"/>
    <mergeCell ref="AJ98:AL98"/>
    <mergeCell ref="AM98:AO98"/>
    <mergeCell ref="AP98:AR98"/>
    <mergeCell ref="AY99:BA99"/>
    <mergeCell ref="BB99:BD99"/>
    <mergeCell ref="BE99:BG99"/>
    <mergeCell ref="C99:AF99"/>
    <mergeCell ref="AG99:AI99"/>
    <mergeCell ref="AJ99:AL99"/>
    <mergeCell ref="AM99:AO99"/>
    <mergeCell ref="AP99:AR99"/>
    <mergeCell ref="AS99:AU99"/>
    <mergeCell ref="AV99:AX99"/>
    <mergeCell ref="CQ96:CR97"/>
    <mergeCell ref="CS96:CU97"/>
    <mergeCell ref="CV96:CX97"/>
    <mergeCell ref="CY96:CZ97"/>
    <mergeCell ref="DI96:DK97"/>
    <mergeCell ref="DI98:DK98"/>
    <mergeCell ref="DL98:DN98"/>
    <mergeCell ref="DO98:DP98"/>
    <mergeCell ref="DQ98:DS98"/>
    <mergeCell ref="DA96:DC97"/>
    <mergeCell ref="DD96:DF97"/>
    <mergeCell ref="DG96:DH97"/>
    <mergeCell ref="DL96:DN97"/>
    <mergeCell ref="DO96:DP97"/>
    <mergeCell ref="DQ96:DS97"/>
    <mergeCell ref="DT96:ES97"/>
    <mergeCell ref="DT98:ES98"/>
    <mergeCell ref="DG98:DH98"/>
    <mergeCell ref="DT99:ES99"/>
    <mergeCell ref="CK98:CM98"/>
    <mergeCell ref="CN98:CP98"/>
    <mergeCell ref="CQ98:CR98"/>
    <mergeCell ref="CS98:CU98"/>
    <mergeCell ref="CV98:CX98"/>
    <mergeCell ref="CY98:CZ98"/>
    <mergeCell ref="DA98:DC98"/>
    <mergeCell ref="AY93:BA93"/>
    <mergeCell ref="BB93:BD93"/>
    <mergeCell ref="BE93:BG93"/>
    <mergeCell ref="BH93:BJ93"/>
    <mergeCell ref="BK93:BL93"/>
    <mergeCell ref="BM93:BO93"/>
    <mergeCell ref="BP93:BR93"/>
    <mergeCell ref="C93:AF93"/>
    <mergeCell ref="AG93:AI93"/>
    <mergeCell ref="AJ93:AL93"/>
    <mergeCell ref="AM93:AO93"/>
    <mergeCell ref="AP93:AR93"/>
    <mergeCell ref="AS93:AU93"/>
    <mergeCell ref="AV93:AX93"/>
    <mergeCell ref="AV96:AX97"/>
    <mergeCell ref="AY96:BA97"/>
    <mergeCell ref="BB96:BD97"/>
    <mergeCell ref="BE96:BG97"/>
    <mergeCell ref="BH96:BJ97"/>
    <mergeCell ref="BK96:BL97"/>
    <mergeCell ref="BM96:BO97"/>
    <mergeCell ref="BP96:BR97"/>
    <mergeCell ref="BS96:BT97"/>
    <mergeCell ref="C94:AF94"/>
    <mergeCell ref="AG94:AI94"/>
    <mergeCell ref="AJ94:AL94"/>
    <mergeCell ref="AM94:AO94"/>
    <mergeCell ref="AP94:AR94"/>
    <mergeCell ref="AS94:AU94"/>
    <mergeCell ref="AV94:AX94"/>
    <mergeCell ref="CF98:CH98"/>
    <mergeCell ref="CI98:CJ98"/>
    <mergeCell ref="BM98:BO98"/>
    <mergeCell ref="BP98:BR98"/>
    <mergeCell ref="BS98:BT98"/>
    <mergeCell ref="BU98:BW98"/>
    <mergeCell ref="BX98:BZ98"/>
    <mergeCell ref="CA98:CB98"/>
    <mergeCell ref="CC98:CE98"/>
    <mergeCell ref="DD98:DF98"/>
    <mergeCell ref="BU96:BW97"/>
    <mergeCell ref="BX96:BZ97"/>
    <mergeCell ref="CA96:CB97"/>
    <mergeCell ref="CC96:CE97"/>
    <mergeCell ref="CF96:CH97"/>
    <mergeCell ref="AS98:AU98"/>
    <mergeCell ref="AV98:AX98"/>
    <mergeCell ref="AY98:BA98"/>
    <mergeCell ref="BB98:BD98"/>
    <mergeCell ref="BE98:BG98"/>
    <mergeCell ref="BH98:BJ98"/>
    <mergeCell ref="BK98:BL98"/>
    <mergeCell ref="CI96:CJ97"/>
    <mergeCell ref="CK96:CM97"/>
    <mergeCell ref="CN96:CP97"/>
    <mergeCell ref="C92:AF92"/>
    <mergeCell ref="AG92:AI92"/>
    <mergeCell ref="AJ92:AL92"/>
    <mergeCell ref="AM92:AO92"/>
    <mergeCell ref="AP92:AR92"/>
    <mergeCell ref="AS92:AU92"/>
    <mergeCell ref="AV92:AX92"/>
    <mergeCell ref="DO93:DP93"/>
    <mergeCell ref="DQ93:DS93"/>
    <mergeCell ref="DD92:DF92"/>
    <mergeCell ref="DG92:DH92"/>
    <mergeCell ref="DI92:DK92"/>
    <mergeCell ref="DL92:DN92"/>
    <mergeCell ref="DO92:DP92"/>
    <mergeCell ref="DQ92:DS92"/>
    <mergeCell ref="DT92:DX92"/>
    <mergeCell ref="CK92:CM92"/>
    <mergeCell ref="CN92:CP92"/>
    <mergeCell ref="CQ92:CR92"/>
    <mergeCell ref="CS92:CU92"/>
    <mergeCell ref="CV92:CX92"/>
    <mergeCell ref="CY92:CZ92"/>
    <mergeCell ref="DA92:DC92"/>
    <mergeCell ref="DG95:DH95"/>
    <mergeCell ref="DI95:DK95"/>
    <mergeCell ref="DL95:DN95"/>
    <mergeCell ref="DO95:DP95"/>
    <mergeCell ref="DQ95:DS95"/>
    <mergeCell ref="DT95:ES95"/>
    <mergeCell ref="CK95:CM95"/>
    <mergeCell ref="CN95:CP95"/>
    <mergeCell ref="CQ95:CR95"/>
    <mergeCell ref="CS95:CU95"/>
    <mergeCell ref="CV95:CX95"/>
    <mergeCell ref="CY95:CZ95"/>
    <mergeCell ref="DA95:DC95"/>
    <mergeCell ref="AY92:BA92"/>
    <mergeCell ref="BB92:BD92"/>
    <mergeCell ref="BE92:BG92"/>
    <mergeCell ref="BH92:BJ92"/>
    <mergeCell ref="BK92:BL92"/>
    <mergeCell ref="BM92:BO92"/>
    <mergeCell ref="BP92:BR92"/>
    <mergeCell ref="BS92:BT92"/>
    <mergeCell ref="BU92:BW92"/>
    <mergeCell ref="BX92:BZ92"/>
    <mergeCell ref="CA92:CB92"/>
    <mergeCell ref="CC92:CE92"/>
    <mergeCell ref="CF92:CH92"/>
    <mergeCell ref="CI92:CJ92"/>
    <mergeCell ref="DO94:DP94"/>
    <mergeCell ref="DQ94:DS94"/>
    <mergeCell ref="DT94:ES94"/>
    <mergeCell ref="CV94:CX94"/>
    <mergeCell ref="CY94:CZ94"/>
    <mergeCell ref="DA94:DC94"/>
    <mergeCell ref="DD94:DF94"/>
    <mergeCell ref="DG94:DH94"/>
    <mergeCell ref="DI94:DK94"/>
    <mergeCell ref="DL94:DN94"/>
    <mergeCell ref="C95:AF95"/>
    <mergeCell ref="AG95:AI95"/>
    <mergeCell ref="AJ95:AL95"/>
    <mergeCell ref="AM95:AO95"/>
    <mergeCell ref="AP95:AR95"/>
    <mergeCell ref="AS95:AU95"/>
    <mergeCell ref="AV95:AX95"/>
    <mergeCell ref="AY95:BA95"/>
    <mergeCell ref="BB95:BD95"/>
    <mergeCell ref="BE95:BG95"/>
    <mergeCell ref="BH95:BJ95"/>
    <mergeCell ref="BK95:BL95"/>
    <mergeCell ref="BM95:BO95"/>
    <mergeCell ref="BP95:BR95"/>
    <mergeCell ref="BS95:BT95"/>
    <mergeCell ref="BU95:BW95"/>
    <mergeCell ref="BX95:BZ95"/>
    <mergeCell ref="CA95:CB95"/>
    <mergeCell ref="CC95:CE95"/>
    <mergeCell ref="CF95:CH95"/>
    <mergeCell ref="CI95:CJ95"/>
    <mergeCell ref="DD95:DF95"/>
    <mergeCell ref="BS94:BT94"/>
    <mergeCell ref="BU94:BW94"/>
    <mergeCell ref="AY94:BA94"/>
    <mergeCell ref="BB94:BD94"/>
    <mergeCell ref="BE94:BG94"/>
    <mergeCell ref="BH94:BJ94"/>
    <mergeCell ref="BK94:BL94"/>
    <mergeCell ref="BM94:BO94"/>
    <mergeCell ref="BP94:BR94"/>
    <mergeCell ref="CQ94:CR94"/>
    <mergeCell ref="CS94:CU94"/>
    <mergeCell ref="BX94:BZ94"/>
    <mergeCell ref="CA94:CB94"/>
    <mergeCell ref="CC94:CE94"/>
    <mergeCell ref="CF94:CH94"/>
    <mergeCell ref="CI94:CJ94"/>
    <mergeCell ref="CK94:CM94"/>
    <mergeCell ref="CN94:CP94"/>
    <mergeCell ref="CK93:CM93"/>
    <mergeCell ref="CN93:CP93"/>
    <mergeCell ref="BS93:BT93"/>
    <mergeCell ref="BU93:BW93"/>
    <mergeCell ref="BX93:BZ93"/>
    <mergeCell ref="CA93:CB93"/>
    <mergeCell ref="CC93:CE93"/>
    <mergeCell ref="CF93:CH93"/>
    <mergeCell ref="CI93:CJ93"/>
    <mergeCell ref="DI93:DK93"/>
    <mergeCell ref="DL93:DN93"/>
    <mergeCell ref="DT93:ES93"/>
    <mergeCell ref="CQ93:CR93"/>
    <mergeCell ref="CS93:CU93"/>
    <mergeCell ref="CV93:CX93"/>
    <mergeCell ref="CY93:CZ93"/>
    <mergeCell ref="DA93:DC93"/>
    <mergeCell ref="DD93:DF93"/>
    <mergeCell ref="DG93:DH93"/>
    <mergeCell ref="CF91:CH91"/>
    <mergeCell ref="CI91:CJ91"/>
    <mergeCell ref="DD91:DF91"/>
    <mergeCell ref="DG91:DH91"/>
    <mergeCell ref="DI91:DK91"/>
    <mergeCell ref="DL91:DN91"/>
    <mergeCell ref="DO91:DP91"/>
    <mergeCell ref="DQ91:DS91"/>
    <mergeCell ref="DT91:DX91"/>
    <mergeCell ref="CK91:CM91"/>
    <mergeCell ref="CN91:CP91"/>
    <mergeCell ref="CQ91:CR91"/>
    <mergeCell ref="CS91:CU91"/>
    <mergeCell ref="CV91:CX91"/>
    <mergeCell ref="CY91:CZ91"/>
    <mergeCell ref="DA91:DC91"/>
    <mergeCell ref="C91:AF91"/>
    <mergeCell ref="AG91:AI91"/>
    <mergeCell ref="AJ91:AL91"/>
    <mergeCell ref="AM91:AO91"/>
    <mergeCell ref="AP91:AR91"/>
    <mergeCell ref="AS91:AU91"/>
    <mergeCell ref="AV91:AX91"/>
    <mergeCell ref="C90:AF90"/>
    <mergeCell ref="AG90:AI90"/>
    <mergeCell ref="AJ90:AL90"/>
    <mergeCell ref="AM90:AO90"/>
    <mergeCell ref="AP90:AR90"/>
    <mergeCell ref="AY91:BA91"/>
    <mergeCell ref="BB91:BD91"/>
    <mergeCell ref="BE91:BG91"/>
    <mergeCell ref="BH91:BJ91"/>
    <mergeCell ref="BK91:BL91"/>
    <mergeCell ref="BM91:BO91"/>
    <mergeCell ref="BP91:BR91"/>
    <mergeCell ref="BS91:BT91"/>
    <mergeCell ref="BU91:BW91"/>
    <mergeCell ref="BX91:BZ91"/>
    <mergeCell ref="CA91:CB91"/>
    <mergeCell ref="CC91:CE91"/>
    <mergeCell ref="AS90:AU90"/>
    <mergeCell ref="AV90:AX90"/>
    <mergeCell ref="AY90:BA90"/>
    <mergeCell ref="BB90:BD90"/>
    <mergeCell ref="BE90:BG90"/>
    <mergeCell ref="BH90:BJ90"/>
    <mergeCell ref="BK90:BL90"/>
    <mergeCell ref="BM90:BO90"/>
    <mergeCell ref="BP90:BR90"/>
    <mergeCell ref="BS90:BT90"/>
    <mergeCell ref="CA90:CB90"/>
    <mergeCell ref="CC90:CE90"/>
    <mergeCell ref="CF90:CH90"/>
    <mergeCell ref="CI90:CJ90"/>
    <mergeCell ref="CK90:CM90"/>
    <mergeCell ref="CN90:CP90"/>
    <mergeCell ref="CQ90:CR90"/>
    <mergeCell ref="BU90:BW90"/>
    <mergeCell ref="BX90:BZ90"/>
    <mergeCell ref="DT81:ES81"/>
    <mergeCell ref="CV80:CX80"/>
    <mergeCell ref="CY80:CZ80"/>
    <mergeCell ref="DA80:DC80"/>
    <mergeCell ref="DD80:DF80"/>
    <mergeCell ref="DG80:DH80"/>
    <mergeCell ref="DI80:DK80"/>
    <mergeCell ref="DL80:DN80"/>
    <mergeCell ref="DL90:DN90"/>
    <mergeCell ref="DO90:DP90"/>
    <mergeCell ref="DQ90:DS90"/>
    <mergeCell ref="DT90:DX90"/>
    <mergeCell ref="CS90:CU90"/>
    <mergeCell ref="CV90:CX90"/>
    <mergeCell ref="CY90:CZ90"/>
    <mergeCell ref="DA90:DC90"/>
    <mergeCell ref="DD90:DF90"/>
    <mergeCell ref="DG90:DH90"/>
    <mergeCell ref="DI90:DK90"/>
    <mergeCell ref="CS88:CZ88"/>
    <mergeCell ref="DO78:DP78"/>
    <mergeCell ref="DQ78:DS78"/>
    <mergeCell ref="DT78:ES78"/>
    <mergeCell ref="DD77:DF77"/>
    <mergeCell ref="DG77:DH77"/>
    <mergeCell ref="DI77:DK77"/>
    <mergeCell ref="DL77:DN77"/>
    <mergeCell ref="DO77:DP77"/>
    <mergeCell ref="DQ77:DS77"/>
    <mergeCell ref="DT77:ES77"/>
    <mergeCell ref="BS80:BT80"/>
    <mergeCell ref="BU80:BW80"/>
    <mergeCell ref="AY80:BA80"/>
    <mergeCell ref="BB80:BD80"/>
    <mergeCell ref="BE80:BG80"/>
    <mergeCell ref="BH80:BJ80"/>
    <mergeCell ref="BK80:BL80"/>
    <mergeCell ref="BM80:BO80"/>
    <mergeCell ref="BP80:BR80"/>
    <mergeCell ref="CQ80:CR80"/>
    <mergeCell ref="CS80:CU80"/>
    <mergeCell ref="BX80:BZ80"/>
    <mergeCell ref="CA80:CB80"/>
    <mergeCell ref="CC80:CE80"/>
    <mergeCell ref="CF80:CH80"/>
    <mergeCell ref="CI80:CJ80"/>
    <mergeCell ref="CK80:CM80"/>
    <mergeCell ref="CN80:CP80"/>
    <mergeCell ref="DO80:DP80"/>
    <mergeCell ref="DQ80:DS80"/>
    <mergeCell ref="C77:AF77"/>
    <mergeCell ref="AG77:AI77"/>
    <mergeCell ref="AJ77:AL77"/>
    <mergeCell ref="AM77:AO77"/>
    <mergeCell ref="AP77:AR77"/>
    <mergeCell ref="AS77:AU77"/>
    <mergeCell ref="AV77:AX77"/>
    <mergeCell ref="AY78:BA78"/>
    <mergeCell ref="BB78:BD78"/>
    <mergeCell ref="BE78:BG78"/>
    <mergeCell ref="BH78:BJ78"/>
    <mergeCell ref="BK78:BL78"/>
    <mergeCell ref="BM78:BO78"/>
    <mergeCell ref="BP78:BR78"/>
    <mergeCell ref="CK77:CM77"/>
    <mergeCell ref="CN77:CP77"/>
    <mergeCell ref="CQ77:CR77"/>
    <mergeCell ref="DL78:DN78"/>
    <mergeCell ref="CQ78:CR78"/>
    <mergeCell ref="CS78:CU78"/>
    <mergeCell ref="CV78:CX78"/>
    <mergeCell ref="CY78:CZ78"/>
    <mergeCell ref="DA78:DC78"/>
    <mergeCell ref="DD78:DF78"/>
    <mergeCell ref="DG78:DH78"/>
    <mergeCell ref="AY77:BA77"/>
    <mergeCell ref="BB77:BD77"/>
    <mergeCell ref="BE77:BG77"/>
    <mergeCell ref="BH77:BJ77"/>
    <mergeCell ref="BK77:BL77"/>
    <mergeCell ref="BM77:BO77"/>
    <mergeCell ref="BP77:BR77"/>
    <mergeCell ref="BS77:BT77"/>
    <mergeCell ref="BU77:BW77"/>
    <mergeCell ref="BX77:BZ77"/>
    <mergeCell ref="CA77:CB77"/>
    <mergeCell ref="CC77:CE77"/>
    <mergeCell ref="CF77:CH77"/>
    <mergeCell ref="CI77:CJ77"/>
    <mergeCell ref="CS77:CU77"/>
    <mergeCell ref="CV77:CX77"/>
    <mergeCell ref="CY77:CZ77"/>
    <mergeCell ref="DA77:DC77"/>
    <mergeCell ref="CN82:CP82"/>
    <mergeCell ref="CQ82:CR82"/>
    <mergeCell ref="CS82:CU82"/>
    <mergeCell ref="CV82:CX82"/>
    <mergeCell ref="CY82:CZ82"/>
    <mergeCell ref="DA82:DC82"/>
    <mergeCell ref="DG89:DH89"/>
    <mergeCell ref="DI89:DK89"/>
    <mergeCell ref="CK78:CM78"/>
    <mergeCell ref="CN78:CP78"/>
    <mergeCell ref="BS78:BT78"/>
    <mergeCell ref="BU78:BW78"/>
    <mergeCell ref="BX78:BZ78"/>
    <mergeCell ref="CA78:CB78"/>
    <mergeCell ref="CC78:CE78"/>
    <mergeCell ref="CF78:CH78"/>
    <mergeCell ref="CI78:CJ78"/>
    <mergeCell ref="DI78:DK78"/>
    <mergeCell ref="BU87:CJ87"/>
    <mergeCell ref="BU88:CB88"/>
    <mergeCell ref="CC88:CJ88"/>
    <mergeCell ref="CK88:CR88"/>
    <mergeCell ref="BU89:BW89"/>
    <mergeCell ref="BX89:BZ89"/>
    <mergeCell ref="CA89:CB89"/>
    <mergeCell ref="CC89:CE89"/>
    <mergeCell ref="AY82:BA82"/>
    <mergeCell ref="BB82:BD82"/>
    <mergeCell ref="BE82:BG82"/>
    <mergeCell ref="BH82:BJ82"/>
    <mergeCell ref="BK82:BL82"/>
    <mergeCell ref="BM82:BO82"/>
    <mergeCell ref="BP82:BR82"/>
    <mergeCell ref="DD82:DF82"/>
    <mergeCell ref="DG82:DH82"/>
    <mergeCell ref="DI82:DK82"/>
    <mergeCell ref="DL82:DN82"/>
    <mergeCell ref="DO82:DP82"/>
    <mergeCell ref="DQ82:DS82"/>
    <mergeCell ref="DT82:ES82"/>
    <mergeCell ref="BT83:EQ83"/>
    <mergeCell ref="C83:AW83"/>
    <mergeCell ref="B85:DX85"/>
    <mergeCell ref="C82:AF82"/>
    <mergeCell ref="AG82:AI82"/>
    <mergeCell ref="AJ82:AL82"/>
    <mergeCell ref="AM82:AO82"/>
    <mergeCell ref="AP82:AR82"/>
    <mergeCell ref="AS82:AU82"/>
    <mergeCell ref="AV82:AX82"/>
    <mergeCell ref="BS82:BT82"/>
    <mergeCell ref="BU82:BW82"/>
    <mergeCell ref="BX82:BZ82"/>
    <mergeCell ref="CA82:CB82"/>
    <mergeCell ref="CC82:CE82"/>
    <mergeCell ref="CF82:CH82"/>
    <mergeCell ref="CI82:CJ82"/>
    <mergeCell ref="CK82:CM82"/>
    <mergeCell ref="CV89:CX89"/>
    <mergeCell ref="CY89:CZ89"/>
    <mergeCell ref="CK87:CZ87"/>
    <mergeCell ref="CF89:CH89"/>
    <mergeCell ref="CI89:CJ89"/>
    <mergeCell ref="CK89:CM89"/>
    <mergeCell ref="CN89:CP89"/>
    <mergeCell ref="CQ89:CR89"/>
    <mergeCell ref="CS89:CU89"/>
    <mergeCell ref="DL89:DN89"/>
    <mergeCell ref="DO89:DP89"/>
    <mergeCell ref="DQ86:DS89"/>
    <mergeCell ref="DT86:ES89"/>
    <mergeCell ref="DA87:DP87"/>
    <mergeCell ref="DA88:DH88"/>
    <mergeCell ref="DI88:DP88"/>
    <mergeCell ref="DA89:DC89"/>
    <mergeCell ref="DD89:DF89"/>
    <mergeCell ref="BE86:DP86"/>
    <mergeCell ref="AS87:BD87"/>
    <mergeCell ref="BE87:BT87"/>
    <mergeCell ref="AS88:AU89"/>
    <mergeCell ref="AV88:AX89"/>
    <mergeCell ref="B86:B89"/>
    <mergeCell ref="C86:AF89"/>
    <mergeCell ref="AG86:AI89"/>
    <mergeCell ref="AJ86:AL89"/>
    <mergeCell ref="AM86:BD86"/>
    <mergeCell ref="AM87:AO89"/>
    <mergeCell ref="AP87:AR89"/>
    <mergeCell ref="BM89:BO89"/>
    <mergeCell ref="BP89:BR89"/>
    <mergeCell ref="AY88:BA89"/>
    <mergeCell ref="BB88:BD89"/>
    <mergeCell ref="BE88:BL88"/>
    <mergeCell ref="BM88:BT88"/>
    <mergeCell ref="BE89:BG89"/>
    <mergeCell ref="BH89:BJ89"/>
    <mergeCell ref="BK89:BL89"/>
    <mergeCell ref="BS89:BT89"/>
    <mergeCell ref="DL81:DN81"/>
    <mergeCell ref="DO81:DP81"/>
    <mergeCell ref="DQ81:DS81"/>
    <mergeCell ref="CK81:CM81"/>
    <mergeCell ref="CN81:CP81"/>
    <mergeCell ref="CQ81:CR81"/>
    <mergeCell ref="CS81:CU81"/>
    <mergeCell ref="CV81:CX81"/>
    <mergeCell ref="CY81:CZ81"/>
    <mergeCell ref="DA81:DC81"/>
    <mergeCell ref="C81:AF81"/>
    <mergeCell ref="AG81:AI81"/>
    <mergeCell ref="AJ81:AL81"/>
    <mergeCell ref="AM81:AO81"/>
    <mergeCell ref="AP81:AR81"/>
    <mergeCell ref="AS81:AU81"/>
    <mergeCell ref="AV81:AX81"/>
    <mergeCell ref="AY81:BA81"/>
    <mergeCell ref="BB81:BD81"/>
    <mergeCell ref="BE81:BG81"/>
    <mergeCell ref="BH81:BJ81"/>
    <mergeCell ref="BK81:BL81"/>
    <mergeCell ref="BM81:BO81"/>
    <mergeCell ref="BP81:BR81"/>
    <mergeCell ref="BS81:BT81"/>
    <mergeCell ref="BU81:BW81"/>
    <mergeCell ref="BX81:BZ81"/>
    <mergeCell ref="CA81:CB81"/>
    <mergeCell ref="CC81:CE81"/>
    <mergeCell ref="CF81:CH81"/>
    <mergeCell ref="CI81:CJ81"/>
    <mergeCell ref="DD81:DF81"/>
    <mergeCell ref="DG81:DH81"/>
    <mergeCell ref="DI81:DK81"/>
    <mergeCell ref="BP79:BR79"/>
    <mergeCell ref="BS79:BT79"/>
    <mergeCell ref="BU79:BW79"/>
    <mergeCell ref="BX79:BZ79"/>
    <mergeCell ref="CA79:CB79"/>
    <mergeCell ref="CC79:CE79"/>
    <mergeCell ref="CF79:CH79"/>
    <mergeCell ref="CI79:CJ79"/>
    <mergeCell ref="CK79:CM79"/>
    <mergeCell ref="CN79:CP79"/>
    <mergeCell ref="CQ79:CR79"/>
    <mergeCell ref="CS79:CU79"/>
    <mergeCell ref="CV79:CX79"/>
    <mergeCell ref="CY79:CZ79"/>
    <mergeCell ref="DT79:ES79"/>
    <mergeCell ref="DT80:ES80"/>
    <mergeCell ref="DA79:DC79"/>
    <mergeCell ref="DD79:DF79"/>
    <mergeCell ref="DG79:DH79"/>
    <mergeCell ref="DI79:DK79"/>
    <mergeCell ref="DL79:DN79"/>
    <mergeCell ref="DO79:DP79"/>
    <mergeCell ref="DQ79:DS79"/>
    <mergeCell ref="AG78:AI78"/>
    <mergeCell ref="AG79:AI79"/>
    <mergeCell ref="AJ79:AL79"/>
    <mergeCell ref="AM79:AO79"/>
    <mergeCell ref="AV79:AX79"/>
    <mergeCell ref="AY79:BA79"/>
    <mergeCell ref="BB79:BD79"/>
    <mergeCell ref="BE79:BG79"/>
    <mergeCell ref="BH79:BJ79"/>
    <mergeCell ref="BK79:BL79"/>
    <mergeCell ref="BM79:BO79"/>
    <mergeCell ref="C80:AF80"/>
    <mergeCell ref="AG80:AI80"/>
    <mergeCell ref="AJ80:AL80"/>
    <mergeCell ref="AM80:AO80"/>
    <mergeCell ref="AP80:AR80"/>
    <mergeCell ref="AS80:AU80"/>
    <mergeCell ref="AV80:AX80"/>
    <mergeCell ref="AP79:AR79"/>
    <mergeCell ref="AS79:AU79"/>
    <mergeCell ref="C78:AF78"/>
    <mergeCell ref="AJ78:AL78"/>
    <mergeCell ref="AM78:AO78"/>
    <mergeCell ref="AP78:AR78"/>
    <mergeCell ref="AS78:AU78"/>
    <mergeCell ref="AV78:AX78"/>
    <mergeCell ref="C79:M79"/>
    <mergeCell ref="DL76:DN76"/>
    <mergeCell ref="DO76:DP76"/>
    <mergeCell ref="DQ76:DS76"/>
    <mergeCell ref="DT76:ES76"/>
    <mergeCell ref="CK76:CM76"/>
    <mergeCell ref="CN76:CP76"/>
    <mergeCell ref="CQ76:CR76"/>
    <mergeCell ref="CS76:CU76"/>
    <mergeCell ref="CV76:CX76"/>
    <mergeCell ref="CY76:CZ76"/>
    <mergeCell ref="DA76:DC76"/>
    <mergeCell ref="C76:AF76"/>
    <mergeCell ref="AG76:AI76"/>
    <mergeCell ref="AJ76:AL76"/>
    <mergeCell ref="AM76:AO76"/>
    <mergeCell ref="AP76:AR76"/>
    <mergeCell ref="AS76:AU76"/>
    <mergeCell ref="AV76:AX76"/>
    <mergeCell ref="AY76:BA76"/>
    <mergeCell ref="BB76:BD76"/>
    <mergeCell ref="BE76:BG76"/>
    <mergeCell ref="BH76:BJ76"/>
    <mergeCell ref="BK76:BL76"/>
    <mergeCell ref="BM76:BO76"/>
    <mergeCell ref="BP76:BR76"/>
    <mergeCell ref="BS76:BT76"/>
    <mergeCell ref="BU76:BW76"/>
    <mergeCell ref="BX76:BZ76"/>
    <mergeCell ref="CA76:CB76"/>
    <mergeCell ref="CC76:CE76"/>
    <mergeCell ref="CF76:CH76"/>
    <mergeCell ref="CI76:CJ76"/>
    <mergeCell ref="DD76:DF76"/>
    <mergeCell ref="DG76:DH76"/>
    <mergeCell ref="DI76:DK76"/>
    <mergeCell ref="C73:AF73"/>
    <mergeCell ref="AG73:AI73"/>
    <mergeCell ref="AJ73:AL73"/>
    <mergeCell ref="AM73:AO73"/>
    <mergeCell ref="AP73:AR73"/>
    <mergeCell ref="AS73:AU73"/>
    <mergeCell ref="AV73:AX73"/>
    <mergeCell ref="DO74:DP74"/>
    <mergeCell ref="DQ74:DS74"/>
    <mergeCell ref="DT74:ES74"/>
    <mergeCell ref="DT75:ES75"/>
    <mergeCell ref="DD73:DF73"/>
    <mergeCell ref="DG73:DH73"/>
    <mergeCell ref="DI73:DK73"/>
    <mergeCell ref="DL73:DN73"/>
    <mergeCell ref="DO73:DP73"/>
    <mergeCell ref="DQ73:DS73"/>
    <mergeCell ref="DT73:ES73"/>
    <mergeCell ref="C75:AF75"/>
    <mergeCell ref="AG75:AI75"/>
    <mergeCell ref="AJ75:AL75"/>
    <mergeCell ref="AM75:AO75"/>
    <mergeCell ref="AP75:AR75"/>
    <mergeCell ref="AS75:AU75"/>
    <mergeCell ref="AV75:AX75"/>
    <mergeCell ref="CK73:CM73"/>
    <mergeCell ref="CN73:CP73"/>
    <mergeCell ref="CQ73:CR73"/>
    <mergeCell ref="CS73:CU73"/>
    <mergeCell ref="CV73:CX73"/>
    <mergeCell ref="CY73:CZ73"/>
    <mergeCell ref="DA73:DC73"/>
    <mergeCell ref="DO75:DP75"/>
    <mergeCell ref="DQ75:DS75"/>
    <mergeCell ref="CV75:CX75"/>
    <mergeCell ref="CY75:CZ75"/>
    <mergeCell ref="DA75:DC75"/>
    <mergeCell ref="DD75:DF75"/>
    <mergeCell ref="DG75:DH75"/>
    <mergeCell ref="DI75:DK75"/>
    <mergeCell ref="DL75:DN75"/>
    <mergeCell ref="AY73:BA73"/>
    <mergeCell ref="BB73:BD73"/>
    <mergeCell ref="BE73:BG73"/>
    <mergeCell ref="BH73:BJ73"/>
    <mergeCell ref="BK73:BL73"/>
    <mergeCell ref="BM73:BO73"/>
    <mergeCell ref="BP73:BR73"/>
    <mergeCell ref="BS73:BT73"/>
    <mergeCell ref="BU73:BW73"/>
    <mergeCell ref="BX73:BZ73"/>
    <mergeCell ref="CA73:CB73"/>
    <mergeCell ref="CC73:CE73"/>
    <mergeCell ref="CF73:CH73"/>
    <mergeCell ref="CI73:CJ73"/>
    <mergeCell ref="BS75:BT75"/>
    <mergeCell ref="BU75:BW75"/>
    <mergeCell ref="AY75:BA75"/>
    <mergeCell ref="BB75:BD75"/>
    <mergeCell ref="BE75:BG75"/>
    <mergeCell ref="BH75:BJ75"/>
    <mergeCell ref="BK75:BL75"/>
    <mergeCell ref="BM75:BO75"/>
    <mergeCell ref="BP75:BR75"/>
    <mergeCell ref="AY74:BA74"/>
    <mergeCell ref="BB74:BD74"/>
    <mergeCell ref="BE74:BG74"/>
    <mergeCell ref="BH74:BJ74"/>
    <mergeCell ref="BK74:BL74"/>
    <mergeCell ref="BM74:BO74"/>
    <mergeCell ref="BP74:BR74"/>
    <mergeCell ref="C74:AF74"/>
    <mergeCell ref="AG74:AI74"/>
    <mergeCell ref="AJ74:AL74"/>
    <mergeCell ref="AM74:AO74"/>
    <mergeCell ref="AP74:AR74"/>
    <mergeCell ref="AS74:AU74"/>
    <mergeCell ref="AV74:AX74"/>
    <mergeCell ref="CQ75:CR75"/>
    <mergeCell ref="CS75:CU75"/>
    <mergeCell ref="BX75:BZ75"/>
    <mergeCell ref="CA75:CB75"/>
    <mergeCell ref="CC75:CE75"/>
    <mergeCell ref="CF75:CH75"/>
    <mergeCell ref="CI75:CJ75"/>
    <mergeCell ref="CK75:CM75"/>
    <mergeCell ref="CN75:CP75"/>
    <mergeCell ref="CK74:CM74"/>
    <mergeCell ref="CN74:CP74"/>
    <mergeCell ref="BS74:BT74"/>
    <mergeCell ref="BU74:BW74"/>
    <mergeCell ref="BX74:BZ74"/>
    <mergeCell ref="CA74:CB74"/>
    <mergeCell ref="CC74:CE74"/>
    <mergeCell ref="CF74:CH74"/>
    <mergeCell ref="CI74:CJ74"/>
    <mergeCell ref="DI74:DK74"/>
    <mergeCell ref="DL74:DN74"/>
    <mergeCell ref="CQ74:CR74"/>
    <mergeCell ref="CS74:CU74"/>
    <mergeCell ref="CV74:CX74"/>
    <mergeCell ref="CY74:CZ74"/>
    <mergeCell ref="DA74:DC74"/>
    <mergeCell ref="DD74:DF74"/>
    <mergeCell ref="DG74:DH74"/>
    <mergeCell ref="DL72:DN72"/>
    <mergeCell ref="DO72:DP72"/>
    <mergeCell ref="DQ72:DS72"/>
    <mergeCell ref="DT72:ES72"/>
    <mergeCell ref="CK72:CM72"/>
    <mergeCell ref="CN72:CP72"/>
    <mergeCell ref="CQ72:CR72"/>
    <mergeCell ref="CS72:CU72"/>
    <mergeCell ref="CV72:CX72"/>
    <mergeCell ref="CY72:CZ72"/>
    <mergeCell ref="DA72:DC72"/>
    <mergeCell ref="C72:AF72"/>
    <mergeCell ref="AG72:AI72"/>
    <mergeCell ref="AJ72:AL72"/>
    <mergeCell ref="AM72:AO72"/>
    <mergeCell ref="AP72:AR72"/>
    <mergeCell ref="AS72:AU72"/>
    <mergeCell ref="AV72:AX72"/>
    <mergeCell ref="AY72:BA72"/>
    <mergeCell ref="BB72:BD72"/>
    <mergeCell ref="BE72:BG72"/>
    <mergeCell ref="BH72:BJ72"/>
    <mergeCell ref="BK72:BL72"/>
    <mergeCell ref="BM72:BO72"/>
    <mergeCell ref="BP72:BR72"/>
    <mergeCell ref="BS72:BT72"/>
    <mergeCell ref="BU72:BW72"/>
    <mergeCell ref="BX72:BZ72"/>
    <mergeCell ref="CA72:CB72"/>
    <mergeCell ref="CC72:CE72"/>
    <mergeCell ref="CF72:CH72"/>
    <mergeCell ref="CI72:CJ72"/>
    <mergeCell ref="DD72:DF72"/>
    <mergeCell ref="DG72:DH72"/>
    <mergeCell ref="DI72:DK72"/>
    <mergeCell ref="C69:AF69"/>
    <mergeCell ref="AG69:AI69"/>
    <mergeCell ref="AJ69:AL69"/>
    <mergeCell ref="AM69:AO69"/>
    <mergeCell ref="AP69:AR69"/>
    <mergeCell ref="AS69:AU69"/>
    <mergeCell ref="AV69:AX69"/>
    <mergeCell ref="DO70:DP70"/>
    <mergeCell ref="DQ70:DS70"/>
    <mergeCell ref="DT70:ES70"/>
    <mergeCell ref="DT71:ES71"/>
    <mergeCell ref="DD69:DF69"/>
    <mergeCell ref="DG69:DH69"/>
    <mergeCell ref="DI69:DK69"/>
    <mergeCell ref="DL69:DN69"/>
    <mergeCell ref="DO69:DP69"/>
    <mergeCell ref="DQ69:DS69"/>
    <mergeCell ref="DT69:ES69"/>
    <mergeCell ref="C71:AF71"/>
    <mergeCell ref="AG71:AI71"/>
    <mergeCell ref="AJ71:AL71"/>
    <mergeCell ref="AM71:AO71"/>
    <mergeCell ref="AP71:AR71"/>
    <mergeCell ref="AS71:AU71"/>
    <mergeCell ref="AV71:AX71"/>
    <mergeCell ref="CK69:CM69"/>
    <mergeCell ref="CN69:CP69"/>
    <mergeCell ref="CQ69:CR69"/>
    <mergeCell ref="CS69:CU69"/>
    <mergeCell ref="CV69:CX69"/>
    <mergeCell ref="CY69:CZ69"/>
    <mergeCell ref="DA69:DC69"/>
    <mergeCell ref="DO71:DP71"/>
    <mergeCell ref="DQ71:DS71"/>
    <mergeCell ref="CV71:CX71"/>
    <mergeCell ref="CY71:CZ71"/>
    <mergeCell ref="DA71:DC71"/>
    <mergeCell ref="DD71:DF71"/>
    <mergeCell ref="DG71:DH71"/>
    <mergeCell ref="DI71:DK71"/>
    <mergeCell ref="DL71:DN71"/>
    <mergeCell ref="AY69:BA69"/>
    <mergeCell ref="BB69:BD69"/>
    <mergeCell ref="BE69:BG69"/>
    <mergeCell ref="BH69:BJ69"/>
    <mergeCell ref="BK69:BL69"/>
    <mergeCell ref="BM69:BO69"/>
    <mergeCell ref="BP69:BR69"/>
    <mergeCell ref="BS69:BT69"/>
    <mergeCell ref="BU69:BW69"/>
    <mergeCell ref="BX69:BZ69"/>
    <mergeCell ref="CA69:CB69"/>
    <mergeCell ref="CC69:CE69"/>
    <mergeCell ref="CF69:CH69"/>
    <mergeCell ref="CI69:CJ69"/>
    <mergeCell ref="BS71:BT71"/>
    <mergeCell ref="BU71:BW71"/>
    <mergeCell ref="AY71:BA71"/>
    <mergeCell ref="BB71:BD71"/>
    <mergeCell ref="BE71:BG71"/>
    <mergeCell ref="BH71:BJ71"/>
    <mergeCell ref="BK71:BL71"/>
    <mergeCell ref="BM71:BO71"/>
    <mergeCell ref="BP71:BR71"/>
    <mergeCell ref="AY70:BA70"/>
    <mergeCell ref="BB70:BD70"/>
    <mergeCell ref="BE70:BG70"/>
    <mergeCell ref="BH70:BJ70"/>
    <mergeCell ref="BK70:BL70"/>
    <mergeCell ref="BM70:BO70"/>
    <mergeCell ref="BP70:BR70"/>
    <mergeCell ref="C70:AF70"/>
    <mergeCell ref="AG70:AI70"/>
    <mergeCell ref="AJ70:AL70"/>
    <mergeCell ref="AM70:AO70"/>
    <mergeCell ref="AP70:AR70"/>
    <mergeCell ref="AS70:AU70"/>
    <mergeCell ref="AV70:AX70"/>
    <mergeCell ref="CQ71:CR71"/>
    <mergeCell ref="CS71:CU71"/>
    <mergeCell ref="BX71:BZ71"/>
    <mergeCell ref="CA71:CB71"/>
    <mergeCell ref="CC71:CE71"/>
    <mergeCell ref="CF71:CH71"/>
    <mergeCell ref="CI71:CJ71"/>
    <mergeCell ref="CK71:CM71"/>
    <mergeCell ref="CN71:CP71"/>
    <mergeCell ref="CK70:CM70"/>
    <mergeCell ref="CN70:CP70"/>
    <mergeCell ref="BS70:BT70"/>
    <mergeCell ref="BU70:BW70"/>
    <mergeCell ref="BX70:BZ70"/>
    <mergeCell ref="CA70:CB70"/>
    <mergeCell ref="CC70:CE70"/>
    <mergeCell ref="CF70:CH70"/>
    <mergeCell ref="CI70:CJ70"/>
    <mergeCell ref="DI70:DK70"/>
    <mergeCell ref="DL70:DN70"/>
    <mergeCell ref="CQ70:CR70"/>
    <mergeCell ref="CS70:CU70"/>
    <mergeCell ref="CV70:CX70"/>
    <mergeCell ref="CY70:CZ70"/>
    <mergeCell ref="DA70:DC70"/>
    <mergeCell ref="DD70:DF70"/>
    <mergeCell ref="DG70:DH70"/>
    <mergeCell ref="DL68:DN68"/>
    <mergeCell ref="DO68:DP68"/>
    <mergeCell ref="DQ68:DS68"/>
    <mergeCell ref="DT68:ES68"/>
    <mergeCell ref="CK68:CM68"/>
    <mergeCell ref="CN68:CP68"/>
    <mergeCell ref="CQ68:CR68"/>
    <mergeCell ref="CS68:CU68"/>
    <mergeCell ref="CV68:CX68"/>
    <mergeCell ref="CY68:CZ68"/>
    <mergeCell ref="DA68:DC68"/>
    <mergeCell ref="C68:AF68"/>
    <mergeCell ref="AG68:AI68"/>
    <mergeCell ref="AJ68:AL68"/>
    <mergeCell ref="AM68:AO68"/>
    <mergeCell ref="AP68:AR68"/>
    <mergeCell ref="AS68:AU68"/>
    <mergeCell ref="AV68:AX68"/>
    <mergeCell ref="AY68:BA68"/>
    <mergeCell ref="BB68:BD68"/>
    <mergeCell ref="BE68:BG68"/>
    <mergeCell ref="BH68:BJ68"/>
    <mergeCell ref="BK68:BL68"/>
    <mergeCell ref="BM68:BO68"/>
    <mergeCell ref="BP68:BR68"/>
    <mergeCell ref="BS68:BT68"/>
    <mergeCell ref="BU68:BW68"/>
    <mergeCell ref="BX68:BZ68"/>
    <mergeCell ref="CA68:CB68"/>
    <mergeCell ref="CC68:CE68"/>
    <mergeCell ref="CF68:CH68"/>
    <mergeCell ref="CI68:CJ68"/>
    <mergeCell ref="DD68:DF68"/>
    <mergeCell ref="DG68:DH68"/>
    <mergeCell ref="DI68:DK68"/>
    <mergeCell ref="C65:AF65"/>
    <mergeCell ref="AG65:AI65"/>
    <mergeCell ref="AJ65:AL65"/>
    <mergeCell ref="AM65:AO65"/>
    <mergeCell ref="AP65:AR65"/>
    <mergeCell ref="AS65:AU65"/>
    <mergeCell ref="AV65:AX65"/>
    <mergeCell ref="DO66:DP66"/>
    <mergeCell ref="DQ66:DS66"/>
    <mergeCell ref="DT66:ES66"/>
    <mergeCell ref="DT67:ES67"/>
    <mergeCell ref="DD65:DF65"/>
    <mergeCell ref="DG65:DH65"/>
    <mergeCell ref="DI65:DK65"/>
    <mergeCell ref="DL65:DN65"/>
    <mergeCell ref="DO65:DP65"/>
    <mergeCell ref="DQ65:DS65"/>
    <mergeCell ref="DT65:ES65"/>
    <mergeCell ref="C67:AF67"/>
    <mergeCell ref="AG67:AI67"/>
    <mergeCell ref="AJ67:AL67"/>
    <mergeCell ref="AM67:AO67"/>
    <mergeCell ref="AP67:AR67"/>
    <mergeCell ref="AS67:AU67"/>
    <mergeCell ref="AV67:AX67"/>
    <mergeCell ref="CK65:CM65"/>
    <mergeCell ref="CN65:CP65"/>
    <mergeCell ref="CQ65:CR65"/>
    <mergeCell ref="CS65:CU65"/>
    <mergeCell ref="CV65:CX65"/>
    <mergeCell ref="CY65:CZ65"/>
    <mergeCell ref="DA65:DC65"/>
    <mergeCell ref="DO67:DP67"/>
    <mergeCell ref="DQ67:DS67"/>
    <mergeCell ref="CV67:CX67"/>
    <mergeCell ref="CY67:CZ67"/>
    <mergeCell ref="DA67:DC67"/>
    <mergeCell ref="DD67:DF67"/>
    <mergeCell ref="DG67:DH67"/>
    <mergeCell ref="DI67:DK67"/>
    <mergeCell ref="DL67:DN67"/>
    <mergeCell ref="AY65:BA65"/>
    <mergeCell ref="BB65:BD65"/>
    <mergeCell ref="BE65:BG65"/>
    <mergeCell ref="BH65:BJ65"/>
    <mergeCell ref="BK65:BL65"/>
    <mergeCell ref="BM65:BO65"/>
    <mergeCell ref="BP65:BR65"/>
    <mergeCell ref="BS65:BT65"/>
    <mergeCell ref="BU65:BW65"/>
    <mergeCell ref="BX65:BZ65"/>
    <mergeCell ref="CA65:CB65"/>
    <mergeCell ref="CC65:CE65"/>
    <mergeCell ref="CF65:CH65"/>
    <mergeCell ref="CI65:CJ65"/>
    <mergeCell ref="BS67:BT67"/>
    <mergeCell ref="BU67:BW67"/>
    <mergeCell ref="AY67:BA67"/>
    <mergeCell ref="BB67:BD67"/>
    <mergeCell ref="BE67:BG67"/>
    <mergeCell ref="BH67:BJ67"/>
    <mergeCell ref="BK67:BL67"/>
    <mergeCell ref="BM67:BO67"/>
    <mergeCell ref="BP67:BR67"/>
    <mergeCell ref="AY66:BA66"/>
    <mergeCell ref="BB66:BD66"/>
    <mergeCell ref="BE66:BG66"/>
    <mergeCell ref="BH66:BJ66"/>
    <mergeCell ref="BK66:BL66"/>
    <mergeCell ref="BM66:BO66"/>
    <mergeCell ref="BP66:BR66"/>
    <mergeCell ref="C66:AF66"/>
    <mergeCell ref="AG66:AI66"/>
    <mergeCell ref="AJ66:AL66"/>
    <mergeCell ref="AM66:AO66"/>
    <mergeCell ref="AP66:AR66"/>
    <mergeCell ref="AS66:AU66"/>
    <mergeCell ref="AV66:AX66"/>
    <mergeCell ref="CQ67:CR67"/>
    <mergeCell ref="CS67:CU67"/>
    <mergeCell ref="BX67:BZ67"/>
    <mergeCell ref="CA67:CB67"/>
    <mergeCell ref="CC67:CE67"/>
    <mergeCell ref="CF67:CH67"/>
    <mergeCell ref="CI67:CJ67"/>
    <mergeCell ref="CK67:CM67"/>
    <mergeCell ref="CN67:CP67"/>
    <mergeCell ref="CK66:CM66"/>
    <mergeCell ref="CN66:CP66"/>
    <mergeCell ref="BS66:BT66"/>
    <mergeCell ref="BU66:BW66"/>
    <mergeCell ref="BX66:BZ66"/>
    <mergeCell ref="CA66:CB66"/>
    <mergeCell ref="CC66:CE66"/>
    <mergeCell ref="CF66:CH66"/>
    <mergeCell ref="CI66:CJ66"/>
    <mergeCell ref="DI66:DK66"/>
    <mergeCell ref="DL66:DN66"/>
    <mergeCell ref="CQ66:CR66"/>
    <mergeCell ref="CS66:CU66"/>
    <mergeCell ref="CV66:CX66"/>
    <mergeCell ref="CY66:CZ66"/>
    <mergeCell ref="DA66:DC66"/>
    <mergeCell ref="DD66:DF66"/>
    <mergeCell ref="DG66:DH66"/>
    <mergeCell ref="DG39:DH39"/>
    <mergeCell ref="DI39:DK39"/>
    <mergeCell ref="DL39:DN39"/>
    <mergeCell ref="DO39:DP39"/>
    <mergeCell ref="DQ39:DS39"/>
    <mergeCell ref="DT39:ES39"/>
    <mergeCell ref="CK39:CM39"/>
    <mergeCell ref="CN39:CP39"/>
    <mergeCell ref="CQ39:CR39"/>
    <mergeCell ref="CS39:CU39"/>
    <mergeCell ref="CV39:CX39"/>
    <mergeCell ref="CY39:CZ39"/>
    <mergeCell ref="DA39:DC39"/>
    <mergeCell ref="C39:AF39"/>
    <mergeCell ref="AG39:AI39"/>
    <mergeCell ref="AJ39:AL39"/>
    <mergeCell ref="AM39:AO39"/>
    <mergeCell ref="AP39:AR39"/>
    <mergeCell ref="AS39:AU39"/>
    <mergeCell ref="AV39:AX39"/>
    <mergeCell ref="BM38:BO38"/>
    <mergeCell ref="BP38:BR38"/>
    <mergeCell ref="AY39:BA39"/>
    <mergeCell ref="BB39:BD39"/>
    <mergeCell ref="BE39:BG39"/>
    <mergeCell ref="BH39:BJ39"/>
    <mergeCell ref="BK39:BL39"/>
    <mergeCell ref="BM39:BO39"/>
    <mergeCell ref="BP39:BR39"/>
    <mergeCell ref="BS39:BT39"/>
    <mergeCell ref="BU39:BW39"/>
    <mergeCell ref="BX39:BZ39"/>
    <mergeCell ref="CA39:CB39"/>
    <mergeCell ref="CC39:CE39"/>
    <mergeCell ref="CF39:CH39"/>
    <mergeCell ref="CI39:CJ39"/>
    <mergeCell ref="DD39:DF39"/>
    <mergeCell ref="AS35:AU35"/>
    <mergeCell ref="AV35:AX35"/>
    <mergeCell ref="CK37:CM37"/>
    <mergeCell ref="CN37:CP37"/>
    <mergeCell ref="BS37:BT37"/>
    <mergeCell ref="BU37:BW37"/>
    <mergeCell ref="BX37:BZ37"/>
    <mergeCell ref="CA37:CB37"/>
    <mergeCell ref="CC37:CE37"/>
    <mergeCell ref="CF37:CH37"/>
    <mergeCell ref="CI37:CJ37"/>
    <mergeCell ref="DI37:DK37"/>
    <mergeCell ref="DL37:DN37"/>
    <mergeCell ref="CQ37:CR37"/>
    <mergeCell ref="CS37:CU37"/>
    <mergeCell ref="CV37:CX37"/>
    <mergeCell ref="CY37:CZ37"/>
    <mergeCell ref="DA37:DC37"/>
    <mergeCell ref="DD37:DF37"/>
    <mergeCell ref="DG37:DH37"/>
    <mergeCell ref="DI34:DK34"/>
    <mergeCell ref="DL34:DN34"/>
    <mergeCell ref="DO34:DP34"/>
    <mergeCell ref="DQ34:DS34"/>
    <mergeCell ref="DO35:DP35"/>
    <mergeCell ref="DQ35:DS35"/>
    <mergeCell ref="C34:AF34"/>
    <mergeCell ref="AG34:AI34"/>
    <mergeCell ref="AJ34:AL34"/>
    <mergeCell ref="AM34:AO34"/>
    <mergeCell ref="AP34:AR34"/>
    <mergeCell ref="AS34:AU34"/>
    <mergeCell ref="AV34:AX34"/>
    <mergeCell ref="AY35:BA35"/>
    <mergeCell ref="BB35:BD35"/>
    <mergeCell ref="BE35:BG35"/>
    <mergeCell ref="BH35:BJ35"/>
    <mergeCell ref="BK35:BL35"/>
    <mergeCell ref="BM35:BO35"/>
    <mergeCell ref="BP35:BR35"/>
    <mergeCell ref="CK34:CM34"/>
    <mergeCell ref="CN34:CP34"/>
    <mergeCell ref="CQ34:CR34"/>
    <mergeCell ref="CS34:CU34"/>
    <mergeCell ref="CV34:CX34"/>
    <mergeCell ref="CY34:CZ34"/>
    <mergeCell ref="DA34:DC34"/>
    <mergeCell ref="C35:AF35"/>
    <mergeCell ref="AG35:AI35"/>
    <mergeCell ref="AJ35:AL35"/>
    <mergeCell ref="AM35:AO35"/>
    <mergeCell ref="AP35:AR35"/>
    <mergeCell ref="BU35:BW35"/>
    <mergeCell ref="BX35:BZ35"/>
    <mergeCell ref="CA35:CB35"/>
    <mergeCell ref="CC35:CE35"/>
    <mergeCell ref="CF35:CH35"/>
    <mergeCell ref="CI35:CJ35"/>
    <mergeCell ref="DI35:DK35"/>
    <mergeCell ref="DL35:DN35"/>
    <mergeCell ref="DT35:ES35"/>
    <mergeCell ref="CQ35:CR35"/>
    <mergeCell ref="CS35:CU35"/>
    <mergeCell ref="CV35:CX35"/>
    <mergeCell ref="CY35:CZ35"/>
    <mergeCell ref="DA35:DC35"/>
    <mergeCell ref="DD35:DF35"/>
    <mergeCell ref="DG35:DH35"/>
    <mergeCell ref="AY34:BA34"/>
    <mergeCell ref="BB34:BD34"/>
    <mergeCell ref="BE34:BG34"/>
    <mergeCell ref="BH34:BJ34"/>
    <mergeCell ref="BK34:BL34"/>
    <mergeCell ref="BM34:BO34"/>
    <mergeCell ref="BP34:BR34"/>
    <mergeCell ref="BS34:BT34"/>
    <mergeCell ref="BU34:BW34"/>
    <mergeCell ref="BX34:BZ34"/>
    <mergeCell ref="CA34:CB34"/>
    <mergeCell ref="CC34:CE34"/>
    <mergeCell ref="CF34:CH34"/>
    <mergeCell ref="CI34:CJ34"/>
    <mergeCell ref="DD34:DF34"/>
    <mergeCell ref="DG34:DH34"/>
    <mergeCell ref="DT37:ES37"/>
    <mergeCell ref="DT38:ES38"/>
    <mergeCell ref="DD36:DF36"/>
    <mergeCell ref="DG36:DH36"/>
    <mergeCell ref="DI36:DK36"/>
    <mergeCell ref="DL36:DN36"/>
    <mergeCell ref="DO36:DP36"/>
    <mergeCell ref="DQ36:DS36"/>
    <mergeCell ref="DT36:ES36"/>
    <mergeCell ref="C38:AF38"/>
    <mergeCell ref="AG38:AI38"/>
    <mergeCell ref="AJ38:AL38"/>
    <mergeCell ref="AM38:AO38"/>
    <mergeCell ref="AP38:AR38"/>
    <mergeCell ref="AS38:AU38"/>
    <mergeCell ref="AV38:AX38"/>
    <mergeCell ref="CK36:CM36"/>
    <mergeCell ref="CN36:CP36"/>
    <mergeCell ref="CQ36:CR36"/>
    <mergeCell ref="CS36:CU36"/>
    <mergeCell ref="CV36:CX36"/>
    <mergeCell ref="CY36:CZ36"/>
    <mergeCell ref="DA36:DC36"/>
    <mergeCell ref="CQ38:CR38"/>
    <mergeCell ref="CS38:CU38"/>
    <mergeCell ref="BX38:BZ38"/>
    <mergeCell ref="CA38:CB38"/>
    <mergeCell ref="CC38:CE38"/>
    <mergeCell ref="CF38:CH38"/>
    <mergeCell ref="CI38:CJ38"/>
    <mergeCell ref="CK38:CM38"/>
    <mergeCell ref="CN38:CP38"/>
    <mergeCell ref="DO38:DP38"/>
    <mergeCell ref="DQ38:DS38"/>
    <mergeCell ref="CV38:CX38"/>
    <mergeCell ref="CY38:CZ38"/>
    <mergeCell ref="DA38:DC38"/>
    <mergeCell ref="DD38:DF38"/>
    <mergeCell ref="DG38:DH38"/>
    <mergeCell ref="DI38:DK38"/>
    <mergeCell ref="DL38:DN38"/>
    <mergeCell ref="AY36:BA36"/>
    <mergeCell ref="BB36:BD36"/>
    <mergeCell ref="BE36:BG36"/>
    <mergeCell ref="BH36:BJ36"/>
    <mergeCell ref="BK36:BL36"/>
    <mergeCell ref="BM36:BO36"/>
    <mergeCell ref="BP36:BR36"/>
    <mergeCell ref="BS36:BT36"/>
    <mergeCell ref="BU36:BW36"/>
    <mergeCell ref="BX36:BZ36"/>
    <mergeCell ref="CA36:CB36"/>
    <mergeCell ref="CC36:CE36"/>
    <mergeCell ref="CF36:CH36"/>
    <mergeCell ref="CI36:CJ36"/>
    <mergeCell ref="DO37:DP37"/>
    <mergeCell ref="DQ37:DS37"/>
    <mergeCell ref="BS38:BT38"/>
    <mergeCell ref="BU38:BW38"/>
    <mergeCell ref="AY38:BA38"/>
    <mergeCell ref="BB38:BD38"/>
    <mergeCell ref="BE38:BG38"/>
    <mergeCell ref="BH38:BJ38"/>
    <mergeCell ref="BK38:BL38"/>
    <mergeCell ref="DA32:DC32"/>
    <mergeCell ref="C33:AF33"/>
    <mergeCell ref="AG33:AI33"/>
    <mergeCell ref="AJ33:AL33"/>
    <mergeCell ref="AM33:AO33"/>
    <mergeCell ref="AP33:AR33"/>
    <mergeCell ref="AS33:AU33"/>
    <mergeCell ref="AV33:AX33"/>
    <mergeCell ref="AY37:BA37"/>
    <mergeCell ref="BB37:BD37"/>
    <mergeCell ref="BE37:BG37"/>
    <mergeCell ref="BH37:BJ37"/>
    <mergeCell ref="BK37:BL37"/>
    <mergeCell ref="BM37:BO37"/>
    <mergeCell ref="BP37:BR37"/>
    <mergeCell ref="C37:AF37"/>
    <mergeCell ref="AG37:AI37"/>
    <mergeCell ref="AJ37:AL37"/>
    <mergeCell ref="AM37:AO37"/>
    <mergeCell ref="AP37:AR37"/>
    <mergeCell ref="AS37:AU37"/>
    <mergeCell ref="AV37:AX37"/>
    <mergeCell ref="C36:AF36"/>
    <mergeCell ref="AG36:AI36"/>
    <mergeCell ref="AJ36:AL36"/>
    <mergeCell ref="AM36:AO36"/>
    <mergeCell ref="AP36:AR36"/>
    <mergeCell ref="AS36:AU36"/>
    <mergeCell ref="AV36:AX36"/>
    <mergeCell ref="CK35:CM35"/>
    <mergeCell ref="CN35:CP35"/>
    <mergeCell ref="BS35:BT35"/>
    <mergeCell ref="AM32:AO32"/>
    <mergeCell ref="AP32:AR32"/>
    <mergeCell ref="AS32:AU32"/>
    <mergeCell ref="AV32:AX32"/>
    <mergeCell ref="BS32:BT32"/>
    <mergeCell ref="BU32:BW32"/>
    <mergeCell ref="BX32:BZ32"/>
    <mergeCell ref="CA32:CB32"/>
    <mergeCell ref="CC32:CE32"/>
    <mergeCell ref="CF32:CH32"/>
    <mergeCell ref="CI32:CJ32"/>
    <mergeCell ref="CK32:CM32"/>
    <mergeCell ref="CN32:CP32"/>
    <mergeCell ref="CQ32:CR32"/>
    <mergeCell ref="CS32:CU32"/>
    <mergeCell ref="CV32:CX32"/>
    <mergeCell ref="CY32:CZ32"/>
    <mergeCell ref="DO33:DP33"/>
    <mergeCell ref="DQ33:DS33"/>
    <mergeCell ref="CV33:CX33"/>
    <mergeCell ref="CY33:CZ33"/>
    <mergeCell ref="DA33:DC33"/>
    <mergeCell ref="DD33:DF33"/>
    <mergeCell ref="DG33:DH33"/>
    <mergeCell ref="DI33:DK33"/>
    <mergeCell ref="DL33:DN33"/>
    <mergeCell ref="C31:AF31"/>
    <mergeCell ref="AG31:AI31"/>
    <mergeCell ref="AJ31:AL31"/>
    <mergeCell ref="AM31:AO31"/>
    <mergeCell ref="AP31:AR31"/>
    <mergeCell ref="AS31:AU31"/>
    <mergeCell ref="AV31:AX31"/>
    <mergeCell ref="AY32:BA32"/>
    <mergeCell ref="BB32:BD32"/>
    <mergeCell ref="BE32:BG32"/>
    <mergeCell ref="BH32:BJ32"/>
    <mergeCell ref="BK32:BL32"/>
    <mergeCell ref="BM32:BO32"/>
    <mergeCell ref="BP32:BR32"/>
    <mergeCell ref="DD32:DF32"/>
    <mergeCell ref="DG32:DH32"/>
    <mergeCell ref="DI32:DK32"/>
    <mergeCell ref="DL32:DN32"/>
    <mergeCell ref="DO32:DP32"/>
    <mergeCell ref="DQ32:DS32"/>
    <mergeCell ref="C32:AF32"/>
    <mergeCell ref="AG32:AI32"/>
    <mergeCell ref="AJ32:AL32"/>
    <mergeCell ref="BS33:BT33"/>
    <mergeCell ref="BU33:BW33"/>
    <mergeCell ref="AY33:BA33"/>
    <mergeCell ref="BB33:BD33"/>
    <mergeCell ref="BE33:BG33"/>
    <mergeCell ref="BH33:BJ33"/>
    <mergeCell ref="BK33:BL33"/>
    <mergeCell ref="BM33:BO33"/>
    <mergeCell ref="BP33:BR33"/>
    <mergeCell ref="CQ33:CR33"/>
    <mergeCell ref="CS33:CU33"/>
    <mergeCell ref="BX33:BZ33"/>
    <mergeCell ref="CA33:CB33"/>
    <mergeCell ref="CC33:CE33"/>
    <mergeCell ref="CF33:CH33"/>
    <mergeCell ref="CI33:CJ33"/>
    <mergeCell ref="CK33:CM33"/>
    <mergeCell ref="CN33:CP33"/>
    <mergeCell ref="P21:Q21"/>
    <mergeCell ref="R21:S21"/>
    <mergeCell ref="T21:AH21"/>
    <mergeCell ref="AL21:AM21"/>
    <mergeCell ref="AN21:AO21"/>
    <mergeCell ref="P23:Q23"/>
    <mergeCell ref="R23:S23"/>
    <mergeCell ref="AN23:AO23"/>
    <mergeCell ref="AS28:BD28"/>
    <mergeCell ref="AS29:AU30"/>
    <mergeCell ref="AV29:AX30"/>
    <mergeCell ref="AY29:BA30"/>
    <mergeCell ref="BB29:BD30"/>
    <mergeCell ref="BE30:BG30"/>
    <mergeCell ref="BH30:BJ30"/>
    <mergeCell ref="CC30:CE30"/>
    <mergeCell ref="CF30:CH30"/>
    <mergeCell ref="BK30:BL30"/>
    <mergeCell ref="BM30:BO30"/>
    <mergeCell ref="BP30:BR30"/>
    <mergeCell ref="BS30:BT30"/>
    <mergeCell ref="BU30:BW30"/>
    <mergeCell ref="BX30:BZ30"/>
    <mergeCell ref="CA30:CB30"/>
    <mergeCell ref="AY31:BA31"/>
    <mergeCell ref="BB31:BD31"/>
    <mergeCell ref="BE31:BG31"/>
    <mergeCell ref="BH31:BJ31"/>
    <mergeCell ref="BK31:BL31"/>
    <mergeCell ref="BM31:BO31"/>
    <mergeCell ref="BP31:BR31"/>
    <mergeCell ref="CY31:CZ31"/>
    <mergeCell ref="DA31:DC31"/>
    <mergeCell ref="DD31:DF31"/>
    <mergeCell ref="DG31:DH31"/>
    <mergeCell ref="DI31:DK31"/>
    <mergeCell ref="DL31:DN31"/>
    <mergeCell ref="DO31:DP31"/>
    <mergeCell ref="DQ31:DS31"/>
    <mergeCell ref="BS31:BT31"/>
    <mergeCell ref="BU31:BW31"/>
    <mergeCell ref="CK31:CM31"/>
    <mergeCell ref="CN31:CP31"/>
    <mergeCell ref="CQ31:CR31"/>
    <mergeCell ref="CS31:CU31"/>
    <mergeCell ref="CV31:CX31"/>
    <mergeCell ref="BX31:BZ31"/>
    <mergeCell ref="CA31:CB31"/>
    <mergeCell ref="CC31:CE31"/>
    <mergeCell ref="CF31:CH31"/>
    <mergeCell ref="CI31:CJ31"/>
    <mergeCell ref="T23:AI23"/>
    <mergeCell ref="AL23:AM23"/>
    <mergeCell ref="B27:B30"/>
    <mergeCell ref="C27:AF30"/>
    <mergeCell ref="AG27:AI30"/>
    <mergeCell ref="AJ27:AL30"/>
    <mergeCell ref="AM27:BD27"/>
    <mergeCell ref="BC17:BD17"/>
    <mergeCell ref="BE17:BF17"/>
    <mergeCell ref="AO17:AP17"/>
    <mergeCell ref="AQ17:AR17"/>
    <mergeCell ref="AS17:AT17"/>
    <mergeCell ref="AU17:AV17"/>
    <mergeCell ref="AW17:AX17"/>
    <mergeCell ref="AY17:AZ17"/>
    <mergeCell ref="BA17:BB17"/>
    <mergeCell ref="AP21:BE21"/>
    <mergeCell ref="BE28:BT28"/>
    <mergeCell ref="BE29:BL29"/>
    <mergeCell ref="BM29:BT29"/>
    <mergeCell ref="AP23:BG23"/>
    <mergeCell ref="BJ23:BK23"/>
    <mergeCell ref="BL23:BM23"/>
    <mergeCell ref="BN23:BY23"/>
    <mergeCell ref="BE27:DP27"/>
    <mergeCell ref="BU28:CJ28"/>
    <mergeCell ref="CK28:CZ28"/>
    <mergeCell ref="AK17:AL17"/>
    <mergeCell ref="AM17:AN17"/>
    <mergeCell ref="W17:X17"/>
    <mergeCell ref="Y17:Z17"/>
    <mergeCell ref="AA17:AB17"/>
    <mergeCell ref="BS19:BT19"/>
    <mergeCell ref="BU19:BV19"/>
    <mergeCell ref="BW19:BX19"/>
    <mergeCell ref="BY19:BZ19"/>
    <mergeCell ref="CA19:CB19"/>
    <mergeCell ref="CC19:CD19"/>
    <mergeCell ref="CE19:CF19"/>
    <mergeCell ref="CG19:CH19"/>
    <mergeCell ref="CI19:CJ19"/>
    <mergeCell ref="CK19:CL19"/>
    <mergeCell ref="CM19:CN19"/>
    <mergeCell ref="CO19:CP19"/>
    <mergeCell ref="CQ19:CR19"/>
    <mergeCell ref="CS19:CT19"/>
    <mergeCell ref="CU19:CV19"/>
    <mergeCell ref="AM28:AO30"/>
    <mergeCell ref="AP28:AR30"/>
    <mergeCell ref="BJ21:BK21"/>
    <mergeCell ref="BL21:BM21"/>
    <mergeCell ref="BN21:CE21"/>
    <mergeCell ref="CH21:CI21"/>
    <mergeCell ref="CJ21:CK21"/>
    <mergeCell ref="CL21:CR21"/>
    <mergeCell ref="BU29:CB29"/>
    <mergeCell ref="CC29:CJ29"/>
    <mergeCell ref="CK29:CR29"/>
    <mergeCell ref="CI30:CJ30"/>
    <mergeCell ref="AK19:AL19"/>
    <mergeCell ref="AM19:AN19"/>
    <mergeCell ref="AO19:AP19"/>
    <mergeCell ref="AQ19:AR19"/>
    <mergeCell ref="AS19:AT19"/>
    <mergeCell ref="AU19:AV19"/>
    <mergeCell ref="AW19:AX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DR19:DT19"/>
    <mergeCell ref="DU19:DX19"/>
    <mergeCell ref="EP19:ES19"/>
    <mergeCell ref="CW19:CX19"/>
    <mergeCell ref="CY19:CZ19"/>
    <mergeCell ref="DA19:DB19"/>
    <mergeCell ref="DC19:DE19"/>
    <mergeCell ref="DF19:DH19"/>
    <mergeCell ref="DI19:DK19"/>
    <mergeCell ref="DL19:DN19"/>
    <mergeCell ref="DU20:DX20"/>
    <mergeCell ref="EP20:ES20"/>
    <mergeCell ref="CS20:DB20"/>
    <mergeCell ref="DC20:DE20"/>
    <mergeCell ref="DF20:DH20"/>
    <mergeCell ref="DI20:DK20"/>
    <mergeCell ref="DL20:DN20"/>
    <mergeCell ref="DO20:DQ20"/>
    <mergeCell ref="DR20:DT20"/>
    <mergeCell ref="DU16:DX16"/>
    <mergeCell ref="EP16:ES16"/>
    <mergeCell ref="CO16:CP16"/>
    <mergeCell ref="CQ16:CR16"/>
    <mergeCell ref="CS16:CT16"/>
    <mergeCell ref="CU16:CV16"/>
    <mergeCell ref="CW16:CX16"/>
    <mergeCell ref="CY16:CZ16"/>
    <mergeCell ref="DA16:DB16"/>
    <mergeCell ref="BU18:BV18"/>
    <mergeCell ref="BW18:BX18"/>
    <mergeCell ref="BY18:BZ18"/>
    <mergeCell ref="CA18:CB18"/>
    <mergeCell ref="CC18:CD18"/>
    <mergeCell ref="CE18:CF18"/>
    <mergeCell ref="CG18:CH18"/>
    <mergeCell ref="CI18:CJ18"/>
    <mergeCell ref="CK18:CL18"/>
    <mergeCell ref="CM18:CN18"/>
    <mergeCell ref="CO18:CP18"/>
    <mergeCell ref="CQ18:CR18"/>
    <mergeCell ref="CS18:CT18"/>
    <mergeCell ref="CU18:CV18"/>
    <mergeCell ref="DO18:DQ18"/>
    <mergeCell ref="DR18:DT18"/>
    <mergeCell ref="DU18:DX18"/>
    <mergeCell ref="EP18:ES18"/>
    <mergeCell ref="CW18:CX18"/>
    <mergeCell ref="CY18:CZ18"/>
    <mergeCell ref="DA18:DB18"/>
    <mergeCell ref="DC18:DE18"/>
    <mergeCell ref="DF18:DH18"/>
    <mergeCell ref="DT27:ES30"/>
    <mergeCell ref="DT31:ES31"/>
    <mergeCell ref="DT32:ES32"/>
    <mergeCell ref="DT33:ES33"/>
    <mergeCell ref="DT34:ES34"/>
    <mergeCell ref="CW15:CX15"/>
    <mergeCell ref="CY15:CZ15"/>
    <mergeCell ref="CS21:DK26"/>
    <mergeCell ref="DQ27:DS30"/>
    <mergeCell ref="DA28:DP28"/>
    <mergeCell ref="CS29:CZ29"/>
    <mergeCell ref="DO30:DP30"/>
    <mergeCell ref="BM16:BN16"/>
    <mergeCell ref="BO16:BP16"/>
    <mergeCell ref="BQ16:BR16"/>
    <mergeCell ref="BS16:BT16"/>
    <mergeCell ref="BU16:BV16"/>
    <mergeCell ref="BW16:BX16"/>
    <mergeCell ref="BY16:BZ16"/>
    <mergeCell ref="CA16:CB16"/>
    <mergeCell ref="CC16:CD16"/>
    <mergeCell ref="CE16:CF16"/>
    <mergeCell ref="CG16:CH16"/>
    <mergeCell ref="CI16:CJ16"/>
    <mergeCell ref="CK16:CL16"/>
    <mergeCell ref="CM16:CN16"/>
    <mergeCell ref="DC16:DE16"/>
    <mergeCell ref="DF16:DH16"/>
    <mergeCell ref="DI16:DK16"/>
    <mergeCell ref="DL16:DN16"/>
    <mergeCell ref="DO16:DQ16"/>
    <mergeCell ref="DR16:DT16"/>
    <mergeCell ref="DC14:DE15"/>
    <mergeCell ref="DF14:DH15"/>
    <mergeCell ref="DI14:DK15"/>
    <mergeCell ref="DL14:DN15"/>
    <mergeCell ref="DA15:DB15"/>
    <mergeCell ref="CY30:CZ30"/>
    <mergeCell ref="DA30:DC30"/>
    <mergeCell ref="DD30:DF30"/>
    <mergeCell ref="DG30:DH30"/>
    <mergeCell ref="DI30:DK30"/>
    <mergeCell ref="DL30:DN30"/>
    <mergeCell ref="DA29:DH29"/>
    <mergeCell ref="DI29:DP29"/>
    <mergeCell ref="CK30:CM30"/>
    <mergeCell ref="CN30:CP30"/>
    <mergeCell ref="CQ30:CR30"/>
    <mergeCell ref="CS30:CU30"/>
    <mergeCell ref="CV30:CX30"/>
    <mergeCell ref="DI18:DK18"/>
    <mergeCell ref="DL18:DN18"/>
    <mergeCell ref="DO19:DQ19"/>
    <mergeCell ref="BU15:BV15"/>
    <mergeCell ref="BW15:BX15"/>
    <mergeCell ref="BY15:BZ15"/>
    <mergeCell ref="CA15:CB15"/>
    <mergeCell ref="CC15:CD15"/>
    <mergeCell ref="CE15:CF15"/>
    <mergeCell ref="CG15:CH15"/>
    <mergeCell ref="BC14:BJ14"/>
    <mergeCell ref="BK14:BL15"/>
    <mergeCell ref="BM14:BR14"/>
    <mergeCell ref="BS14:BT15"/>
    <mergeCell ref="BU14:CB14"/>
    <mergeCell ref="CC14:CJ14"/>
    <mergeCell ref="CK14:CL15"/>
    <mergeCell ref="CI15:CJ15"/>
    <mergeCell ref="CQ15:CR15"/>
    <mergeCell ref="CU15:CV15"/>
    <mergeCell ref="CM14:CR14"/>
    <mergeCell ref="CS14:CT15"/>
    <mergeCell ref="CU14:DB14"/>
    <mergeCell ref="AM18:AN18"/>
    <mergeCell ref="AO18:AP18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C16:D16"/>
    <mergeCell ref="E16:F16"/>
    <mergeCell ref="G16:H16"/>
    <mergeCell ref="I16:J16"/>
    <mergeCell ref="K16:L16"/>
    <mergeCell ref="C17:D17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C18:D18"/>
    <mergeCell ref="E18:F18"/>
    <mergeCell ref="G18:H18"/>
    <mergeCell ref="I18:J18"/>
    <mergeCell ref="K18:L18"/>
    <mergeCell ref="M18:N18"/>
    <mergeCell ref="O18:P18"/>
    <mergeCell ref="AC17:AD17"/>
    <mergeCell ref="AE17:AF17"/>
    <mergeCell ref="AG17:AH17"/>
    <mergeCell ref="AI17:AJ17"/>
    <mergeCell ref="BK16:BL16"/>
    <mergeCell ref="AC15:AD15"/>
    <mergeCell ref="AE15:AF15"/>
    <mergeCell ref="AG15:AH15"/>
    <mergeCell ref="AI15:AJ15"/>
    <mergeCell ref="AM15:AN15"/>
    <mergeCell ref="AO15:AP15"/>
    <mergeCell ref="AQ15:AR15"/>
    <mergeCell ref="AU15:AV15"/>
    <mergeCell ref="AW15:AX15"/>
    <mergeCell ref="AY15:AZ15"/>
    <mergeCell ref="U14:AB14"/>
    <mergeCell ref="AC14:AJ14"/>
    <mergeCell ref="AK14:AL15"/>
    <mergeCell ref="AM14:AR14"/>
    <mergeCell ref="AS14:AT15"/>
    <mergeCell ref="AU14:AZ14"/>
    <mergeCell ref="BA14:BB15"/>
    <mergeCell ref="BG15:BH15"/>
    <mergeCell ref="BI15:BJ15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E17:F17"/>
    <mergeCell ref="G17:H17"/>
    <mergeCell ref="M17:N17"/>
    <mergeCell ref="O17:P17"/>
    <mergeCell ref="Q17:R17"/>
    <mergeCell ref="S17:T17"/>
    <mergeCell ref="U17:V17"/>
    <mergeCell ref="I17:J17"/>
    <mergeCell ref="K17:L17"/>
    <mergeCell ref="CO17:CP17"/>
    <mergeCell ref="CQ17:CR17"/>
    <mergeCell ref="CS17:CT17"/>
    <mergeCell ref="CU17:CV17"/>
    <mergeCell ref="DO17:DQ17"/>
    <mergeCell ref="DR17:DT17"/>
    <mergeCell ref="DU17:DX17"/>
    <mergeCell ref="EP17:ES17"/>
    <mergeCell ref="CW17:CX17"/>
    <mergeCell ref="CY17:CZ17"/>
    <mergeCell ref="DA17:DB17"/>
    <mergeCell ref="DC17:DE17"/>
    <mergeCell ref="DF17:DH17"/>
    <mergeCell ref="DI17:DK17"/>
    <mergeCell ref="DL17:DN17"/>
    <mergeCell ref="Q15:R15"/>
    <mergeCell ref="U15:V15"/>
    <mergeCell ref="S14:T15"/>
    <mergeCell ref="W15:X15"/>
    <mergeCell ref="AK16:AL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G17:BH17"/>
    <mergeCell ref="BI17:BJ17"/>
    <mergeCell ref="BK17:BL17"/>
    <mergeCell ref="BM17:BN17"/>
    <mergeCell ref="BO17:BP17"/>
    <mergeCell ref="BQ17:BR17"/>
    <mergeCell ref="BS17:BT17"/>
    <mergeCell ref="BU17:BV17"/>
    <mergeCell ref="BW17:BX17"/>
    <mergeCell ref="BY17:BZ17"/>
    <mergeCell ref="CA17:CB17"/>
    <mergeCell ref="CC17:CD17"/>
    <mergeCell ref="CE17:CF17"/>
    <mergeCell ref="CG17:CH17"/>
    <mergeCell ref="CI17:CJ17"/>
    <mergeCell ref="CK17:CL17"/>
    <mergeCell ref="CM17:CN17"/>
    <mergeCell ref="B1:DX1"/>
    <mergeCell ref="B2:DX2"/>
    <mergeCell ref="AS5:CQ5"/>
    <mergeCell ref="DA6:DW7"/>
    <mergeCell ref="N7:X7"/>
    <mergeCell ref="BA7:CQ7"/>
    <mergeCell ref="DA8:DJ8"/>
    <mergeCell ref="DO14:DQ15"/>
    <mergeCell ref="DR14:DT15"/>
    <mergeCell ref="DU14:DX15"/>
    <mergeCell ref="EP14:ES15"/>
    <mergeCell ref="C15:D15"/>
    <mergeCell ref="E15:F15"/>
    <mergeCell ref="G15:H15"/>
    <mergeCell ref="I15:J15"/>
    <mergeCell ref="Y15:Z15"/>
    <mergeCell ref="AA15:AB15"/>
    <mergeCell ref="BC15:BD15"/>
    <mergeCell ref="BE15:BF15"/>
    <mergeCell ref="CM15:CN15"/>
    <mergeCell ref="CO15:CP15"/>
    <mergeCell ref="N8:X8"/>
    <mergeCell ref="C9:L9"/>
    <mergeCell ref="C14:J14"/>
    <mergeCell ref="K14:L15"/>
    <mergeCell ref="M14:R14"/>
    <mergeCell ref="M15:N15"/>
    <mergeCell ref="O15:P15"/>
    <mergeCell ref="B14:B15"/>
    <mergeCell ref="BM15:BN15"/>
    <mergeCell ref="BO15:BP15"/>
    <mergeCell ref="BQ15:BR15"/>
    <mergeCell ref="DL64:DN64"/>
    <mergeCell ref="DO64:DP64"/>
    <mergeCell ref="DQ64:DS64"/>
    <mergeCell ref="DT64:ES64"/>
    <mergeCell ref="CK64:CM64"/>
    <mergeCell ref="CN64:CP64"/>
    <mergeCell ref="CQ64:CR64"/>
    <mergeCell ref="CS64:CU64"/>
    <mergeCell ref="CV64:CX64"/>
    <mergeCell ref="CY64:CZ64"/>
    <mergeCell ref="DA64:DC64"/>
    <mergeCell ref="C64:AF64"/>
    <mergeCell ref="AG64:AI64"/>
    <mergeCell ref="AJ64:AL64"/>
    <mergeCell ref="AM64:AO64"/>
    <mergeCell ref="AP64:AR64"/>
    <mergeCell ref="AS64:AU64"/>
    <mergeCell ref="AV64:AX64"/>
    <mergeCell ref="AY64:BA64"/>
    <mergeCell ref="BB64:BD64"/>
    <mergeCell ref="BE64:BG64"/>
    <mergeCell ref="BH64:BJ64"/>
    <mergeCell ref="BK64:BL64"/>
    <mergeCell ref="BM64:BO64"/>
    <mergeCell ref="BP64:BR64"/>
    <mergeCell ref="BS64:BT64"/>
    <mergeCell ref="BU64:BW64"/>
    <mergeCell ref="BX64:BZ64"/>
    <mergeCell ref="CA64:CB64"/>
    <mergeCell ref="CC64:CE64"/>
    <mergeCell ref="CF64:CH64"/>
    <mergeCell ref="CI64:CJ64"/>
    <mergeCell ref="DD64:DF64"/>
    <mergeCell ref="DG64:DH64"/>
    <mergeCell ref="DI64:DK64"/>
    <mergeCell ref="DD62:DF62"/>
    <mergeCell ref="DG62:DH62"/>
    <mergeCell ref="CQ63:CR63"/>
    <mergeCell ref="CS63:CU63"/>
    <mergeCell ref="BX63:BZ63"/>
    <mergeCell ref="CA63:CB63"/>
    <mergeCell ref="CC63:CE63"/>
    <mergeCell ref="CF63:CH63"/>
    <mergeCell ref="CI63:CJ63"/>
    <mergeCell ref="CK63:CM63"/>
    <mergeCell ref="CN63:CP63"/>
    <mergeCell ref="BS63:BT63"/>
    <mergeCell ref="BU63:BW63"/>
    <mergeCell ref="AY63:BA63"/>
    <mergeCell ref="BB63:BD63"/>
    <mergeCell ref="BE63:BG63"/>
    <mergeCell ref="BH63:BJ63"/>
    <mergeCell ref="BK63:BL63"/>
    <mergeCell ref="BM63:BO63"/>
    <mergeCell ref="BP63:BR63"/>
    <mergeCell ref="C59:AF59"/>
    <mergeCell ref="AG59:AI59"/>
    <mergeCell ref="AJ59:AL59"/>
    <mergeCell ref="AM59:AO59"/>
    <mergeCell ref="AP59:AR59"/>
    <mergeCell ref="AS59:AU59"/>
    <mergeCell ref="AV59:AX59"/>
    <mergeCell ref="AY60:BA60"/>
    <mergeCell ref="BB60:BD60"/>
    <mergeCell ref="BE60:BG60"/>
    <mergeCell ref="BH60:BJ60"/>
    <mergeCell ref="BK60:BL60"/>
    <mergeCell ref="BM60:BO60"/>
    <mergeCell ref="BP60:BR60"/>
    <mergeCell ref="CK59:CM59"/>
    <mergeCell ref="CN59:CP59"/>
    <mergeCell ref="CQ59:CR59"/>
    <mergeCell ref="C60:AF60"/>
    <mergeCell ref="AG60:AI60"/>
    <mergeCell ref="AJ60:AL60"/>
    <mergeCell ref="AM60:AO60"/>
    <mergeCell ref="AP60:AR60"/>
    <mergeCell ref="AS60:AU60"/>
    <mergeCell ref="AV60:AX60"/>
    <mergeCell ref="BK59:BL59"/>
    <mergeCell ref="BM59:BO59"/>
    <mergeCell ref="BP59:BR59"/>
    <mergeCell ref="BS59:BT59"/>
    <mergeCell ref="BU59:BW59"/>
    <mergeCell ref="BX59:BZ59"/>
    <mergeCell ref="CA59:CB59"/>
    <mergeCell ref="CC59:CE59"/>
    <mergeCell ref="CF59:CH59"/>
    <mergeCell ref="CI59:CJ59"/>
    <mergeCell ref="DD59:DF59"/>
    <mergeCell ref="DG59:DH59"/>
    <mergeCell ref="DI59:DK59"/>
    <mergeCell ref="DL59:DN59"/>
    <mergeCell ref="DO59:DP59"/>
    <mergeCell ref="DQ59:DS59"/>
    <mergeCell ref="DO60:DP60"/>
    <mergeCell ref="DQ60:DS60"/>
    <mergeCell ref="CS59:CU59"/>
    <mergeCell ref="CV59:CX59"/>
    <mergeCell ref="CY59:CZ59"/>
    <mergeCell ref="DA59:DC59"/>
    <mergeCell ref="CK60:CM60"/>
    <mergeCell ref="CN60:CP60"/>
    <mergeCell ref="BS60:BT60"/>
    <mergeCell ref="BU60:BW60"/>
    <mergeCell ref="BX60:BZ60"/>
    <mergeCell ref="CA60:CB60"/>
    <mergeCell ref="CC60:CE60"/>
    <mergeCell ref="CF60:CH60"/>
    <mergeCell ref="CI60:CJ60"/>
    <mergeCell ref="DI60:DK60"/>
    <mergeCell ref="DL60:DN60"/>
    <mergeCell ref="DT60:ES60"/>
    <mergeCell ref="CQ60:CR60"/>
    <mergeCell ref="CS60:CU60"/>
    <mergeCell ref="CV60:CX60"/>
    <mergeCell ref="CY60:CZ60"/>
    <mergeCell ref="DA60:DC60"/>
    <mergeCell ref="DD60:DF60"/>
    <mergeCell ref="DG60:DH60"/>
    <mergeCell ref="DT62:ES62"/>
    <mergeCell ref="DT63:ES63"/>
    <mergeCell ref="DD61:DF61"/>
    <mergeCell ref="DG61:DH61"/>
    <mergeCell ref="DI61:DK61"/>
    <mergeCell ref="DL61:DN61"/>
    <mergeCell ref="DO61:DP61"/>
    <mergeCell ref="DQ61:DS61"/>
    <mergeCell ref="DT61:ES61"/>
    <mergeCell ref="C63:AF63"/>
    <mergeCell ref="AG63:AI63"/>
    <mergeCell ref="AJ63:AL63"/>
    <mergeCell ref="AM63:AO63"/>
    <mergeCell ref="AP63:AR63"/>
    <mergeCell ref="AS63:AU63"/>
    <mergeCell ref="AV63:AX63"/>
    <mergeCell ref="CK61:CM61"/>
    <mergeCell ref="CN61:CP61"/>
    <mergeCell ref="CQ61:CR61"/>
    <mergeCell ref="CS61:CU61"/>
    <mergeCell ref="CV61:CX61"/>
    <mergeCell ref="CY61:CZ61"/>
    <mergeCell ref="DA61:DC61"/>
    <mergeCell ref="CK62:CM62"/>
    <mergeCell ref="CN62:CP62"/>
    <mergeCell ref="BS62:BT62"/>
    <mergeCell ref="BU62:BW62"/>
    <mergeCell ref="BX62:BZ62"/>
    <mergeCell ref="CA62:CB62"/>
    <mergeCell ref="CC62:CE62"/>
    <mergeCell ref="CF62:CH62"/>
    <mergeCell ref="CI62:CJ62"/>
    <mergeCell ref="DO63:DP63"/>
    <mergeCell ref="DQ63:DS63"/>
    <mergeCell ref="CV63:CX63"/>
    <mergeCell ref="CY63:CZ63"/>
    <mergeCell ref="DA63:DC63"/>
    <mergeCell ref="DD63:DF63"/>
    <mergeCell ref="DG63:DH63"/>
    <mergeCell ref="DI63:DK63"/>
    <mergeCell ref="DL63:DN63"/>
    <mergeCell ref="AY61:BA61"/>
    <mergeCell ref="BB61:BD61"/>
    <mergeCell ref="BE61:BG61"/>
    <mergeCell ref="BH61:BJ61"/>
    <mergeCell ref="BK61:BL61"/>
    <mergeCell ref="BM61:BO61"/>
    <mergeCell ref="BP61:BR61"/>
    <mergeCell ref="BS61:BT61"/>
    <mergeCell ref="BU61:BW61"/>
    <mergeCell ref="BX61:BZ61"/>
    <mergeCell ref="CA61:CB61"/>
    <mergeCell ref="CC61:CE61"/>
    <mergeCell ref="CF61:CH61"/>
    <mergeCell ref="CI61:CJ61"/>
    <mergeCell ref="DO62:DP62"/>
    <mergeCell ref="DQ62:DS62"/>
    <mergeCell ref="DI62:DK62"/>
    <mergeCell ref="DL62:DN62"/>
    <mergeCell ref="CQ62:CR62"/>
    <mergeCell ref="CS62:CU62"/>
    <mergeCell ref="CV62:CX62"/>
    <mergeCell ref="CY62:CZ62"/>
    <mergeCell ref="DA62:DC62"/>
    <mergeCell ref="C58:AF58"/>
    <mergeCell ref="AG58:AI58"/>
    <mergeCell ref="AJ58:AL58"/>
    <mergeCell ref="AM58:AO58"/>
    <mergeCell ref="AP58:AR58"/>
    <mergeCell ref="AS58:AU58"/>
    <mergeCell ref="AV58:AX58"/>
    <mergeCell ref="AY62:BA62"/>
    <mergeCell ref="BB62:BD62"/>
    <mergeCell ref="BE62:BG62"/>
    <mergeCell ref="BH62:BJ62"/>
    <mergeCell ref="BK62:BL62"/>
    <mergeCell ref="BM62:BO62"/>
    <mergeCell ref="BP62:BR62"/>
    <mergeCell ref="C62:AF62"/>
    <mergeCell ref="AG62:AI62"/>
    <mergeCell ref="AJ62:AL62"/>
    <mergeCell ref="AM62:AO62"/>
    <mergeCell ref="AP62:AR62"/>
    <mergeCell ref="AS62:AU62"/>
    <mergeCell ref="AV62:AX62"/>
    <mergeCell ref="C61:AF61"/>
    <mergeCell ref="AG61:AI61"/>
    <mergeCell ref="AJ61:AL61"/>
    <mergeCell ref="AM61:AO61"/>
    <mergeCell ref="AP61:AR61"/>
    <mergeCell ref="AS61:AU61"/>
    <mergeCell ref="AV61:AX61"/>
    <mergeCell ref="AY59:BA59"/>
    <mergeCell ref="BB59:BD59"/>
    <mergeCell ref="BE59:BG59"/>
    <mergeCell ref="BH59:BJ59"/>
    <mergeCell ref="BX58:BZ58"/>
    <mergeCell ref="CA58:CB58"/>
    <mergeCell ref="CC58:CE58"/>
    <mergeCell ref="CF58:CH58"/>
    <mergeCell ref="CI58:CJ58"/>
    <mergeCell ref="DD58:DF58"/>
    <mergeCell ref="DG58:DH58"/>
    <mergeCell ref="DI58:DK58"/>
    <mergeCell ref="DL58:DN58"/>
    <mergeCell ref="DO58:DP58"/>
    <mergeCell ref="DQ58:DS58"/>
    <mergeCell ref="CK58:CM58"/>
    <mergeCell ref="CN58:CP58"/>
    <mergeCell ref="CQ58:CR58"/>
    <mergeCell ref="CS58:CU58"/>
    <mergeCell ref="CV58:CX58"/>
    <mergeCell ref="CY58:CZ58"/>
    <mergeCell ref="DA58:DC58"/>
    <mergeCell ref="BS57:BT57"/>
    <mergeCell ref="BU57:BW57"/>
    <mergeCell ref="AY57:BA57"/>
    <mergeCell ref="BB57:BD57"/>
    <mergeCell ref="BE57:BG57"/>
    <mergeCell ref="BH57:BJ57"/>
    <mergeCell ref="BK57:BL57"/>
    <mergeCell ref="BM57:BO57"/>
    <mergeCell ref="BP57:BR57"/>
    <mergeCell ref="AY58:BA58"/>
    <mergeCell ref="BB58:BD58"/>
    <mergeCell ref="BE58:BG58"/>
    <mergeCell ref="BH58:BJ58"/>
    <mergeCell ref="BK58:BL58"/>
    <mergeCell ref="BM58:BO58"/>
    <mergeCell ref="BP58:BR58"/>
    <mergeCell ref="BS58:BT58"/>
    <mergeCell ref="BU58:BW58"/>
    <mergeCell ref="CQ57:CR57"/>
    <mergeCell ref="CS57:CU57"/>
    <mergeCell ref="BX57:BZ57"/>
    <mergeCell ref="CA57:CB57"/>
    <mergeCell ref="CC57:CE57"/>
    <mergeCell ref="CF57:CH57"/>
    <mergeCell ref="CI57:CJ57"/>
    <mergeCell ref="CK57:CM57"/>
    <mergeCell ref="CN57:CP57"/>
    <mergeCell ref="DO57:DP57"/>
    <mergeCell ref="DQ57:DS57"/>
    <mergeCell ref="CV57:CX57"/>
    <mergeCell ref="CY57:CZ57"/>
    <mergeCell ref="DA57:DC57"/>
    <mergeCell ref="DD57:DF57"/>
    <mergeCell ref="DG57:DH57"/>
    <mergeCell ref="DI57:DK57"/>
    <mergeCell ref="DL57:DN57"/>
    <mergeCell ref="AV54:AX54"/>
    <mergeCell ref="AY54:BA54"/>
    <mergeCell ref="BB54:BD54"/>
    <mergeCell ref="BE54:BG54"/>
    <mergeCell ref="BH54:BJ54"/>
    <mergeCell ref="BK54:BL54"/>
    <mergeCell ref="BM54:BO54"/>
    <mergeCell ref="CK53:CM53"/>
    <mergeCell ref="CN53:CP53"/>
    <mergeCell ref="CQ53:CR53"/>
    <mergeCell ref="CS53:CU53"/>
    <mergeCell ref="CV53:CX53"/>
    <mergeCell ref="CY53:CZ53"/>
    <mergeCell ref="DA53:DC53"/>
    <mergeCell ref="C54:M54"/>
    <mergeCell ref="N54:AF54"/>
    <mergeCell ref="AG54:AI54"/>
    <mergeCell ref="AJ54:AL54"/>
    <mergeCell ref="AM54:AO54"/>
    <mergeCell ref="AP54:AR54"/>
    <mergeCell ref="AS54:AU54"/>
    <mergeCell ref="BK53:BL53"/>
    <mergeCell ref="BM53:BO53"/>
    <mergeCell ref="BP53:BR53"/>
    <mergeCell ref="BS53:BT53"/>
    <mergeCell ref="BU53:BW53"/>
    <mergeCell ref="BX53:BZ53"/>
    <mergeCell ref="CA53:CB53"/>
    <mergeCell ref="CC53:CE53"/>
    <mergeCell ref="CF53:CH53"/>
    <mergeCell ref="CI53:CJ53"/>
    <mergeCell ref="DD53:DF53"/>
    <mergeCell ref="DG53:DH53"/>
    <mergeCell ref="DI53:DK53"/>
    <mergeCell ref="DL53:DN53"/>
    <mergeCell ref="DO53:DP53"/>
    <mergeCell ref="DQ53:DS53"/>
    <mergeCell ref="C53:AF53"/>
    <mergeCell ref="AG53:AI53"/>
    <mergeCell ref="AJ53:AL53"/>
    <mergeCell ref="AM53:AO53"/>
    <mergeCell ref="AP53:AR53"/>
    <mergeCell ref="AS53:AU53"/>
    <mergeCell ref="AV53:AX53"/>
    <mergeCell ref="DT57:ES57"/>
    <mergeCell ref="DT58:ES58"/>
    <mergeCell ref="DT59:ES59"/>
    <mergeCell ref="DD55:DF55"/>
    <mergeCell ref="DG55:DH55"/>
    <mergeCell ref="DI55:DK55"/>
    <mergeCell ref="DL55:DN55"/>
    <mergeCell ref="DO55:DP55"/>
    <mergeCell ref="DQ55:DS55"/>
    <mergeCell ref="DT55:ES55"/>
    <mergeCell ref="C57:AF57"/>
    <mergeCell ref="AG57:AI57"/>
    <mergeCell ref="AJ57:AL57"/>
    <mergeCell ref="AM57:AO57"/>
    <mergeCell ref="AP57:AR57"/>
    <mergeCell ref="AS57:AU57"/>
    <mergeCell ref="AV57:AX57"/>
    <mergeCell ref="CK55:CM55"/>
    <mergeCell ref="CN55:CP55"/>
    <mergeCell ref="CQ55:CR55"/>
    <mergeCell ref="CS55:CU55"/>
    <mergeCell ref="CV55:CX55"/>
    <mergeCell ref="CY55:CZ55"/>
    <mergeCell ref="DA55:DC55"/>
    <mergeCell ref="CK56:CM56"/>
    <mergeCell ref="CN56:CP56"/>
    <mergeCell ref="BS56:BT56"/>
    <mergeCell ref="BU56:BW56"/>
    <mergeCell ref="BX56:BZ56"/>
    <mergeCell ref="CA56:CB56"/>
    <mergeCell ref="CC56:CE56"/>
    <mergeCell ref="CF56:CH56"/>
    <mergeCell ref="BS55:BT55"/>
    <mergeCell ref="BU55:BW55"/>
    <mergeCell ref="BX55:BZ55"/>
    <mergeCell ref="CA55:CB55"/>
    <mergeCell ref="CC55:CE55"/>
    <mergeCell ref="CF55:CH55"/>
    <mergeCell ref="CI55:CJ55"/>
    <mergeCell ref="C55:AF55"/>
    <mergeCell ref="AG55:AI55"/>
    <mergeCell ref="AJ55:AL55"/>
    <mergeCell ref="AM55:AO55"/>
    <mergeCell ref="AP55:AR55"/>
    <mergeCell ref="AS55:AU55"/>
    <mergeCell ref="AV55:AX55"/>
    <mergeCell ref="DO56:DP56"/>
    <mergeCell ref="DQ56:DS56"/>
    <mergeCell ref="DT56:ES56"/>
    <mergeCell ref="CI56:CJ56"/>
    <mergeCell ref="DI56:DK56"/>
    <mergeCell ref="DL56:DN56"/>
    <mergeCell ref="CQ56:CR56"/>
    <mergeCell ref="CS56:CU56"/>
    <mergeCell ref="CV56:CX56"/>
    <mergeCell ref="CY56:CZ56"/>
    <mergeCell ref="DA56:DC56"/>
    <mergeCell ref="DD56:DF56"/>
    <mergeCell ref="DG56:DH56"/>
    <mergeCell ref="AY56:BA56"/>
    <mergeCell ref="BB56:BD56"/>
    <mergeCell ref="BE56:BG56"/>
    <mergeCell ref="BH56:BJ56"/>
    <mergeCell ref="BK56:BL56"/>
    <mergeCell ref="BM56:BO56"/>
    <mergeCell ref="BP56:BR56"/>
    <mergeCell ref="C56:AF56"/>
    <mergeCell ref="AG56:AI56"/>
    <mergeCell ref="AJ56:AL56"/>
    <mergeCell ref="AM56:AO56"/>
    <mergeCell ref="AP56:AR56"/>
    <mergeCell ref="AS56:AU56"/>
    <mergeCell ref="AV56:AX56"/>
    <mergeCell ref="AY55:BA55"/>
    <mergeCell ref="BB55:BD55"/>
    <mergeCell ref="BE55:BG55"/>
    <mergeCell ref="BH55:BJ55"/>
    <mergeCell ref="BK55:BL55"/>
    <mergeCell ref="BM55:BO55"/>
    <mergeCell ref="BP55:BR55"/>
    <mergeCell ref="C52:AF52"/>
    <mergeCell ref="AG52:AI52"/>
    <mergeCell ref="AJ52:AL52"/>
    <mergeCell ref="AM52:AO52"/>
    <mergeCell ref="AP52:AR52"/>
    <mergeCell ref="AS52:AU52"/>
    <mergeCell ref="AV52:AX52"/>
    <mergeCell ref="CI54:CJ54"/>
    <mergeCell ref="CK54:CM54"/>
    <mergeCell ref="DL54:DN54"/>
    <mergeCell ref="DO54:DP54"/>
    <mergeCell ref="DQ54:DS54"/>
    <mergeCell ref="BP54:BR54"/>
    <mergeCell ref="BS54:BT54"/>
    <mergeCell ref="BU54:BW54"/>
    <mergeCell ref="BX54:BZ54"/>
    <mergeCell ref="CA54:CB54"/>
    <mergeCell ref="CC54:CE54"/>
    <mergeCell ref="CF54:CH54"/>
    <mergeCell ref="DG54:DH54"/>
    <mergeCell ref="DI54:DK54"/>
    <mergeCell ref="CN54:CP54"/>
    <mergeCell ref="CQ54:CR54"/>
    <mergeCell ref="CS54:CU54"/>
    <mergeCell ref="CV54:CX54"/>
    <mergeCell ref="CY54:CZ54"/>
    <mergeCell ref="DA54:DC54"/>
    <mergeCell ref="DD54:DF54"/>
    <mergeCell ref="AY53:BA53"/>
    <mergeCell ref="BB53:BD53"/>
    <mergeCell ref="BE53:BG53"/>
    <mergeCell ref="BH53:BJ53"/>
    <mergeCell ref="DL51:DN51"/>
    <mergeCell ref="DO51:DP51"/>
    <mergeCell ref="DQ51:DS51"/>
    <mergeCell ref="C51:AF51"/>
    <mergeCell ref="AG51:AI51"/>
    <mergeCell ref="AJ51:AL51"/>
    <mergeCell ref="AM51:AO51"/>
    <mergeCell ref="AP51:AR51"/>
    <mergeCell ref="AS51:AU51"/>
    <mergeCell ref="AV51:AX51"/>
    <mergeCell ref="BS51:BT51"/>
    <mergeCell ref="BU51:BW51"/>
    <mergeCell ref="BX51:BZ51"/>
    <mergeCell ref="CA51:CB51"/>
    <mergeCell ref="CC51:CE51"/>
    <mergeCell ref="CF51:CH51"/>
    <mergeCell ref="CI51:CJ51"/>
    <mergeCell ref="CK51:CM51"/>
    <mergeCell ref="CN51:CP51"/>
    <mergeCell ref="CQ51:CR51"/>
    <mergeCell ref="CS51:CU51"/>
    <mergeCell ref="CV51:CX51"/>
    <mergeCell ref="CY51:CZ51"/>
    <mergeCell ref="DA51:DC51"/>
    <mergeCell ref="C50:AF50"/>
    <mergeCell ref="AG50:AI50"/>
    <mergeCell ref="AJ50:AL50"/>
    <mergeCell ref="AM50:AO50"/>
    <mergeCell ref="AP50:AR50"/>
    <mergeCell ref="AS50:AU50"/>
    <mergeCell ref="AV50:AX50"/>
    <mergeCell ref="AY51:BA51"/>
    <mergeCell ref="BB51:BD51"/>
    <mergeCell ref="BE51:BG51"/>
    <mergeCell ref="BH51:BJ51"/>
    <mergeCell ref="BK51:BL51"/>
    <mergeCell ref="BM51:BO51"/>
    <mergeCell ref="BP51:BR51"/>
    <mergeCell ref="DD51:DF51"/>
    <mergeCell ref="DG51:DH51"/>
    <mergeCell ref="DI51:DK51"/>
    <mergeCell ref="BP52:BR52"/>
    <mergeCell ref="CQ52:CR52"/>
    <mergeCell ref="CS52:CU52"/>
    <mergeCell ref="BX52:BZ52"/>
    <mergeCell ref="CA52:CB52"/>
    <mergeCell ref="CC52:CE52"/>
    <mergeCell ref="CF52:CH52"/>
    <mergeCell ref="CI52:CJ52"/>
    <mergeCell ref="CK52:CM52"/>
    <mergeCell ref="CN52:CP52"/>
    <mergeCell ref="DO52:DP52"/>
    <mergeCell ref="DQ52:DS52"/>
    <mergeCell ref="CV52:CX52"/>
    <mergeCell ref="CY52:CZ52"/>
    <mergeCell ref="DA52:DC52"/>
    <mergeCell ref="DD52:DF52"/>
    <mergeCell ref="DG52:DH52"/>
    <mergeCell ref="DI52:DK52"/>
    <mergeCell ref="DL52:DN52"/>
    <mergeCell ref="BS49:BT49"/>
    <mergeCell ref="CI49:CJ49"/>
    <mergeCell ref="CK49:CM49"/>
    <mergeCell ref="CN49:CP49"/>
    <mergeCell ref="CQ49:CR49"/>
    <mergeCell ref="BX50:BZ50"/>
    <mergeCell ref="CA50:CB50"/>
    <mergeCell ref="CC50:CE50"/>
    <mergeCell ref="CF50:CH50"/>
    <mergeCell ref="CI50:CJ50"/>
    <mergeCell ref="CK50:CM50"/>
    <mergeCell ref="CN50:CP50"/>
    <mergeCell ref="CQ50:CR50"/>
    <mergeCell ref="BM49:BO49"/>
    <mergeCell ref="BP49:BR49"/>
    <mergeCell ref="BU49:BW49"/>
    <mergeCell ref="BX49:BZ49"/>
    <mergeCell ref="CA49:CB49"/>
    <mergeCell ref="CC49:CE49"/>
    <mergeCell ref="CF49:CH49"/>
    <mergeCell ref="AS48:AU49"/>
    <mergeCell ref="AV48:AX49"/>
    <mergeCell ref="B46:B49"/>
    <mergeCell ref="C46:AF49"/>
    <mergeCell ref="AG46:AI49"/>
    <mergeCell ref="AJ46:AL49"/>
    <mergeCell ref="AM46:BD46"/>
    <mergeCell ref="AM47:AO49"/>
    <mergeCell ref="AP47:AR49"/>
    <mergeCell ref="AY41:BA41"/>
    <mergeCell ref="BB41:BD41"/>
    <mergeCell ref="BE41:BG41"/>
    <mergeCell ref="BH41:BJ41"/>
    <mergeCell ref="BK41:BL41"/>
    <mergeCell ref="BM41:BO41"/>
    <mergeCell ref="BP41:BR41"/>
    <mergeCell ref="C41:AF41"/>
    <mergeCell ref="AG41:AI41"/>
    <mergeCell ref="AJ41:AL41"/>
    <mergeCell ref="AM41:AO41"/>
    <mergeCell ref="AP41:AR41"/>
    <mergeCell ref="AS41:AU41"/>
    <mergeCell ref="AV41:AX41"/>
    <mergeCell ref="AS47:BD47"/>
    <mergeCell ref="BE47:BT47"/>
    <mergeCell ref="AY48:BA49"/>
    <mergeCell ref="BB48:BD49"/>
    <mergeCell ref="BE48:BL48"/>
    <mergeCell ref="BM48:BT48"/>
    <mergeCell ref="BE49:BG49"/>
    <mergeCell ref="BH49:BJ49"/>
    <mergeCell ref="BK49:BL49"/>
    <mergeCell ref="AY50:BA50"/>
    <mergeCell ref="BB50:BD50"/>
    <mergeCell ref="BE50:BG50"/>
    <mergeCell ref="BH50:BJ50"/>
    <mergeCell ref="BK50:BL50"/>
    <mergeCell ref="BM50:BO50"/>
    <mergeCell ref="BP50:BR50"/>
    <mergeCell ref="BS50:BT50"/>
    <mergeCell ref="BU50:BW50"/>
    <mergeCell ref="CS50:CU50"/>
    <mergeCell ref="CV50:CX50"/>
    <mergeCell ref="CY50:CZ50"/>
    <mergeCell ref="DA50:DC50"/>
    <mergeCell ref="DD50:DF50"/>
    <mergeCell ref="DT52:ES52"/>
    <mergeCell ref="DT53:ES53"/>
    <mergeCell ref="DT54:ES54"/>
    <mergeCell ref="DG50:DH50"/>
    <mergeCell ref="DI50:DK50"/>
    <mergeCell ref="DL50:DN50"/>
    <mergeCell ref="DO50:DP50"/>
    <mergeCell ref="DQ50:DS50"/>
    <mergeCell ref="DT50:ES50"/>
    <mergeCell ref="DT51:ES51"/>
    <mergeCell ref="BS52:BT52"/>
    <mergeCell ref="BU52:BW52"/>
    <mergeCell ref="AY52:BA52"/>
    <mergeCell ref="BB52:BD52"/>
    <mergeCell ref="BE52:BG52"/>
    <mergeCell ref="BH52:BJ52"/>
    <mergeCell ref="BK52:BL52"/>
    <mergeCell ref="BM52:BO52"/>
    <mergeCell ref="DO41:DP41"/>
    <mergeCell ref="DQ41:DS41"/>
    <mergeCell ref="DT41:ES41"/>
    <mergeCell ref="DT42:ES42"/>
    <mergeCell ref="DD40:DF40"/>
    <mergeCell ref="DG40:DH40"/>
    <mergeCell ref="DI40:DK40"/>
    <mergeCell ref="DL40:DN40"/>
    <mergeCell ref="DO40:DP40"/>
    <mergeCell ref="DQ40:DS40"/>
    <mergeCell ref="DT40:ES40"/>
    <mergeCell ref="C42:AF42"/>
    <mergeCell ref="AG42:AI42"/>
    <mergeCell ref="AJ42:AL42"/>
    <mergeCell ref="AM42:AO42"/>
    <mergeCell ref="AP42:AR42"/>
    <mergeCell ref="AS42:AU42"/>
    <mergeCell ref="AV42:AX42"/>
    <mergeCell ref="CK40:CM40"/>
    <mergeCell ref="CN40:CP40"/>
    <mergeCell ref="CQ40:CR40"/>
    <mergeCell ref="CS40:CU40"/>
    <mergeCell ref="CV40:CX40"/>
    <mergeCell ref="CY40:CZ40"/>
    <mergeCell ref="DA40:DC40"/>
    <mergeCell ref="AY40:BA40"/>
    <mergeCell ref="BB40:BD40"/>
    <mergeCell ref="BE40:BG40"/>
    <mergeCell ref="BH40:BJ40"/>
    <mergeCell ref="BK40:BL40"/>
    <mergeCell ref="BM40:BO40"/>
    <mergeCell ref="BP40:BR40"/>
    <mergeCell ref="BS40:BT40"/>
    <mergeCell ref="BU40:BW40"/>
    <mergeCell ref="BX40:BZ40"/>
    <mergeCell ref="CA40:CB40"/>
    <mergeCell ref="CC40:CE40"/>
    <mergeCell ref="CF40:CH40"/>
    <mergeCell ref="CI40:CJ40"/>
    <mergeCell ref="C40:AF40"/>
    <mergeCell ref="AG40:AI40"/>
    <mergeCell ref="AJ40:AL40"/>
    <mergeCell ref="AM40:AO40"/>
    <mergeCell ref="AP40:AR40"/>
    <mergeCell ref="AS40:AU40"/>
    <mergeCell ref="AV40:AX40"/>
    <mergeCell ref="DQ42:DS42"/>
    <mergeCell ref="DQ46:DS49"/>
    <mergeCell ref="DT46:ES49"/>
    <mergeCell ref="DO49:DP49"/>
    <mergeCell ref="CS49:CU49"/>
    <mergeCell ref="CV49:CX49"/>
    <mergeCell ref="CY49:CZ49"/>
    <mergeCell ref="DA49:DC49"/>
    <mergeCell ref="DD49:DF49"/>
    <mergeCell ref="DG49:DH49"/>
    <mergeCell ref="DI49:DK49"/>
    <mergeCell ref="DL49:DN49"/>
    <mergeCell ref="CV42:CX42"/>
    <mergeCell ref="CY42:CZ42"/>
    <mergeCell ref="DA42:DC42"/>
    <mergeCell ref="DD42:DF42"/>
    <mergeCell ref="DG42:DH42"/>
    <mergeCell ref="DI42:DK42"/>
    <mergeCell ref="DL42:DN42"/>
    <mergeCell ref="CQ42:CR42"/>
    <mergeCell ref="CS42:CU42"/>
    <mergeCell ref="BX42:BZ42"/>
    <mergeCell ref="CA42:CB42"/>
    <mergeCell ref="CC42:CE42"/>
    <mergeCell ref="CF42:CH42"/>
    <mergeCell ref="CI42:CJ42"/>
    <mergeCell ref="CK42:CM42"/>
    <mergeCell ref="CN42:CP42"/>
    <mergeCell ref="CS48:CZ48"/>
    <mergeCell ref="DA48:DH48"/>
    <mergeCell ref="BE46:DP46"/>
    <mergeCell ref="BU47:CJ47"/>
    <mergeCell ref="CK47:CZ47"/>
    <mergeCell ref="DA47:DP47"/>
    <mergeCell ref="BU48:CB48"/>
    <mergeCell ref="CC48:CJ48"/>
    <mergeCell ref="CK48:CR48"/>
    <mergeCell ref="DI48:DP48"/>
    <mergeCell ref="DO42:DP42"/>
    <mergeCell ref="BX43:BZ43"/>
    <mergeCell ref="CA43:CB43"/>
    <mergeCell ref="CC43:CE43"/>
    <mergeCell ref="CF43:CH43"/>
    <mergeCell ref="CI43:CJ43"/>
    <mergeCell ref="DD43:DF43"/>
    <mergeCell ref="DG43:DH43"/>
    <mergeCell ref="DI43:DK43"/>
    <mergeCell ref="DL43:DN43"/>
    <mergeCell ref="DO43:DP43"/>
    <mergeCell ref="DQ43:DS43"/>
    <mergeCell ref="DT43:ES43"/>
    <mergeCell ref="CK43:CM43"/>
    <mergeCell ref="CN43:CP43"/>
    <mergeCell ref="CQ43:CR43"/>
    <mergeCell ref="CS43:CU43"/>
    <mergeCell ref="CV43:CX43"/>
    <mergeCell ref="CY43:CZ43"/>
    <mergeCell ref="DA43:DC43"/>
    <mergeCell ref="BS42:BT42"/>
    <mergeCell ref="BU42:BW42"/>
    <mergeCell ref="AY42:BA42"/>
    <mergeCell ref="BB42:BD42"/>
    <mergeCell ref="BE42:BG42"/>
    <mergeCell ref="BH42:BJ42"/>
    <mergeCell ref="BK42:BL42"/>
    <mergeCell ref="BM42:BO42"/>
    <mergeCell ref="BP42:BR42"/>
    <mergeCell ref="C43:AF43"/>
    <mergeCell ref="AG43:AI43"/>
    <mergeCell ref="AJ43:AL43"/>
    <mergeCell ref="AM43:AO43"/>
    <mergeCell ref="AP43:AR43"/>
    <mergeCell ref="AS43:AU43"/>
    <mergeCell ref="AV43:AX43"/>
    <mergeCell ref="AY43:BA43"/>
    <mergeCell ref="BB43:BD43"/>
    <mergeCell ref="BE43:BG43"/>
    <mergeCell ref="BH43:BJ43"/>
    <mergeCell ref="BK43:BL43"/>
    <mergeCell ref="BM43:BO43"/>
    <mergeCell ref="BP43:BR43"/>
    <mergeCell ref="BS43:BT43"/>
    <mergeCell ref="BU43:BW43"/>
    <mergeCell ref="CK41:CM41"/>
    <mergeCell ref="CN41:CP41"/>
    <mergeCell ref="BS41:BT41"/>
    <mergeCell ref="BU41:BW41"/>
    <mergeCell ref="BX41:BZ41"/>
    <mergeCell ref="CA41:CB41"/>
    <mergeCell ref="CC41:CE41"/>
    <mergeCell ref="CF41:CH41"/>
    <mergeCell ref="CI41:CJ41"/>
    <mergeCell ref="DI41:DK41"/>
    <mergeCell ref="DL41:DN41"/>
    <mergeCell ref="CQ41:CR41"/>
    <mergeCell ref="CS41:CU41"/>
    <mergeCell ref="CV41:CX41"/>
    <mergeCell ref="CY41:CZ41"/>
    <mergeCell ref="DA41:DC41"/>
    <mergeCell ref="DD41:DF41"/>
    <mergeCell ref="DG41:DH41"/>
    <mergeCell ref="DL144:DN144"/>
    <mergeCell ref="DO144:DP144"/>
    <mergeCell ref="DQ144:DS144"/>
    <mergeCell ref="DT144:ES144"/>
    <mergeCell ref="CK144:CM144"/>
    <mergeCell ref="CN144:CP144"/>
    <mergeCell ref="CQ144:CR144"/>
    <mergeCell ref="CS144:CU144"/>
    <mergeCell ref="CV144:CX144"/>
    <mergeCell ref="CY144:CZ144"/>
    <mergeCell ref="DA144:DC144"/>
    <mergeCell ref="C144:AF144"/>
    <mergeCell ref="AG144:AI144"/>
    <mergeCell ref="AJ144:AL144"/>
    <mergeCell ref="AM144:AO144"/>
    <mergeCell ref="AP144:AR144"/>
    <mergeCell ref="AS144:AU144"/>
    <mergeCell ref="AV144:AX144"/>
    <mergeCell ref="AY144:BA144"/>
    <mergeCell ref="BB144:BD144"/>
    <mergeCell ref="BE144:BG144"/>
    <mergeCell ref="BH144:BJ144"/>
    <mergeCell ref="BK144:BL144"/>
    <mergeCell ref="BM144:BO144"/>
    <mergeCell ref="BP144:BR144"/>
    <mergeCell ref="BS144:BT144"/>
    <mergeCell ref="BU144:BW144"/>
    <mergeCell ref="BX144:BZ144"/>
    <mergeCell ref="CA144:CB144"/>
    <mergeCell ref="CC144:CE144"/>
    <mergeCell ref="CF144:CH144"/>
    <mergeCell ref="CI144:CJ144"/>
    <mergeCell ref="DD144:DF144"/>
    <mergeCell ref="DG144:DH144"/>
    <mergeCell ref="DI144:DK144"/>
    <mergeCell ref="C141:AF141"/>
    <mergeCell ref="AG141:AI141"/>
    <mergeCell ref="AJ141:AL141"/>
    <mergeCell ref="AM141:AO141"/>
    <mergeCell ref="AP141:AR141"/>
    <mergeCell ref="AS141:AU141"/>
    <mergeCell ref="AV141:AX141"/>
    <mergeCell ref="DO142:DP142"/>
    <mergeCell ref="DQ142:DS142"/>
    <mergeCell ref="DT142:ES142"/>
    <mergeCell ref="DT143:ES143"/>
    <mergeCell ref="DD141:DF141"/>
    <mergeCell ref="DG141:DH141"/>
    <mergeCell ref="DI141:DK141"/>
    <mergeCell ref="DL141:DN141"/>
    <mergeCell ref="DO141:DP141"/>
    <mergeCell ref="DQ141:DS141"/>
    <mergeCell ref="DT141:ES141"/>
    <mergeCell ref="C143:AF143"/>
    <mergeCell ref="AG143:AI143"/>
    <mergeCell ref="AJ143:AL143"/>
    <mergeCell ref="AM143:AO143"/>
    <mergeCell ref="AP143:AR143"/>
    <mergeCell ref="AS143:AU143"/>
    <mergeCell ref="AV143:AX143"/>
    <mergeCell ref="CK141:CM141"/>
    <mergeCell ref="CN141:CP141"/>
    <mergeCell ref="CQ141:CR141"/>
    <mergeCell ref="CS141:CU141"/>
    <mergeCell ref="CV141:CX141"/>
    <mergeCell ref="CY141:CZ141"/>
    <mergeCell ref="DA141:DC141"/>
    <mergeCell ref="DO143:DP143"/>
    <mergeCell ref="DQ143:DS143"/>
    <mergeCell ref="CV143:CX143"/>
    <mergeCell ref="CY143:CZ143"/>
    <mergeCell ref="DA143:DC143"/>
    <mergeCell ref="DD143:DF143"/>
    <mergeCell ref="DG143:DH143"/>
    <mergeCell ref="DI143:DK143"/>
    <mergeCell ref="DL143:DN143"/>
    <mergeCell ref="AY141:BA141"/>
    <mergeCell ref="BB141:BD141"/>
    <mergeCell ref="BE141:BG141"/>
    <mergeCell ref="BH141:BJ141"/>
    <mergeCell ref="BK141:BL141"/>
    <mergeCell ref="BM141:BO141"/>
    <mergeCell ref="BP141:BR141"/>
    <mergeCell ref="BS141:BT141"/>
    <mergeCell ref="BU141:BW141"/>
    <mergeCell ref="BX141:BZ141"/>
    <mergeCell ref="CA141:CB141"/>
    <mergeCell ref="CC141:CE141"/>
    <mergeCell ref="CF141:CH141"/>
    <mergeCell ref="CI141:CJ141"/>
    <mergeCell ref="BS143:BT143"/>
    <mergeCell ref="BU143:BW143"/>
    <mergeCell ref="AY143:BA143"/>
    <mergeCell ref="BB143:BD143"/>
    <mergeCell ref="BE143:BG143"/>
    <mergeCell ref="BH143:BJ143"/>
    <mergeCell ref="BK143:BL143"/>
    <mergeCell ref="BM143:BO143"/>
    <mergeCell ref="BP143:BR143"/>
    <mergeCell ref="AY142:BA142"/>
    <mergeCell ref="BB142:BD142"/>
    <mergeCell ref="BE142:BG142"/>
    <mergeCell ref="BH142:BJ142"/>
    <mergeCell ref="BK142:BL142"/>
    <mergeCell ref="BM142:BO142"/>
    <mergeCell ref="BP142:BR142"/>
    <mergeCell ref="C142:AF142"/>
    <mergeCell ref="AG142:AI142"/>
    <mergeCell ref="AJ142:AL142"/>
    <mergeCell ref="AM142:AO142"/>
    <mergeCell ref="AP142:AR142"/>
    <mergeCell ref="AS142:AU142"/>
    <mergeCell ref="AV142:AX142"/>
    <mergeCell ref="CQ143:CR143"/>
    <mergeCell ref="CS143:CU143"/>
    <mergeCell ref="BX143:BZ143"/>
    <mergeCell ref="CA143:CB143"/>
    <mergeCell ref="CC143:CE143"/>
    <mergeCell ref="CF143:CH143"/>
    <mergeCell ref="CI143:CJ143"/>
    <mergeCell ref="CK143:CM143"/>
    <mergeCell ref="CN143:CP143"/>
    <mergeCell ref="CK142:CM142"/>
    <mergeCell ref="CN142:CP142"/>
    <mergeCell ref="BS142:BT142"/>
    <mergeCell ref="BU142:BW142"/>
    <mergeCell ref="BX142:BZ142"/>
    <mergeCell ref="CA142:CB142"/>
    <mergeCell ref="CC142:CE142"/>
    <mergeCell ref="CF142:CH142"/>
    <mergeCell ref="CI142:CJ142"/>
    <mergeCell ref="DI142:DK142"/>
    <mergeCell ref="DL142:DN142"/>
    <mergeCell ref="CQ142:CR142"/>
    <mergeCell ref="CS142:CU142"/>
    <mergeCell ref="CV142:CX142"/>
    <mergeCell ref="CY142:CZ142"/>
    <mergeCell ref="DA142:DC142"/>
    <mergeCell ref="DD142:DF142"/>
    <mergeCell ref="DG142:DH142"/>
    <mergeCell ref="DO133:DP133"/>
    <mergeCell ref="DQ133:DS133"/>
    <mergeCell ref="C132:AF132"/>
    <mergeCell ref="AG132:AI132"/>
    <mergeCell ref="AJ132:AL132"/>
    <mergeCell ref="AM132:AO132"/>
    <mergeCell ref="AP132:AR132"/>
    <mergeCell ref="AS132:AU132"/>
    <mergeCell ref="AV132:AX132"/>
    <mergeCell ref="C133:AF133"/>
    <mergeCell ref="AG133:AI133"/>
    <mergeCell ref="AJ133:AL133"/>
    <mergeCell ref="AM133:AO133"/>
    <mergeCell ref="AP133:AR133"/>
    <mergeCell ref="AS133:AU133"/>
    <mergeCell ref="AV133:AX133"/>
    <mergeCell ref="AY133:BA133"/>
    <mergeCell ref="BB133:BD133"/>
    <mergeCell ref="BE133:BG133"/>
    <mergeCell ref="BH133:BJ133"/>
    <mergeCell ref="BK133:BL133"/>
    <mergeCell ref="BM133:BO133"/>
    <mergeCell ref="BP133:BR133"/>
    <mergeCell ref="CK132:CM132"/>
    <mergeCell ref="CN132:CP132"/>
    <mergeCell ref="CQ132:CR132"/>
    <mergeCell ref="CS132:CU132"/>
    <mergeCell ref="CV132:CX132"/>
    <mergeCell ref="CY132:CZ132"/>
    <mergeCell ref="DA132:DC132"/>
    <mergeCell ref="DI133:DK133"/>
    <mergeCell ref="DL133:DN133"/>
    <mergeCell ref="DT133:ES133"/>
    <mergeCell ref="DT134:ES134"/>
    <mergeCell ref="DT135:ES135"/>
    <mergeCell ref="CQ133:CR133"/>
    <mergeCell ref="CS133:CU133"/>
    <mergeCell ref="CV133:CX133"/>
    <mergeCell ref="CY133:CZ133"/>
    <mergeCell ref="DA133:DC133"/>
    <mergeCell ref="DD133:DF133"/>
    <mergeCell ref="DG133:DH133"/>
    <mergeCell ref="AY132:BA132"/>
    <mergeCell ref="BB132:BD132"/>
    <mergeCell ref="BE132:BG132"/>
    <mergeCell ref="BH132:BJ132"/>
    <mergeCell ref="BK132:BL132"/>
    <mergeCell ref="BM132:BO132"/>
    <mergeCell ref="BP132:BR132"/>
    <mergeCell ref="BS132:BT132"/>
    <mergeCell ref="BU132:BW132"/>
    <mergeCell ref="BX132:BZ132"/>
    <mergeCell ref="CA132:CB132"/>
    <mergeCell ref="CC132:CE132"/>
    <mergeCell ref="CF132:CH132"/>
    <mergeCell ref="CI132:CJ132"/>
    <mergeCell ref="DD132:DF132"/>
    <mergeCell ref="DG132:DH132"/>
    <mergeCell ref="DI132:DK132"/>
    <mergeCell ref="DL132:DN132"/>
    <mergeCell ref="DO132:DP132"/>
    <mergeCell ref="DQ132:DS132"/>
    <mergeCell ref="DL118:DN118"/>
    <mergeCell ref="DO118:DP118"/>
    <mergeCell ref="DQ118:DS118"/>
    <mergeCell ref="DT118:ES118"/>
    <mergeCell ref="CK118:CM118"/>
    <mergeCell ref="CN118:CP118"/>
    <mergeCell ref="CQ118:CR118"/>
    <mergeCell ref="CS118:CU118"/>
    <mergeCell ref="CV118:CX118"/>
    <mergeCell ref="CY118:CZ118"/>
    <mergeCell ref="DA118:DC118"/>
    <mergeCell ref="C118:AF118"/>
    <mergeCell ref="AG118:AI118"/>
    <mergeCell ref="AJ118:AL118"/>
    <mergeCell ref="AM118:AO118"/>
    <mergeCell ref="AP118:AR118"/>
    <mergeCell ref="AS118:AU118"/>
    <mergeCell ref="AV118:AX118"/>
    <mergeCell ref="AY118:BA118"/>
    <mergeCell ref="BB118:BD118"/>
    <mergeCell ref="BE118:BG118"/>
    <mergeCell ref="BH118:BJ118"/>
    <mergeCell ref="BK118:BL118"/>
    <mergeCell ref="BM118:BO118"/>
    <mergeCell ref="BP118:BR118"/>
    <mergeCell ref="BS118:BT118"/>
    <mergeCell ref="BU118:BW118"/>
    <mergeCell ref="BX118:BZ118"/>
    <mergeCell ref="CA118:CB118"/>
    <mergeCell ref="CC118:CE118"/>
    <mergeCell ref="CF118:CH118"/>
    <mergeCell ref="CI118:CJ118"/>
    <mergeCell ref="DD118:DF118"/>
    <mergeCell ref="DG118:DH118"/>
    <mergeCell ref="DI118:DK118"/>
    <mergeCell ref="C115:AF115"/>
    <mergeCell ref="AG115:AI115"/>
    <mergeCell ref="AJ115:AL115"/>
    <mergeCell ref="AM115:AO115"/>
    <mergeCell ref="AP115:AR115"/>
    <mergeCell ref="AS115:AU115"/>
    <mergeCell ref="AV115:AX115"/>
    <mergeCell ref="DO116:DP116"/>
    <mergeCell ref="DQ116:DS116"/>
    <mergeCell ref="DT116:ES116"/>
    <mergeCell ref="DT117:ES117"/>
    <mergeCell ref="DD115:DF115"/>
    <mergeCell ref="DG115:DH115"/>
    <mergeCell ref="DI115:DK115"/>
    <mergeCell ref="DL115:DN115"/>
    <mergeCell ref="DO115:DP115"/>
    <mergeCell ref="DQ115:DS115"/>
    <mergeCell ref="DT115:ES115"/>
    <mergeCell ref="C117:AF117"/>
    <mergeCell ref="AG117:AI117"/>
    <mergeCell ref="AJ117:AL117"/>
    <mergeCell ref="AM117:AO117"/>
    <mergeCell ref="AP117:AR117"/>
    <mergeCell ref="AS117:AU117"/>
    <mergeCell ref="AV117:AX117"/>
    <mergeCell ref="CK115:CM115"/>
    <mergeCell ref="CN115:CP115"/>
    <mergeCell ref="CQ115:CR115"/>
    <mergeCell ref="CS115:CU115"/>
    <mergeCell ref="CV115:CX115"/>
    <mergeCell ref="CY115:CZ115"/>
    <mergeCell ref="DA115:DC115"/>
    <mergeCell ref="DO117:DP117"/>
    <mergeCell ref="DQ117:DS117"/>
    <mergeCell ref="CV117:CX117"/>
    <mergeCell ref="CY117:CZ117"/>
    <mergeCell ref="DA117:DC117"/>
    <mergeCell ref="DD117:DF117"/>
    <mergeCell ref="DG117:DH117"/>
    <mergeCell ref="DI117:DK117"/>
    <mergeCell ref="DL117:DN117"/>
    <mergeCell ref="AY115:BA115"/>
    <mergeCell ref="BB115:BD115"/>
    <mergeCell ref="BE115:BG115"/>
    <mergeCell ref="BH115:BJ115"/>
    <mergeCell ref="BK115:BL115"/>
    <mergeCell ref="BM115:BO115"/>
    <mergeCell ref="BP115:BR115"/>
    <mergeCell ref="BS115:BT115"/>
    <mergeCell ref="BU115:BW115"/>
    <mergeCell ref="BX115:BZ115"/>
    <mergeCell ref="CA115:CB115"/>
    <mergeCell ref="CC115:CE115"/>
    <mergeCell ref="CF115:CH115"/>
    <mergeCell ref="CI115:CJ115"/>
    <mergeCell ref="BS117:BT117"/>
    <mergeCell ref="BU117:BW117"/>
    <mergeCell ref="AY117:BA117"/>
    <mergeCell ref="BB117:BD117"/>
    <mergeCell ref="BE117:BG117"/>
    <mergeCell ref="BH117:BJ117"/>
    <mergeCell ref="BK117:BL117"/>
    <mergeCell ref="BM117:BO117"/>
    <mergeCell ref="BP117:BR117"/>
    <mergeCell ref="AY116:BA116"/>
    <mergeCell ref="BB116:BD116"/>
    <mergeCell ref="BE116:BG116"/>
    <mergeCell ref="BH116:BJ116"/>
    <mergeCell ref="BK116:BL116"/>
    <mergeCell ref="BM116:BO116"/>
    <mergeCell ref="BP116:BR116"/>
    <mergeCell ref="C116:AF116"/>
    <mergeCell ref="AG116:AI116"/>
    <mergeCell ref="AJ116:AL116"/>
    <mergeCell ref="AM116:AO116"/>
    <mergeCell ref="AP116:AR116"/>
    <mergeCell ref="AS116:AU116"/>
    <mergeCell ref="AV116:AX116"/>
    <mergeCell ref="CQ117:CR117"/>
    <mergeCell ref="CS117:CU117"/>
    <mergeCell ref="BX117:BZ117"/>
    <mergeCell ref="CA117:CB117"/>
    <mergeCell ref="CC117:CE117"/>
    <mergeCell ref="CF117:CH117"/>
    <mergeCell ref="CI117:CJ117"/>
    <mergeCell ref="CK117:CM117"/>
    <mergeCell ref="CN117:CP117"/>
    <mergeCell ref="CK116:CM116"/>
    <mergeCell ref="CN116:CP116"/>
    <mergeCell ref="BS116:BT116"/>
    <mergeCell ref="BU116:BW116"/>
    <mergeCell ref="BX116:BZ116"/>
    <mergeCell ref="CA116:CB116"/>
    <mergeCell ref="CC116:CE116"/>
    <mergeCell ref="CF116:CH116"/>
    <mergeCell ref="CI116:CJ116"/>
    <mergeCell ref="DI116:DK116"/>
    <mergeCell ref="DL116:DN116"/>
    <mergeCell ref="CQ116:CR116"/>
    <mergeCell ref="CS116:CU116"/>
    <mergeCell ref="CV116:CX116"/>
    <mergeCell ref="CY116:CZ116"/>
    <mergeCell ref="DA116:DC116"/>
    <mergeCell ref="DD116:DF116"/>
    <mergeCell ref="DG116:DH116"/>
    <mergeCell ref="DL114:DN114"/>
    <mergeCell ref="DO114:DP114"/>
    <mergeCell ref="DQ114:DS114"/>
    <mergeCell ref="DT114:ES114"/>
    <mergeCell ref="CK114:CM114"/>
    <mergeCell ref="CN114:CP114"/>
    <mergeCell ref="CQ114:CR114"/>
    <mergeCell ref="CS114:CU114"/>
    <mergeCell ref="CV114:CX114"/>
    <mergeCell ref="CY114:CZ114"/>
    <mergeCell ref="DA114:DC114"/>
    <mergeCell ref="C114:AF114"/>
    <mergeCell ref="AG114:AI114"/>
    <mergeCell ref="AJ114:AL114"/>
    <mergeCell ref="AM114:AO114"/>
    <mergeCell ref="AP114:AR114"/>
    <mergeCell ref="AS114:AU114"/>
    <mergeCell ref="AV114:AX114"/>
    <mergeCell ref="AY114:BA114"/>
    <mergeCell ref="BB114:BD114"/>
    <mergeCell ref="BE114:BG114"/>
    <mergeCell ref="BH114:BJ114"/>
    <mergeCell ref="BK114:BL114"/>
    <mergeCell ref="BM114:BO114"/>
    <mergeCell ref="BP114:BR114"/>
    <mergeCell ref="BS114:BT114"/>
    <mergeCell ref="BU114:BW114"/>
    <mergeCell ref="BX114:BZ114"/>
    <mergeCell ref="CA114:CB114"/>
    <mergeCell ref="CC114:CE114"/>
    <mergeCell ref="CF114:CH114"/>
    <mergeCell ref="CI114:CJ114"/>
    <mergeCell ref="DD114:DF114"/>
    <mergeCell ref="DG114:DH114"/>
    <mergeCell ref="DI114:DK114"/>
    <mergeCell ref="C111:AF111"/>
    <mergeCell ref="AG111:AI111"/>
    <mergeCell ref="AJ111:AL111"/>
    <mergeCell ref="AM111:AO111"/>
    <mergeCell ref="AP111:AR111"/>
    <mergeCell ref="AS111:AU111"/>
    <mergeCell ref="AV111:AX111"/>
    <mergeCell ref="DO112:DP112"/>
    <mergeCell ref="DQ112:DS112"/>
    <mergeCell ref="DT112:ES112"/>
    <mergeCell ref="DT113:ES113"/>
    <mergeCell ref="DD111:DF111"/>
    <mergeCell ref="DG111:DH111"/>
    <mergeCell ref="DI111:DK111"/>
    <mergeCell ref="DL111:DN111"/>
    <mergeCell ref="DO111:DP111"/>
    <mergeCell ref="DQ111:DS111"/>
    <mergeCell ref="DT111:ES111"/>
    <mergeCell ref="C113:AF113"/>
    <mergeCell ref="AG113:AI113"/>
    <mergeCell ref="AJ113:AL113"/>
    <mergeCell ref="AM113:AO113"/>
    <mergeCell ref="AP113:AR113"/>
    <mergeCell ref="AS113:AU113"/>
    <mergeCell ref="AV113:AX113"/>
    <mergeCell ref="CK111:CM111"/>
    <mergeCell ref="CN111:CP111"/>
    <mergeCell ref="CQ111:CR111"/>
    <mergeCell ref="CS111:CU111"/>
    <mergeCell ref="CV111:CX111"/>
    <mergeCell ref="CY111:CZ111"/>
    <mergeCell ref="DA111:DC111"/>
    <mergeCell ref="DO113:DP113"/>
    <mergeCell ref="DQ113:DS113"/>
    <mergeCell ref="CV113:CX113"/>
    <mergeCell ref="CY113:CZ113"/>
    <mergeCell ref="DA113:DC113"/>
    <mergeCell ref="DD113:DF113"/>
    <mergeCell ref="DG113:DH113"/>
    <mergeCell ref="DI113:DK113"/>
    <mergeCell ref="DL113:DN113"/>
    <mergeCell ref="AY111:BA111"/>
    <mergeCell ref="BB111:BD111"/>
    <mergeCell ref="BE111:BG111"/>
    <mergeCell ref="BH111:BJ111"/>
    <mergeCell ref="BK111:BL111"/>
    <mergeCell ref="BM111:BO111"/>
    <mergeCell ref="BP111:BR111"/>
    <mergeCell ref="BS111:BT111"/>
    <mergeCell ref="BU111:BW111"/>
    <mergeCell ref="BX111:BZ111"/>
    <mergeCell ref="CA111:CB111"/>
    <mergeCell ref="CC111:CE111"/>
    <mergeCell ref="CF111:CH111"/>
    <mergeCell ref="CI111:CJ111"/>
    <mergeCell ref="BS113:BT113"/>
    <mergeCell ref="BU113:BW113"/>
    <mergeCell ref="AY113:BA113"/>
    <mergeCell ref="BB113:BD113"/>
    <mergeCell ref="BE113:BG113"/>
    <mergeCell ref="BH113:BJ113"/>
    <mergeCell ref="BK113:BL113"/>
    <mergeCell ref="BM113:BO113"/>
    <mergeCell ref="BP113:BR113"/>
    <mergeCell ref="AY112:BA112"/>
    <mergeCell ref="BB112:BD112"/>
    <mergeCell ref="BE112:BG112"/>
    <mergeCell ref="BH112:BJ112"/>
    <mergeCell ref="BK112:BL112"/>
    <mergeCell ref="BM112:BO112"/>
    <mergeCell ref="BP112:BR112"/>
    <mergeCell ref="C112:AF112"/>
    <mergeCell ref="AG112:AI112"/>
    <mergeCell ref="AJ112:AL112"/>
    <mergeCell ref="AM112:AO112"/>
    <mergeCell ref="AP112:AR112"/>
    <mergeCell ref="AS112:AU112"/>
    <mergeCell ref="AV112:AX112"/>
    <mergeCell ref="CQ113:CR113"/>
    <mergeCell ref="CS113:CU113"/>
    <mergeCell ref="BX113:BZ113"/>
    <mergeCell ref="CA113:CB113"/>
    <mergeCell ref="CC113:CE113"/>
    <mergeCell ref="CF113:CH113"/>
    <mergeCell ref="CI113:CJ113"/>
    <mergeCell ref="CK113:CM113"/>
    <mergeCell ref="CN113:CP113"/>
    <mergeCell ref="CK112:CM112"/>
    <mergeCell ref="CN112:CP112"/>
    <mergeCell ref="BS112:BT112"/>
    <mergeCell ref="BU112:BW112"/>
    <mergeCell ref="BX112:BZ112"/>
    <mergeCell ref="CA112:CB112"/>
    <mergeCell ref="CC112:CE112"/>
    <mergeCell ref="CF112:CH112"/>
    <mergeCell ref="CI112:CJ112"/>
    <mergeCell ref="DI112:DK112"/>
    <mergeCell ref="DL112:DN112"/>
    <mergeCell ref="CQ112:CR112"/>
    <mergeCell ref="CS112:CU112"/>
    <mergeCell ref="CV112:CX112"/>
    <mergeCell ref="CY112:CZ112"/>
    <mergeCell ref="DA112:DC112"/>
    <mergeCell ref="DD112:DF112"/>
    <mergeCell ref="DG112:DH112"/>
    <mergeCell ref="DL110:DN110"/>
    <mergeCell ref="DO110:DP110"/>
    <mergeCell ref="DQ110:DS110"/>
    <mergeCell ref="DT110:ES110"/>
    <mergeCell ref="CK110:CM110"/>
    <mergeCell ref="CN110:CP110"/>
    <mergeCell ref="CQ110:CR110"/>
    <mergeCell ref="CS110:CU110"/>
    <mergeCell ref="CV110:CX110"/>
    <mergeCell ref="CY110:CZ110"/>
    <mergeCell ref="DA110:DC110"/>
    <mergeCell ref="C110:AF110"/>
    <mergeCell ref="AG110:AI110"/>
    <mergeCell ref="AJ110:AL110"/>
    <mergeCell ref="AM110:AO110"/>
    <mergeCell ref="AP110:AR110"/>
    <mergeCell ref="AS110:AU110"/>
    <mergeCell ref="AV110:AX110"/>
    <mergeCell ref="AY110:BA110"/>
    <mergeCell ref="BB110:BD110"/>
    <mergeCell ref="BE110:BG110"/>
    <mergeCell ref="BH110:BJ110"/>
    <mergeCell ref="BK110:BL110"/>
    <mergeCell ref="BM110:BO110"/>
    <mergeCell ref="BP110:BR110"/>
    <mergeCell ref="BS110:BT110"/>
    <mergeCell ref="BU110:BW110"/>
    <mergeCell ref="BX110:BZ110"/>
    <mergeCell ref="CA110:CB110"/>
    <mergeCell ref="CC110:CE110"/>
    <mergeCell ref="CF110:CH110"/>
    <mergeCell ref="CI110:CJ110"/>
    <mergeCell ref="DD110:DF110"/>
    <mergeCell ref="DG110:DH110"/>
    <mergeCell ref="DI110:DK110"/>
    <mergeCell ref="C107:AF107"/>
    <mergeCell ref="AG107:AI107"/>
    <mergeCell ref="AJ107:AL107"/>
    <mergeCell ref="AM107:AO107"/>
    <mergeCell ref="AP107:AR107"/>
    <mergeCell ref="AS107:AU107"/>
    <mergeCell ref="AV107:AX107"/>
    <mergeCell ref="DO108:DP108"/>
    <mergeCell ref="DQ108:DS108"/>
    <mergeCell ref="DT108:ES108"/>
    <mergeCell ref="DT109:ES109"/>
    <mergeCell ref="DD107:DF107"/>
    <mergeCell ref="DG107:DH107"/>
    <mergeCell ref="DI107:DK107"/>
    <mergeCell ref="DL107:DN107"/>
    <mergeCell ref="DO107:DP107"/>
    <mergeCell ref="DQ107:DS107"/>
    <mergeCell ref="DT107:ES107"/>
    <mergeCell ref="C109:AF109"/>
    <mergeCell ref="AG109:AI109"/>
    <mergeCell ref="AJ109:AL109"/>
    <mergeCell ref="AM109:AO109"/>
    <mergeCell ref="AP109:AR109"/>
    <mergeCell ref="AS109:AU109"/>
    <mergeCell ref="AV109:AX109"/>
    <mergeCell ref="CK107:CM107"/>
    <mergeCell ref="CN107:CP107"/>
    <mergeCell ref="CQ107:CR107"/>
    <mergeCell ref="CS107:CU107"/>
    <mergeCell ref="CV107:CX107"/>
    <mergeCell ref="CY107:CZ107"/>
    <mergeCell ref="DA107:DC107"/>
    <mergeCell ref="DO109:DP109"/>
    <mergeCell ref="DQ109:DS109"/>
    <mergeCell ref="CV109:CX109"/>
    <mergeCell ref="CY109:CZ109"/>
    <mergeCell ref="DA109:DC109"/>
    <mergeCell ref="DD109:DF109"/>
    <mergeCell ref="DG109:DH109"/>
    <mergeCell ref="DI109:DK109"/>
    <mergeCell ref="DL109:DN109"/>
    <mergeCell ref="AY107:BA107"/>
    <mergeCell ref="BB107:BD107"/>
    <mergeCell ref="BE107:BG107"/>
    <mergeCell ref="BH107:BJ107"/>
    <mergeCell ref="BK107:BL107"/>
    <mergeCell ref="BM107:BO107"/>
    <mergeCell ref="BP107:BR107"/>
    <mergeCell ref="BS107:BT107"/>
    <mergeCell ref="BU107:BW107"/>
    <mergeCell ref="BX107:BZ107"/>
    <mergeCell ref="CA107:CB107"/>
    <mergeCell ref="CC107:CE107"/>
    <mergeCell ref="CF107:CH107"/>
    <mergeCell ref="CI107:CJ107"/>
    <mergeCell ref="BS109:BT109"/>
    <mergeCell ref="BU109:BW109"/>
    <mergeCell ref="AY109:BA109"/>
    <mergeCell ref="BB109:BD109"/>
    <mergeCell ref="BE109:BG109"/>
    <mergeCell ref="BH109:BJ109"/>
    <mergeCell ref="BK109:BL109"/>
    <mergeCell ref="BM109:BO109"/>
    <mergeCell ref="BP109:BR109"/>
    <mergeCell ref="AY108:BA108"/>
    <mergeCell ref="BB108:BD108"/>
    <mergeCell ref="BE108:BG108"/>
    <mergeCell ref="BH108:BJ108"/>
    <mergeCell ref="BK108:BL108"/>
    <mergeCell ref="BM108:BO108"/>
    <mergeCell ref="BP108:BR108"/>
    <mergeCell ref="C108:AF108"/>
    <mergeCell ref="AG108:AI108"/>
    <mergeCell ref="AJ108:AL108"/>
    <mergeCell ref="AM108:AO108"/>
    <mergeCell ref="AP108:AR108"/>
    <mergeCell ref="AS108:AU108"/>
    <mergeCell ref="AV108:AX108"/>
    <mergeCell ref="CQ109:CR109"/>
    <mergeCell ref="CS109:CU109"/>
    <mergeCell ref="BX109:BZ109"/>
    <mergeCell ref="CA109:CB109"/>
    <mergeCell ref="CC109:CE109"/>
    <mergeCell ref="CF109:CH109"/>
    <mergeCell ref="CI109:CJ109"/>
    <mergeCell ref="CK109:CM109"/>
    <mergeCell ref="CN109:CP109"/>
    <mergeCell ref="CK108:CM108"/>
    <mergeCell ref="CN108:CP108"/>
    <mergeCell ref="BS108:BT108"/>
    <mergeCell ref="BU108:BW108"/>
    <mergeCell ref="BX108:BZ108"/>
    <mergeCell ref="CA108:CB108"/>
    <mergeCell ref="CC108:CE108"/>
    <mergeCell ref="CF108:CH108"/>
    <mergeCell ref="CI108:CJ108"/>
    <mergeCell ref="DI108:DK108"/>
    <mergeCell ref="DL108:DN108"/>
    <mergeCell ref="CQ108:CR108"/>
    <mergeCell ref="CS108:CU108"/>
    <mergeCell ref="CV108:CX108"/>
    <mergeCell ref="CY108:CZ108"/>
    <mergeCell ref="DA108:DC108"/>
    <mergeCell ref="DD108:DF108"/>
    <mergeCell ref="DG108:DH108"/>
    <mergeCell ref="DD106:DF106"/>
    <mergeCell ref="DG106:DH106"/>
    <mergeCell ref="DI106:DK106"/>
    <mergeCell ref="DL106:DN106"/>
    <mergeCell ref="DO106:DP106"/>
    <mergeCell ref="DQ106:DS106"/>
    <mergeCell ref="DT106:ES106"/>
    <mergeCell ref="CK106:CM106"/>
    <mergeCell ref="CN106:CP106"/>
    <mergeCell ref="CQ106:CR106"/>
    <mergeCell ref="CS106:CU106"/>
    <mergeCell ref="CV106:CX106"/>
    <mergeCell ref="CY106:CZ106"/>
    <mergeCell ref="DA106:DC106"/>
    <mergeCell ref="C106:AF106"/>
    <mergeCell ref="AG106:AI106"/>
    <mergeCell ref="AJ106:AL106"/>
    <mergeCell ref="AM106:AO106"/>
    <mergeCell ref="AP106:AR106"/>
    <mergeCell ref="AS106:AU106"/>
    <mergeCell ref="AV106:AX106"/>
    <mergeCell ref="CK105:CM105"/>
    <mergeCell ref="CN105:CP105"/>
    <mergeCell ref="BS105:BT105"/>
    <mergeCell ref="BU105:BW105"/>
    <mergeCell ref="BX105:BZ105"/>
    <mergeCell ref="CA105:CB105"/>
    <mergeCell ref="CC105:CE105"/>
    <mergeCell ref="CF105:CH105"/>
    <mergeCell ref="CI105:CJ105"/>
    <mergeCell ref="AY106:BA106"/>
    <mergeCell ref="BB106:BD106"/>
    <mergeCell ref="BE106:BG106"/>
    <mergeCell ref="BH106:BJ106"/>
    <mergeCell ref="BK106:BL106"/>
    <mergeCell ref="BM106:BO106"/>
    <mergeCell ref="BP106:BR106"/>
    <mergeCell ref="BS106:BT106"/>
    <mergeCell ref="BU106:BW106"/>
    <mergeCell ref="BX106:BZ106"/>
    <mergeCell ref="CA106:CB106"/>
    <mergeCell ref="CC106:CE106"/>
    <mergeCell ref="CF106:CH106"/>
    <mergeCell ref="CI106:CJ106"/>
    <mergeCell ref="DL103:DN103"/>
    <mergeCell ref="DO103:DP103"/>
    <mergeCell ref="DQ103:DS103"/>
    <mergeCell ref="DT103:ES103"/>
    <mergeCell ref="CK103:CM103"/>
    <mergeCell ref="CN103:CP103"/>
    <mergeCell ref="CQ103:CR103"/>
    <mergeCell ref="CS103:CU103"/>
    <mergeCell ref="CV103:CX103"/>
    <mergeCell ref="CY103:CZ103"/>
    <mergeCell ref="DA103:DC103"/>
    <mergeCell ref="C103:AF103"/>
    <mergeCell ref="AG103:AI103"/>
    <mergeCell ref="AJ103:AL103"/>
    <mergeCell ref="AM103:AO103"/>
    <mergeCell ref="AP103:AR103"/>
    <mergeCell ref="AS103:AU103"/>
    <mergeCell ref="AV103:AX103"/>
    <mergeCell ref="AY103:BA103"/>
    <mergeCell ref="BB103:BD103"/>
    <mergeCell ref="BE103:BG103"/>
    <mergeCell ref="BH103:BJ103"/>
    <mergeCell ref="BK103:BL103"/>
    <mergeCell ref="BM103:BO103"/>
    <mergeCell ref="BP103:BR103"/>
    <mergeCell ref="BS103:BT103"/>
    <mergeCell ref="BU103:BW103"/>
    <mergeCell ref="BX103:BZ103"/>
    <mergeCell ref="CA103:CB103"/>
    <mergeCell ref="CC103:CE103"/>
    <mergeCell ref="CF103:CH103"/>
    <mergeCell ref="CI103:CJ103"/>
    <mergeCell ref="DD103:DF103"/>
    <mergeCell ref="DG103:DH103"/>
    <mergeCell ref="DI103:DK103"/>
    <mergeCell ref="DT101:ES101"/>
    <mergeCell ref="DT102:ES102"/>
    <mergeCell ref="DD100:DF100"/>
    <mergeCell ref="DG100:DH100"/>
    <mergeCell ref="DI100:DK100"/>
    <mergeCell ref="DL100:DN100"/>
    <mergeCell ref="DO100:DP100"/>
    <mergeCell ref="DQ100:DS100"/>
    <mergeCell ref="DT100:ES100"/>
    <mergeCell ref="C102:AF102"/>
    <mergeCell ref="AG102:AI102"/>
    <mergeCell ref="AJ102:AL102"/>
    <mergeCell ref="AM102:AO102"/>
    <mergeCell ref="AP102:AR102"/>
    <mergeCell ref="AS102:AU102"/>
    <mergeCell ref="AV102:AX102"/>
    <mergeCell ref="CK100:CM100"/>
    <mergeCell ref="CN100:CP100"/>
    <mergeCell ref="CQ100:CR100"/>
    <mergeCell ref="CS100:CU100"/>
    <mergeCell ref="CV100:CX100"/>
    <mergeCell ref="CY100:CZ100"/>
    <mergeCell ref="DA100:DC100"/>
    <mergeCell ref="BS102:BT102"/>
    <mergeCell ref="BU102:BW102"/>
    <mergeCell ref="AY102:BA102"/>
    <mergeCell ref="BB102:BD102"/>
    <mergeCell ref="BE102:BG102"/>
    <mergeCell ref="BH102:BJ102"/>
    <mergeCell ref="BK102:BL102"/>
    <mergeCell ref="BM102:BO102"/>
    <mergeCell ref="BP102:BR102"/>
    <mergeCell ref="AY100:BA100"/>
    <mergeCell ref="BB100:BD100"/>
    <mergeCell ref="BE100:BG100"/>
    <mergeCell ref="BH100:BJ100"/>
    <mergeCell ref="BK100:BL100"/>
    <mergeCell ref="BM100:BO100"/>
    <mergeCell ref="BP100:BR100"/>
    <mergeCell ref="BS100:BT100"/>
    <mergeCell ref="BU100:BW100"/>
    <mergeCell ref="BX100:BZ100"/>
    <mergeCell ref="CA100:CB100"/>
    <mergeCell ref="CC100:CE100"/>
    <mergeCell ref="CF100:CH100"/>
    <mergeCell ref="CI100:CJ100"/>
    <mergeCell ref="C100:AF100"/>
    <mergeCell ref="AG100:AI100"/>
    <mergeCell ref="AJ100:AL100"/>
    <mergeCell ref="AM100:AO100"/>
    <mergeCell ref="AP100:AR100"/>
    <mergeCell ref="AS100:AU100"/>
    <mergeCell ref="AV100:AX100"/>
    <mergeCell ref="AY101:BA101"/>
    <mergeCell ref="BB101:BD101"/>
    <mergeCell ref="BE101:BG101"/>
    <mergeCell ref="BH101:BJ101"/>
    <mergeCell ref="BK101:BL101"/>
    <mergeCell ref="BM101:BO101"/>
    <mergeCell ref="BP101:BR101"/>
    <mergeCell ref="C101:AF101"/>
    <mergeCell ref="AG101:AI101"/>
    <mergeCell ref="AJ101:AL101"/>
    <mergeCell ref="AM101:AO101"/>
    <mergeCell ref="AP101:AR101"/>
    <mergeCell ref="AS101:AU101"/>
    <mergeCell ref="AV101:AX101"/>
    <mergeCell ref="CQ102:CR102"/>
    <mergeCell ref="CS102:CU102"/>
    <mergeCell ref="BX102:BZ102"/>
    <mergeCell ref="CA102:CB102"/>
    <mergeCell ref="CC102:CE102"/>
    <mergeCell ref="CF102:CH102"/>
    <mergeCell ref="CI102:CJ102"/>
    <mergeCell ref="CK102:CM102"/>
    <mergeCell ref="CN102:CP102"/>
    <mergeCell ref="CK101:CM101"/>
    <mergeCell ref="CN101:CP101"/>
    <mergeCell ref="BS101:BT101"/>
    <mergeCell ref="BU101:BW101"/>
    <mergeCell ref="BX101:BZ101"/>
    <mergeCell ref="CA101:CB101"/>
    <mergeCell ref="CC101:CE101"/>
    <mergeCell ref="CF101:CH101"/>
    <mergeCell ref="CI101:CJ101"/>
    <mergeCell ref="CY104:CZ104"/>
    <mergeCell ref="DA104:DC104"/>
    <mergeCell ref="DO105:DP105"/>
    <mergeCell ref="DQ105:DS105"/>
    <mergeCell ref="DT105:ES105"/>
    <mergeCell ref="DD104:DF104"/>
    <mergeCell ref="DG104:DH104"/>
    <mergeCell ref="DI104:DK104"/>
    <mergeCell ref="DL104:DN104"/>
    <mergeCell ref="DO104:DP104"/>
    <mergeCell ref="DQ104:DS104"/>
    <mergeCell ref="DT104:ES104"/>
    <mergeCell ref="DI101:DK101"/>
    <mergeCell ref="DL101:DN101"/>
    <mergeCell ref="CQ101:CR101"/>
    <mergeCell ref="CS101:CU101"/>
    <mergeCell ref="CV101:CX101"/>
    <mergeCell ref="CY101:CZ101"/>
    <mergeCell ref="DA101:DC101"/>
    <mergeCell ref="DD101:DF101"/>
    <mergeCell ref="DG101:DH101"/>
    <mergeCell ref="DO102:DP102"/>
    <mergeCell ref="DQ102:DS102"/>
    <mergeCell ref="CV102:CX102"/>
    <mergeCell ref="CY102:CZ102"/>
    <mergeCell ref="DA102:DC102"/>
    <mergeCell ref="DD102:DF102"/>
    <mergeCell ref="DG102:DH102"/>
    <mergeCell ref="DI102:DK102"/>
    <mergeCell ref="DL102:DN102"/>
    <mergeCell ref="DO101:DP101"/>
    <mergeCell ref="DQ101:DS101"/>
    <mergeCell ref="C104:AF104"/>
    <mergeCell ref="AG104:AI104"/>
    <mergeCell ref="AJ104:AL104"/>
    <mergeCell ref="AM104:AO104"/>
    <mergeCell ref="AP104:AR104"/>
    <mergeCell ref="AS104:AU104"/>
    <mergeCell ref="AV104:AX104"/>
    <mergeCell ref="C105:AF105"/>
    <mergeCell ref="AG105:AI105"/>
    <mergeCell ref="AJ105:AL105"/>
    <mergeCell ref="AM105:AO105"/>
    <mergeCell ref="AP105:AR105"/>
    <mergeCell ref="AS105:AU105"/>
    <mergeCell ref="AV105:AX105"/>
    <mergeCell ref="AY105:BA105"/>
    <mergeCell ref="BB105:BD105"/>
    <mergeCell ref="BE105:BG105"/>
    <mergeCell ref="DI105:DK105"/>
    <mergeCell ref="DL105:DN105"/>
    <mergeCell ref="CQ105:CR105"/>
    <mergeCell ref="CS105:CU105"/>
    <mergeCell ref="CV105:CX105"/>
    <mergeCell ref="CY105:CZ105"/>
    <mergeCell ref="DA105:DC105"/>
    <mergeCell ref="DD105:DF105"/>
    <mergeCell ref="DG105:DH105"/>
    <mergeCell ref="AY104:BA104"/>
    <mergeCell ref="BB104:BD104"/>
    <mergeCell ref="BE104:BG104"/>
    <mergeCell ref="BH104:BJ104"/>
    <mergeCell ref="BK104:BL104"/>
    <mergeCell ref="BM104:BO104"/>
    <mergeCell ref="BP104:BR104"/>
    <mergeCell ref="BS104:BT104"/>
    <mergeCell ref="BU104:BW104"/>
    <mergeCell ref="BX104:BZ104"/>
    <mergeCell ref="CA104:CB104"/>
    <mergeCell ref="CC104:CE104"/>
    <mergeCell ref="CF104:CH104"/>
    <mergeCell ref="CI104:CJ104"/>
    <mergeCell ref="BH105:BJ105"/>
    <mergeCell ref="BK105:BL105"/>
    <mergeCell ref="BM105:BO105"/>
    <mergeCell ref="BP105:BR105"/>
    <mergeCell ref="CK104:CM104"/>
    <mergeCell ref="CN104:CP104"/>
    <mergeCell ref="CQ104:CR104"/>
    <mergeCell ref="CS104:CU104"/>
    <mergeCell ref="CV104:CX104"/>
    <mergeCell ref="DD134:DF134"/>
    <mergeCell ref="DG134:DH134"/>
    <mergeCell ref="DI134:DK134"/>
    <mergeCell ref="DL134:DN134"/>
    <mergeCell ref="DO134:DP134"/>
    <mergeCell ref="DQ134:DS134"/>
    <mergeCell ref="CK134:CM134"/>
    <mergeCell ref="CN134:CP134"/>
    <mergeCell ref="CQ134:CR134"/>
    <mergeCell ref="CS134:CU134"/>
    <mergeCell ref="CV134:CX134"/>
    <mergeCell ref="CY134:CZ134"/>
    <mergeCell ref="DA134:DC134"/>
    <mergeCell ref="C134:AF134"/>
    <mergeCell ref="AG134:AI134"/>
    <mergeCell ref="AJ134:AL134"/>
    <mergeCell ref="AM134:AO134"/>
    <mergeCell ref="AP134:AR134"/>
    <mergeCell ref="AS134:AU134"/>
    <mergeCell ref="AV134:AX134"/>
    <mergeCell ref="C131:AF131"/>
    <mergeCell ref="AG131:AI131"/>
    <mergeCell ref="AJ131:AL131"/>
    <mergeCell ref="AM131:AO131"/>
    <mergeCell ref="AP131:AR131"/>
    <mergeCell ref="AS131:AU131"/>
    <mergeCell ref="AV131:AX131"/>
    <mergeCell ref="CK133:CM133"/>
    <mergeCell ref="CN133:CP133"/>
    <mergeCell ref="BS133:BT133"/>
    <mergeCell ref="BU133:BW133"/>
    <mergeCell ref="BX133:BZ133"/>
    <mergeCell ref="CA133:CB133"/>
    <mergeCell ref="CC133:CE133"/>
    <mergeCell ref="CF133:CH133"/>
    <mergeCell ref="CI133:CJ133"/>
    <mergeCell ref="AY134:BA134"/>
    <mergeCell ref="BB134:BD134"/>
    <mergeCell ref="BE134:BG134"/>
    <mergeCell ref="BH134:BJ134"/>
    <mergeCell ref="BK134:BL134"/>
    <mergeCell ref="BM134:BO134"/>
    <mergeCell ref="BP134:BR134"/>
    <mergeCell ref="BS134:BT134"/>
    <mergeCell ref="BU134:BW134"/>
    <mergeCell ref="BX134:BZ134"/>
    <mergeCell ref="CA134:CB134"/>
    <mergeCell ref="CC134:CE134"/>
    <mergeCell ref="CF134:CH134"/>
    <mergeCell ref="CI134:CJ134"/>
    <mergeCell ref="DL130:DN130"/>
    <mergeCell ref="DO130:DP130"/>
    <mergeCell ref="DQ130:DS130"/>
    <mergeCell ref="C130:AF130"/>
    <mergeCell ref="AG130:AI130"/>
    <mergeCell ref="AJ130:AL130"/>
    <mergeCell ref="AM130:AO130"/>
    <mergeCell ref="AP130:AR130"/>
    <mergeCell ref="AS130:AU130"/>
    <mergeCell ref="AV130:AX130"/>
    <mergeCell ref="BS130:BT130"/>
    <mergeCell ref="BU130:BW130"/>
    <mergeCell ref="BX130:BZ130"/>
    <mergeCell ref="CA130:CB130"/>
    <mergeCell ref="CC130:CE130"/>
    <mergeCell ref="CF130:CH130"/>
    <mergeCell ref="CI130:CJ130"/>
    <mergeCell ref="CK130:CM130"/>
    <mergeCell ref="CN130:CP130"/>
    <mergeCell ref="CQ130:CR130"/>
    <mergeCell ref="CS130:CU130"/>
    <mergeCell ref="CV130:CX130"/>
    <mergeCell ref="CY130:CZ130"/>
    <mergeCell ref="DA130:DC130"/>
    <mergeCell ref="C129:AF129"/>
    <mergeCell ref="AG129:AI129"/>
    <mergeCell ref="AJ129:AL129"/>
    <mergeCell ref="AM129:AO129"/>
    <mergeCell ref="AP129:AR129"/>
    <mergeCell ref="AS129:AU129"/>
    <mergeCell ref="AV129:AX129"/>
    <mergeCell ref="AY130:BA130"/>
    <mergeCell ref="BB130:BD130"/>
    <mergeCell ref="BE130:BG130"/>
    <mergeCell ref="BH130:BJ130"/>
    <mergeCell ref="BK130:BL130"/>
    <mergeCell ref="BM130:BO130"/>
    <mergeCell ref="BP130:BR130"/>
    <mergeCell ref="DD130:DF130"/>
    <mergeCell ref="DG130:DH130"/>
    <mergeCell ref="DI130:DK130"/>
    <mergeCell ref="CQ131:CR131"/>
    <mergeCell ref="CS131:CU131"/>
    <mergeCell ref="BX131:BZ131"/>
    <mergeCell ref="CA131:CB131"/>
    <mergeCell ref="CC131:CE131"/>
    <mergeCell ref="CF131:CH131"/>
    <mergeCell ref="CI131:CJ131"/>
    <mergeCell ref="CK131:CM131"/>
    <mergeCell ref="CN131:CP131"/>
    <mergeCell ref="DO131:DP131"/>
    <mergeCell ref="DQ131:DS131"/>
    <mergeCell ref="CV131:CX131"/>
    <mergeCell ref="CY131:CZ131"/>
    <mergeCell ref="DA131:DC131"/>
    <mergeCell ref="DD131:DF131"/>
    <mergeCell ref="DG131:DH131"/>
    <mergeCell ref="DI131:DK131"/>
    <mergeCell ref="DL131:DN131"/>
    <mergeCell ref="BS128:BT128"/>
    <mergeCell ref="CI128:CJ128"/>
    <mergeCell ref="CK128:CM128"/>
    <mergeCell ref="CN128:CP128"/>
    <mergeCell ref="CQ128:CR128"/>
    <mergeCell ref="BX129:BZ129"/>
    <mergeCell ref="CA129:CB129"/>
    <mergeCell ref="CC129:CE129"/>
    <mergeCell ref="CF129:CH129"/>
    <mergeCell ref="CI129:CJ129"/>
    <mergeCell ref="CK129:CM129"/>
    <mergeCell ref="CN129:CP129"/>
    <mergeCell ref="CQ129:CR129"/>
    <mergeCell ref="BM128:BO128"/>
    <mergeCell ref="BP128:BR128"/>
    <mergeCell ref="BU128:BW128"/>
    <mergeCell ref="BX128:BZ128"/>
    <mergeCell ref="CA128:CB128"/>
    <mergeCell ref="CC128:CE128"/>
    <mergeCell ref="CF128:CH128"/>
    <mergeCell ref="AS127:AU128"/>
    <mergeCell ref="AV127:AX128"/>
    <mergeCell ref="B125:B128"/>
    <mergeCell ref="C125:AF128"/>
    <mergeCell ref="AG125:AI128"/>
    <mergeCell ref="AJ125:AL128"/>
    <mergeCell ref="AM125:BD125"/>
    <mergeCell ref="AM126:AO128"/>
    <mergeCell ref="AP126:AR128"/>
    <mergeCell ref="AY120:BA120"/>
    <mergeCell ref="BB120:BD120"/>
    <mergeCell ref="BE120:BG120"/>
    <mergeCell ref="BH120:BJ120"/>
    <mergeCell ref="BK120:BL120"/>
    <mergeCell ref="BM120:BO120"/>
    <mergeCell ref="BP120:BR120"/>
    <mergeCell ref="C120:AF120"/>
    <mergeCell ref="AG120:AI120"/>
    <mergeCell ref="AJ120:AL120"/>
    <mergeCell ref="AM120:AO120"/>
    <mergeCell ref="AP120:AR120"/>
    <mergeCell ref="AS120:AU120"/>
    <mergeCell ref="AV120:AX120"/>
    <mergeCell ref="AS126:BD126"/>
    <mergeCell ref="BE126:BT126"/>
    <mergeCell ref="AY127:BA128"/>
    <mergeCell ref="BB127:BD128"/>
    <mergeCell ref="BE127:BL127"/>
    <mergeCell ref="BM127:BT127"/>
    <mergeCell ref="BE128:BG128"/>
    <mergeCell ref="BH128:BJ128"/>
    <mergeCell ref="BK128:BL128"/>
    <mergeCell ref="AY129:BA129"/>
    <mergeCell ref="BB129:BD129"/>
    <mergeCell ref="BE129:BG129"/>
    <mergeCell ref="BH129:BJ129"/>
    <mergeCell ref="BK129:BL129"/>
    <mergeCell ref="BM129:BO129"/>
    <mergeCell ref="BP129:BR129"/>
    <mergeCell ref="BS129:BT129"/>
    <mergeCell ref="BU129:BW129"/>
    <mergeCell ref="CS129:CU129"/>
    <mergeCell ref="CV129:CX129"/>
    <mergeCell ref="CY129:CZ129"/>
    <mergeCell ref="DA129:DC129"/>
    <mergeCell ref="DD129:DF129"/>
    <mergeCell ref="DT131:ES131"/>
    <mergeCell ref="DT132:ES132"/>
    <mergeCell ref="DG129:DH129"/>
    <mergeCell ref="DI129:DK129"/>
    <mergeCell ref="DL129:DN129"/>
    <mergeCell ref="DO129:DP129"/>
    <mergeCell ref="DQ129:DS129"/>
    <mergeCell ref="DT129:ES129"/>
    <mergeCell ref="DT130:ES130"/>
    <mergeCell ref="BS131:BT131"/>
    <mergeCell ref="BU131:BW131"/>
    <mergeCell ref="AY131:BA131"/>
    <mergeCell ref="BB131:BD131"/>
    <mergeCell ref="BE131:BG131"/>
    <mergeCell ref="BH131:BJ131"/>
    <mergeCell ref="BK131:BL131"/>
    <mergeCell ref="BM131:BO131"/>
    <mergeCell ref="BP131:BR131"/>
    <mergeCell ref="DO120:DP120"/>
    <mergeCell ref="DQ120:DS120"/>
    <mergeCell ref="DT120:ES120"/>
    <mergeCell ref="DT121:ES121"/>
    <mergeCell ref="DD119:DF119"/>
    <mergeCell ref="DG119:DH119"/>
    <mergeCell ref="DI119:DK119"/>
    <mergeCell ref="DL119:DN119"/>
    <mergeCell ref="DO119:DP119"/>
    <mergeCell ref="DQ119:DS119"/>
    <mergeCell ref="DT119:ES119"/>
    <mergeCell ref="C121:AF121"/>
    <mergeCell ref="AG121:AI121"/>
    <mergeCell ref="AJ121:AL121"/>
    <mergeCell ref="AM121:AO121"/>
    <mergeCell ref="AP121:AR121"/>
    <mergeCell ref="AS121:AU121"/>
    <mergeCell ref="AV121:AX121"/>
    <mergeCell ref="CK119:CM119"/>
    <mergeCell ref="CN119:CP119"/>
    <mergeCell ref="CQ119:CR119"/>
    <mergeCell ref="CS119:CU119"/>
    <mergeCell ref="CV119:CX119"/>
    <mergeCell ref="CY119:CZ119"/>
    <mergeCell ref="DA119:DC119"/>
    <mergeCell ref="AY119:BA119"/>
    <mergeCell ref="BB119:BD119"/>
    <mergeCell ref="BE119:BG119"/>
    <mergeCell ref="BH119:BJ119"/>
    <mergeCell ref="BK119:BL119"/>
    <mergeCell ref="BM119:BO119"/>
    <mergeCell ref="BP119:BR119"/>
    <mergeCell ref="BS119:BT119"/>
    <mergeCell ref="BU119:BW119"/>
    <mergeCell ref="BX119:BZ119"/>
    <mergeCell ref="CA119:CB119"/>
    <mergeCell ref="CC119:CE119"/>
    <mergeCell ref="CF119:CH119"/>
    <mergeCell ref="CI119:CJ119"/>
    <mergeCell ref="C119:AF119"/>
    <mergeCell ref="AG119:AI119"/>
    <mergeCell ref="AJ119:AL119"/>
    <mergeCell ref="AM119:AO119"/>
    <mergeCell ref="AP119:AR119"/>
    <mergeCell ref="AS119:AU119"/>
    <mergeCell ref="AV119:AX119"/>
    <mergeCell ref="DQ121:DS121"/>
    <mergeCell ref="DQ125:DS128"/>
    <mergeCell ref="DT125:ES128"/>
    <mergeCell ref="DO128:DP128"/>
    <mergeCell ref="CS128:CU128"/>
    <mergeCell ref="CV128:CX128"/>
    <mergeCell ref="CY128:CZ128"/>
    <mergeCell ref="DA128:DC128"/>
    <mergeCell ref="DD128:DF128"/>
    <mergeCell ref="DG128:DH128"/>
    <mergeCell ref="DI128:DK128"/>
    <mergeCell ref="DL128:DN128"/>
    <mergeCell ref="CV121:CX121"/>
    <mergeCell ref="CY121:CZ121"/>
    <mergeCell ref="DA121:DC121"/>
    <mergeCell ref="DD121:DF121"/>
    <mergeCell ref="DG121:DH121"/>
    <mergeCell ref="DI121:DK121"/>
    <mergeCell ref="DL121:DN121"/>
    <mergeCell ref="CQ121:CR121"/>
    <mergeCell ref="CS121:CU121"/>
    <mergeCell ref="BX121:BZ121"/>
    <mergeCell ref="CA121:CB121"/>
    <mergeCell ref="CC121:CE121"/>
    <mergeCell ref="CF121:CH121"/>
    <mergeCell ref="CI121:CJ121"/>
    <mergeCell ref="CK121:CM121"/>
    <mergeCell ref="CN121:CP121"/>
    <mergeCell ref="CS127:CZ127"/>
    <mergeCell ref="DA127:DH127"/>
    <mergeCell ref="BE125:DP125"/>
    <mergeCell ref="BU126:CJ126"/>
    <mergeCell ref="CK126:CZ126"/>
    <mergeCell ref="DA126:DP126"/>
    <mergeCell ref="BU127:CB127"/>
    <mergeCell ref="CC127:CJ127"/>
    <mergeCell ref="CK127:CR127"/>
    <mergeCell ref="DI127:DP127"/>
    <mergeCell ref="DO121:DP121"/>
    <mergeCell ref="BX122:BZ122"/>
    <mergeCell ref="CA122:CB122"/>
    <mergeCell ref="CC122:CE122"/>
    <mergeCell ref="CF122:CH122"/>
    <mergeCell ref="CI122:CJ122"/>
    <mergeCell ref="DD122:DF122"/>
    <mergeCell ref="DG122:DH122"/>
    <mergeCell ref="DI122:DK122"/>
    <mergeCell ref="DL122:DN122"/>
    <mergeCell ref="DO122:DP122"/>
    <mergeCell ref="DQ122:DS122"/>
    <mergeCell ref="DT122:ES122"/>
    <mergeCell ref="CK122:CM122"/>
    <mergeCell ref="CN122:CP122"/>
    <mergeCell ref="CQ122:CR122"/>
    <mergeCell ref="CS122:CU122"/>
    <mergeCell ref="CV122:CX122"/>
    <mergeCell ref="CY122:CZ122"/>
    <mergeCell ref="DA122:DC122"/>
    <mergeCell ref="BS121:BT121"/>
    <mergeCell ref="BU121:BW121"/>
    <mergeCell ref="AY121:BA121"/>
    <mergeCell ref="BB121:BD121"/>
    <mergeCell ref="BE121:BG121"/>
    <mergeCell ref="BH121:BJ121"/>
    <mergeCell ref="BK121:BL121"/>
    <mergeCell ref="BM121:BO121"/>
    <mergeCell ref="BP121:BR121"/>
    <mergeCell ref="C122:AF122"/>
    <mergeCell ref="AG122:AI122"/>
    <mergeCell ref="AJ122:AL122"/>
    <mergeCell ref="AM122:AO122"/>
    <mergeCell ref="AP122:AR122"/>
    <mergeCell ref="AS122:AU122"/>
    <mergeCell ref="AV122:AX122"/>
    <mergeCell ref="AY122:BA122"/>
    <mergeCell ref="BB122:BD122"/>
    <mergeCell ref="BE122:BG122"/>
    <mergeCell ref="BH122:BJ122"/>
    <mergeCell ref="BK122:BL122"/>
    <mergeCell ref="BM122:BO122"/>
    <mergeCell ref="BP122:BR122"/>
    <mergeCell ref="BS122:BT122"/>
    <mergeCell ref="BU122:BW122"/>
    <mergeCell ref="CK120:CM120"/>
    <mergeCell ref="CN120:CP120"/>
    <mergeCell ref="BS120:BT120"/>
    <mergeCell ref="BU120:BW120"/>
    <mergeCell ref="BX120:BZ120"/>
    <mergeCell ref="CA120:CB120"/>
    <mergeCell ref="CC120:CE120"/>
    <mergeCell ref="CF120:CH120"/>
    <mergeCell ref="CI120:CJ120"/>
    <mergeCell ref="DI120:DK120"/>
    <mergeCell ref="DL120:DN120"/>
    <mergeCell ref="CQ120:CR120"/>
    <mergeCell ref="CS120:CU120"/>
    <mergeCell ref="CV120:CX120"/>
    <mergeCell ref="CY120:CZ120"/>
    <mergeCell ref="DA120:DC120"/>
    <mergeCell ref="DD120:DF120"/>
    <mergeCell ref="DG120:DH120"/>
  </mergeCells>
  <conditionalFormatting sqref="BE154:DP154">
    <cfRule type="cellIs" dxfId="3" priority="1" operator="greaterThan">
      <formula>5</formula>
    </cfRule>
  </conditionalFormatting>
  <conditionalFormatting sqref="BE154:DP154">
    <cfRule type="cellIs" dxfId="2" priority="2" operator="greaterThan">
      <formula>5</formula>
    </cfRule>
  </conditionalFormatting>
  <conditionalFormatting sqref="BE155:DP155">
    <cfRule type="cellIs" dxfId="1" priority="3" operator="greaterThan">
      <formula>7</formula>
    </cfRule>
  </conditionalFormatting>
  <conditionalFormatting sqref="BE155:DP155">
    <cfRule type="cellIs" dxfId="0" priority="4" operator="greaterThan">
      <formula>7</formula>
    </cfRule>
  </conditionalFormatting>
  <pageMargins left="0.19685039370078738" right="0.19685039370078738" top="0.23622047244094488" bottom="0.23622047244094488" header="0" footer="0"/>
  <pageSetup paperSize="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1-02 05 01 ФиИ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2021-05-28T06:28:11Z</dcterms:modified>
</cp:coreProperties>
</file>