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1 ступень\2021 переработка планов (на утверждение)\"/>
    </mc:Choice>
  </mc:AlternateContent>
  <bookViews>
    <workbookView xWindow="0" yWindow="0" windowWidth="28800" windowHeight="12432"/>
  </bookViews>
  <sheets>
    <sheet name="ГУП (пересчет с формулами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9" i="1" l="1"/>
  <c r="BK139" i="1" l="1"/>
  <c r="BK138" i="1"/>
  <c r="BK137" i="1"/>
  <c r="BK136" i="1"/>
  <c r="T37" i="1"/>
  <c r="AJ37" i="1"/>
  <c r="AI37" i="1"/>
  <c r="AJ42" i="1"/>
  <c r="AI42" i="1"/>
  <c r="T51" i="1" l="1"/>
  <c r="T49" i="1"/>
  <c r="T50" i="1"/>
  <c r="AI48" i="1"/>
  <c r="AM37" i="1"/>
  <c r="AN37" i="1"/>
  <c r="AL37" i="1"/>
  <c r="V60" i="1"/>
  <c r="V61" i="1"/>
  <c r="AG73" i="1"/>
  <c r="AH73" i="1"/>
  <c r="AF73" i="1"/>
  <c r="T48" i="1" l="1"/>
  <c r="T122" i="1"/>
  <c r="BD71" i="1"/>
  <c r="AM71" i="1"/>
  <c r="AN71" i="1"/>
  <c r="AO71" i="1"/>
  <c r="AP71" i="1"/>
  <c r="AQ71" i="1"/>
  <c r="AL71" i="1"/>
  <c r="X71" i="1"/>
  <c r="AB71" i="1"/>
  <c r="BK72" i="1"/>
  <c r="V72" i="1"/>
  <c r="V71" i="1" s="1"/>
  <c r="T72" i="1"/>
  <c r="T71" i="1" s="1"/>
  <c r="AJ40" i="1"/>
  <c r="AK40" i="1"/>
  <c r="AL40" i="1"/>
  <c r="AM40" i="1"/>
  <c r="AN40" i="1"/>
  <c r="AI40" i="1"/>
  <c r="X40" i="1"/>
  <c r="AB40" i="1"/>
  <c r="AD40" i="1"/>
  <c r="BD37" i="1"/>
  <c r="X37" i="1"/>
  <c r="AB37" i="1"/>
  <c r="AD37" i="1"/>
  <c r="BK39" i="1"/>
  <c r="V39" i="1"/>
  <c r="BK38" i="1"/>
  <c r="V38" i="1"/>
  <c r="V37" i="1" s="1"/>
  <c r="BD85" i="1"/>
  <c r="AJ85" i="1"/>
  <c r="AJ73" i="1" s="1"/>
  <c r="AK85" i="1"/>
  <c r="AK73" i="1" s="1"/>
  <c r="AI85" i="1"/>
  <c r="AI73" i="1" s="1"/>
  <c r="X85" i="1"/>
  <c r="AB85" i="1"/>
  <c r="AD85" i="1"/>
  <c r="T85" i="1"/>
  <c r="BD48" i="1"/>
  <c r="AG48" i="1"/>
  <c r="AH48" i="1"/>
  <c r="AJ48" i="1"/>
  <c r="AK48" i="1"/>
  <c r="AF48" i="1"/>
  <c r="X48" i="1"/>
  <c r="Z48" i="1"/>
  <c r="AB48" i="1"/>
  <c r="AD48" i="1"/>
  <c r="BK87" i="1"/>
  <c r="V87" i="1"/>
  <c r="BK86" i="1"/>
  <c r="V86" i="1"/>
  <c r="V85" i="1" s="1"/>
  <c r="BD40" i="1" l="1"/>
  <c r="BK40" i="1"/>
  <c r="T40" i="1"/>
  <c r="BK85" i="1"/>
  <c r="BD118" i="1" l="1"/>
  <c r="AB112" i="1" l="1"/>
  <c r="X112" i="1"/>
  <c r="T112" i="1"/>
  <c r="AB118" i="1"/>
  <c r="X118" i="1"/>
  <c r="AV118" i="1"/>
  <c r="AW118" i="1"/>
  <c r="AU118" i="1"/>
  <c r="AV112" i="1"/>
  <c r="AW112" i="1"/>
  <c r="AU112" i="1"/>
  <c r="AY104" i="1"/>
  <c r="AX104" i="1"/>
  <c r="BK164" i="1" l="1"/>
  <c r="V128" i="1" l="1"/>
  <c r="T78" i="1"/>
  <c r="T43" i="1"/>
  <c r="T42" i="1" l="1"/>
  <c r="BK49" i="1"/>
  <c r="BK50" i="1"/>
  <c r="BK51" i="1"/>
  <c r="BK57" i="1"/>
  <c r="BK58" i="1"/>
  <c r="BK60" i="1"/>
  <c r="BK61" i="1"/>
  <c r="BK63" i="1"/>
  <c r="BK64" i="1"/>
  <c r="BK65" i="1"/>
  <c r="BK67" i="1"/>
  <c r="BK68" i="1"/>
  <c r="BK69" i="1"/>
  <c r="BK70" i="1"/>
  <c r="BK74" i="1"/>
  <c r="BK75" i="1"/>
  <c r="BK76" i="1"/>
  <c r="BK77" i="1"/>
  <c r="BK78" i="1"/>
  <c r="BK80" i="1"/>
  <c r="BK81" i="1"/>
  <c r="BK93" i="1"/>
  <c r="BK94" i="1"/>
  <c r="BK95" i="1"/>
  <c r="BK96" i="1"/>
  <c r="BK97" i="1"/>
  <c r="BK98" i="1"/>
  <c r="BK99" i="1"/>
  <c r="BK83" i="1"/>
  <c r="BK84" i="1"/>
  <c r="BK89" i="1"/>
  <c r="BK90" i="1"/>
  <c r="BK91" i="1"/>
  <c r="BK92" i="1"/>
  <c r="BK101" i="1"/>
  <c r="BK102" i="1"/>
  <c r="BK103" i="1"/>
  <c r="BK105" i="1"/>
  <c r="BK107" i="1"/>
  <c r="BK108" i="1"/>
  <c r="BK110" i="1"/>
  <c r="BK111" i="1"/>
  <c r="BK114" i="1"/>
  <c r="BK113" i="1"/>
  <c r="BK116" i="1"/>
  <c r="BK117" i="1"/>
  <c r="BK120" i="1"/>
  <c r="BK121" i="1"/>
  <c r="BK119" i="1"/>
  <c r="BK124" i="1"/>
  <c r="BK125" i="1"/>
  <c r="BK123" i="1"/>
  <c r="BK34" i="1"/>
  <c r="BK35" i="1"/>
  <c r="BK36" i="1"/>
  <c r="BK41" i="1"/>
  <c r="BK43" i="1"/>
  <c r="T167" i="1" l="1"/>
  <c r="T166" i="1"/>
  <c r="V147" i="1"/>
  <c r="V146" i="1"/>
  <c r="V142" i="1"/>
  <c r="V141" i="1"/>
  <c r="V129" i="1"/>
  <c r="BD126" i="1"/>
  <c r="BC126" i="1"/>
  <c r="BB126" i="1"/>
  <c r="BA126" i="1"/>
  <c r="AB126" i="1"/>
  <c r="X126" i="1"/>
  <c r="T126" i="1"/>
  <c r="V123" i="1"/>
  <c r="V125" i="1"/>
  <c r="V124" i="1"/>
  <c r="BD122" i="1"/>
  <c r="AT122" i="1"/>
  <c r="AS122" i="1"/>
  <c r="AR122" i="1"/>
  <c r="AQ122" i="1"/>
  <c r="AP122" i="1"/>
  <c r="AO122" i="1"/>
  <c r="AB122" i="1"/>
  <c r="X122" i="1"/>
  <c r="V119" i="1"/>
  <c r="V120" i="1"/>
  <c r="T120" i="1"/>
  <c r="AZ118" i="1"/>
  <c r="AY118" i="1"/>
  <c r="V118" i="1" s="1"/>
  <c r="AX118" i="1"/>
  <c r="T118" i="1" s="1"/>
  <c r="V117" i="1"/>
  <c r="V116" i="1"/>
  <c r="T116" i="1"/>
  <c r="T115" i="1" s="1"/>
  <c r="BD115" i="1"/>
  <c r="AZ115" i="1"/>
  <c r="AY115" i="1"/>
  <c r="AX115" i="1"/>
  <c r="AW115" i="1"/>
  <c r="AV115" i="1"/>
  <c r="AU115" i="1"/>
  <c r="AT115" i="1"/>
  <c r="AS115" i="1"/>
  <c r="AR115" i="1"/>
  <c r="AB115" i="1"/>
  <c r="X115" i="1"/>
  <c r="V113" i="1"/>
  <c r="V114" i="1"/>
  <c r="AZ112" i="1"/>
  <c r="AY112" i="1"/>
  <c r="AX112" i="1"/>
  <c r="V111" i="1"/>
  <c r="V110" i="1"/>
  <c r="BD109" i="1"/>
  <c r="AW109" i="1"/>
  <c r="AV109" i="1"/>
  <c r="AU109" i="1"/>
  <c r="AT109" i="1"/>
  <c r="AS109" i="1"/>
  <c r="AR109" i="1"/>
  <c r="AD109" i="1"/>
  <c r="AB109" i="1"/>
  <c r="X109" i="1"/>
  <c r="T109" i="1"/>
  <c r="V108" i="1"/>
  <c r="BD106" i="1"/>
  <c r="AW106" i="1"/>
  <c r="AV106" i="1"/>
  <c r="AU106" i="1"/>
  <c r="AT106" i="1"/>
  <c r="AS106" i="1"/>
  <c r="AR106" i="1"/>
  <c r="AD106" i="1"/>
  <c r="AB106" i="1"/>
  <c r="X106" i="1"/>
  <c r="T106" i="1"/>
  <c r="V105" i="1"/>
  <c r="V104" i="1" s="1"/>
  <c r="BK104" i="1"/>
  <c r="AB104" i="1"/>
  <c r="Z104" i="1"/>
  <c r="X104" i="1"/>
  <c r="T104" i="1"/>
  <c r="V103" i="1"/>
  <c r="V102" i="1"/>
  <c r="V101" i="1"/>
  <c r="BD100" i="1"/>
  <c r="AZ100" i="1"/>
  <c r="AY100" i="1"/>
  <c r="AX100" i="1"/>
  <c r="AD100" i="1"/>
  <c r="AB100" i="1"/>
  <c r="X100" i="1"/>
  <c r="T100" i="1"/>
  <c r="V92" i="1"/>
  <c r="V90" i="1"/>
  <c r="V89" i="1"/>
  <c r="T89" i="1"/>
  <c r="BD88" i="1"/>
  <c r="AT88" i="1"/>
  <c r="AS88" i="1"/>
  <c r="AR88" i="1"/>
  <c r="AQ88" i="1"/>
  <c r="AP88" i="1"/>
  <c r="AO88" i="1"/>
  <c r="AD88" i="1"/>
  <c r="AB88" i="1"/>
  <c r="X88" i="1"/>
  <c r="V83" i="1"/>
  <c r="AQ82" i="1"/>
  <c r="BD82" i="1" s="1"/>
  <c r="AP82" i="1"/>
  <c r="AO82" i="1"/>
  <c r="BK82" i="1" s="1"/>
  <c r="AB82" i="1"/>
  <c r="X82" i="1"/>
  <c r="T82" i="1"/>
  <c r="V81" i="1"/>
  <c r="V80" i="1"/>
  <c r="AN79" i="1"/>
  <c r="AM79" i="1"/>
  <c r="AM73" i="1" s="1"/>
  <c r="AL79" i="1"/>
  <c r="AL73" i="1" s="1"/>
  <c r="Z79" i="1"/>
  <c r="Z73" i="1" s="1"/>
  <c r="X79" i="1"/>
  <c r="T79" i="1"/>
  <c r="V78" i="1"/>
  <c r="AB77" i="1"/>
  <c r="T77" i="1"/>
  <c r="V76" i="1"/>
  <c r="V75" i="1"/>
  <c r="BD74" i="1"/>
  <c r="AD74" i="1"/>
  <c r="AB74" i="1"/>
  <c r="X74" i="1"/>
  <c r="T74" i="1"/>
  <c r="V70" i="1"/>
  <c r="V68" i="1"/>
  <c r="V67" i="1"/>
  <c r="T67" i="1"/>
  <c r="T66" i="1" s="1"/>
  <c r="BD66" i="1"/>
  <c r="AZ66" i="1"/>
  <c r="AZ32" i="1" s="1"/>
  <c r="AY66" i="1"/>
  <c r="AY32" i="1" s="1"/>
  <c r="AX66" i="1"/>
  <c r="AX32" i="1" s="1"/>
  <c r="AW66" i="1"/>
  <c r="AW32" i="1" s="1"/>
  <c r="AV66" i="1"/>
  <c r="AV32" i="1" s="1"/>
  <c r="AU66" i="1"/>
  <c r="AU32" i="1" s="1"/>
  <c r="AT66" i="1"/>
  <c r="AT32" i="1" s="1"/>
  <c r="AS66" i="1"/>
  <c r="AS32" i="1" s="1"/>
  <c r="AR66" i="1"/>
  <c r="AR32" i="1" s="1"/>
  <c r="AQ66" i="1"/>
  <c r="AP66" i="1"/>
  <c r="AO66" i="1"/>
  <c r="AN66" i="1"/>
  <c r="AM66" i="1"/>
  <c r="AL66" i="1"/>
  <c r="AB66" i="1"/>
  <c r="X66" i="1"/>
  <c r="V64" i="1"/>
  <c r="V63" i="1"/>
  <c r="BD62" i="1"/>
  <c r="AQ62" i="1"/>
  <c r="AP62" i="1"/>
  <c r="AO62" i="1"/>
  <c r="AN62" i="1"/>
  <c r="AM62" i="1"/>
  <c r="AL62" i="1"/>
  <c r="AB62" i="1"/>
  <c r="X62" i="1"/>
  <c r="T62" i="1"/>
  <c r="T60" i="1"/>
  <c r="T59" i="1" s="1"/>
  <c r="BD59" i="1"/>
  <c r="AN59" i="1"/>
  <c r="AM59" i="1"/>
  <c r="AL59" i="1"/>
  <c r="AK59" i="1"/>
  <c r="AJ59" i="1"/>
  <c r="AI59" i="1"/>
  <c r="AD59" i="1"/>
  <c r="AB59" i="1"/>
  <c r="X59" i="1"/>
  <c r="V57" i="1"/>
  <c r="T57" i="1"/>
  <c r="T56" i="1" s="1"/>
  <c r="BD56" i="1"/>
  <c r="AK56" i="1"/>
  <c r="AJ56" i="1"/>
  <c r="AI56" i="1"/>
  <c r="AH56" i="1"/>
  <c r="AG56" i="1"/>
  <c r="AF56" i="1"/>
  <c r="AB56" i="1"/>
  <c r="Z56" i="1"/>
  <c r="Z32" i="1" s="1"/>
  <c r="X56" i="1"/>
  <c r="V50" i="1"/>
  <c r="V49" i="1"/>
  <c r="V43" i="1"/>
  <c r="BD42" i="1"/>
  <c r="AF42" i="1"/>
  <c r="AB42" i="1"/>
  <c r="V42" i="1" s="1"/>
  <c r="V41" i="1"/>
  <c r="V40" i="1" s="1"/>
  <c r="BD36" i="1"/>
  <c r="V36" i="1"/>
  <c r="BD35" i="1"/>
  <c r="V35" i="1"/>
  <c r="BD34" i="1"/>
  <c r="V34" i="1"/>
  <c r="AH33" i="1"/>
  <c r="AG33" i="1"/>
  <c r="AG32" i="1" s="1"/>
  <c r="AF33" i="1"/>
  <c r="AD33" i="1"/>
  <c r="AD32" i="1" s="1"/>
  <c r="AB33" i="1"/>
  <c r="X33" i="1"/>
  <c r="T33" i="1"/>
  <c r="BH21" i="1"/>
  <c r="BG21" i="1"/>
  <c r="BF21" i="1"/>
  <c r="BE21" i="1"/>
  <c r="BC21" i="1"/>
  <c r="BB21" i="1"/>
  <c r="BI20" i="1"/>
  <c r="BI19" i="1"/>
  <c r="BI18" i="1"/>
  <c r="BI17" i="1"/>
  <c r="T32" i="1" l="1"/>
  <c r="AH32" i="1"/>
  <c r="AK32" i="1"/>
  <c r="AD73" i="1"/>
  <c r="T88" i="1"/>
  <c r="AM32" i="1"/>
  <c r="AO32" i="1"/>
  <c r="AQ32" i="1"/>
  <c r="X32" i="1"/>
  <c r="AJ32" i="1"/>
  <c r="AL32" i="1"/>
  <c r="AN32" i="1"/>
  <c r="AP32" i="1"/>
  <c r="AB73" i="1"/>
  <c r="AS73" i="1"/>
  <c r="AU73" i="1"/>
  <c r="AW73" i="1"/>
  <c r="AY73" i="1"/>
  <c r="AO73" i="1"/>
  <c r="AQ73" i="1"/>
  <c r="BB73" i="1"/>
  <c r="BB164" i="1" s="1"/>
  <c r="BA165" i="1" s="1"/>
  <c r="BK33" i="1"/>
  <c r="AF32" i="1"/>
  <c r="AF164" i="1" s="1"/>
  <c r="AB32" i="1"/>
  <c r="AI32" i="1"/>
  <c r="AI164" i="1" s="1"/>
  <c r="AR73" i="1"/>
  <c r="AT73" i="1"/>
  <c r="AV73" i="1"/>
  <c r="AP73" i="1"/>
  <c r="BK126" i="1"/>
  <c r="BA73" i="1"/>
  <c r="BA164" i="1" s="1"/>
  <c r="BC73" i="1"/>
  <c r="BC164" i="1" s="1"/>
  <c r="BD79" i="1"/>
  <c r="AN73" i="1"/>
  <c r="BD73" i="1"/>
  <c r="X73" i="1"/>
  <c r="AX73" i="1"/>
  <c r="AZ73" i="1"/>
  <c r="T73" i="1"/>
  <c r="V48" i="1"/>
  <c r="V88" i="1"/>
  <c r="V112" i="1"/>
  <c r="BK88" i="1"/>
  <c r="V106" i="1"/>
  <c r="V109" i="1"/>
  <c r="V122" i="1"/>
  <c r="AG164" i="1"/>
  <c r="AF165" i="1" s="1"/>
  <c r="BK109" i="1"/>
  <c r="V126" i="1"/>
  <c r="V59" i="1"/>
  <c r="BD33" i="1"/>
  <c r="BD32" i="1" s="1"/>
  <c r="V56" i="1"/>
  <c r="BK48" i="1"/>
  <c r="BK56" i="1"/>
  <c r="BK59" i="1"/>
  <c r="AK164" i="1"/>
  <c r="BK62" i="1"/>
  <c r="BI21" i="1"/>
  <c r="V33" i="1"/>
  <c r="V66" i="1"/>
  <c r="BK66" i="1"/>
  <c r="V79" i="1"/>
  <c r="V82" i="1"/>
  <c r="V100" i="1"/>
  <c r="AD164" i="1"/>
  <c r="BK42" i="1"/>
  <c r="AH164" i="1"/>
  <c r="AJ164" i="1"/>
  <c r="AI165" i="1" s="1"/>
  <c r="V77" i="1"/>
  <c r="BK79" i="1"/>
  <c r="V62" i="1"/>
  <c r="V74" i="1"/>
  <c r="BK106" i="1"/>
  <c r="BK112" i="1"/>
  <c r="V115" i="1"/>
  <c r="BK115" i="1"/>
  <c r="BK118" i="1"/>
  <c r="BK122" i="1"/>
  <c r="BK100" i="1"/>
  <c r="BK37" i="1"/>
  <c r="X164" i="1" l="1"/>
  <c r="V32" i="1"/>
  <c r="BD164" i="1"/>
  <c r="V73" i="1"/>
  <c r="AT164" i="1"/>
  <c r="AZ164" i="1"/>
  <c r="AY164" i="1"/>
  <c r="AX165" i="1" s="1"/>
  <c r="AU164" i="1"/>
  <c r="AR164" i="1"/>
  <c r="BK71" i="1"/>
  <c r="AX164" i="1"/>
  <c r="AV164" i="1"/>
  <c r="AU165" i="1" s="1"/>
  <c r="AS164" i="1"/>
  <c r="AR165" i="1" s="1"/>
  <c r="AW164" i="1"/>
  <c r="AP164" i="1"/>
  <c r="AO165" i="1" s="1"/>
  <c r="AO164" i="1"/>
  <c r="AB164" i="1"/>
  <c r="AM164" i="1"/>
  <c r="AL165" i="1" s="1"/>
  <c r="Z164" i="1"/>
  <c r="BP32" i="1"/>
  <c r="T164" i="1"/>
  <c r="AQ164" i="1"/>
  <c r="BN73" i="1"/>
  <c r="BK32" i="1"/>
  <c r="AL164" i="1"/>
  <c r="AN164" i="1"/>
  <c r="BN32" i="1"/>
  <c r="BK73" i="1"/>
  <c r="V164" i="1" l="1"/>
  <c r="BN164" i="1"/>
</calcChain>
</file>

<file path=xl/sharedStrings.xml><?xml version="1.0" encoding="utf-8"?>
<sst xmlns="http://schemas.openxmlformats.org/spreadsheetml/2006/main" count="1038" uniqueCount="513">
  <si>
    <t>МИНИСТЕРСТВО ОБРАЗОВАНИЯ РЕСПУБЛИКИ БЕЛАРУСЬ</t>
  </si>
  <si>
    <t>ТИПОВОЙ УЧЕБНЫЙ  ПЛАН</t>
  </si>
  <si>
    <t>УТВЕРЖДАЮ</t>
  </si>
  <si>
    <t>Первый заместитель</t>
  </si>
  <si>
    <t>Министра образования</t>
  </si>
  <si>
    <t xml:space="preserve">Специальность: 1-26 01 02 Государственное управление и право  </t>
  </si>
  <si>
    <t>Республики Беларусь</t>
  </si>
  <si>
    <t>______________И.А.Старовойтова</t>
  </si>
  <si>
    <t>юрист</t>
  </si>
  <si>
    <t xml:space="preserve">   .     .2021</t>
  </si>
  <si>
    <t>Срок обучения:  4 года</t>
  </si>
  <si>
    <t xml:space="preserve">Регистрационный № _____________            </t>
  </si>
  <si>
    <t xml:space="preserve">   I. График образовательного процесса</t>
  </si>
  <si>
    <t>II. Сводные данные по бюджету времени (в неделях)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</si>
  <si>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</si>
  <si>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</si>
  <si>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</si>
  <si>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</si>
  <si>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</si>
  <si>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</si>
  <si>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</si>
  <si>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</si>
  <si>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</si>
  <si>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</si>
  <si>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</si>
  <si>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</si>
  <si>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</si>
  <si>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</si>
  <si>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</si>
  <si>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</si>
  <si>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</si>
  <si>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</si>
  <si>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</si>
  <si>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</si>
  <si>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</si>
  <si>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</si>
  <si>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</si>
  <si>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</si>
  <si>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</si>
  <si>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</si>
  <si>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</si>
  <si>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</si>
  <si>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</si>
  <si>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</si>
  <si>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</si>
  <si>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</si>
  <si>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</si>
  <si>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</si>
  <si>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</si>
  <si>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</si>
  <si>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</si>
  <si>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</si>
  <si>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</si>
  <si>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</si>
  <si>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</si>
  <si>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</si>
  <si>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</si>
  <si>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</si>
  <si>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</si>
  <si>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</si>
  <si>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:</t>
  </si>
  <si>
    <t>=</t>
  </si>
  <si>
    <t>О</t>
  </si>
  <si>
    <t>II</t>
  </si>
  <si>
    <t>III</t>
  </si>
  <si>
    <t>Х</t>
  </si>
  <si>
    <t>IV</t>
  </si>
  <si>
    <t>6</t>
  </si>
  <si>
    <t>/</t>
  </si>
  <si>
    <t>//</t>
  </si>
  <si>
    <t>Обозначения:</t>
  </si>
  <si>
    <t>–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</si>
  <si>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</si>
  <si>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</si>
  <si>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</si>
  <si>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</si>
  <si>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</si>
  <si>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</si>
  <si>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</si>
  <si>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</si>
  <si>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 xml:space="preserve">№
п/п
</t>
  </si>
  <si>
    <t>Название  модуля,
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</si>
  <si>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</si>
  <si>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</si>
  <si>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</si>
  <si>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</si>
  <si>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</si>
  <si>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</si>
  <si>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</si>
  <si>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</si>
  <si>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</si>
  <si>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</si>
  <si>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</si>
  <si>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</si>
  <si>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</si>
  <si>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</si>
  <si>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</si>
  <si>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</si>
  <si>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семестр,
18 недель</t>
  </si>
  <si>
    <t>2 семестр,
17 недель</t>
  </si>
  <si>
    <t>3 семестр,
18 недель</t>
  </si>
  <si>
    <t>4 семестр,
17 недель</t>
  </si>
  <si>
    <t>5 семестр,
18 недель</t>
  </si>
  <si>
    <t>6 семестр,
17 недель</t>
  </si>
  <si>
    <t>7 семестр,
15 недель</t>
  </si>
  <si>
    <t>8 семестр,
6 недель</t>
  </si>
  <si>
    <t>Всего часов</t>
  </si>
  <si>
    <t>Ауд. часов</t>
  </si>
  <si>
    <t>Зач. единиц</t>
  </si>
  <si>
    <t>всего:</t>
  </si>
  <si>
    <t>ГОСУДАРСТВЕННЫЙ КОМПОНЕНТ</t>
  </si>
  <si>
    <t>1.1</t>
  </si>
  <si>
    <t>Модуль "Социально-гуманитарный  1"</t>
  </si>
  <si>
    <t>1.1.1</t>
  </si>
  <si>
    <t>Философия</t>
  </si>
  <si>
    <t>1.1.2</t>
  </si>
  <si>
    <t>Экономика</t>
  </si>
  <si>
    <t>УК-10</t>
  </si>
  <si>
    <t>1.1.3</t>
  </si>
  <si>
    <t>Политология</t>
  </si>
  <si>
    <t>УК-7</t>
  </si>
  <si>
    <t>1.2</t>
  </si>
  <si>
    <t>Модуль "Управление"</t>
  </si>
  <si>
    <t>1.2.1</t>
  </si>
  <si>
    <t>Основы менеджмента</t>
  </si>
  <si>
    <t>БПК-1</t>
  </si>
  <si>
    <t>1.2.2</t>
  </si>
  <si>
    <t>Государственное управление</t>
  </si>
  <si>
    <t>Психология управления</t>
  </si>
  <si>
    <t>Модуль "Лингвистический 1"</t>
  </si>
  <si>
    <t>1.3.1</t>
  </si>
  <si>
    <t>Иностранный язык</t>
  </si>
  <si>
    <t>УК-3</t>
  </si>
  <si>
    <t>1.4</t>
  </si>
  <si>
    <t>1.4.1</t>
  </si>
  <si>
    <t>Безопасность жизнедеятельности человека</t>
  </si>
  <si>
    <t>БПК-4</t>
  </si>
  <si>
    <t>1.5</t>
  </si>
  <si>
    <t>Модуль "Историко-правовых дисциплин"</t>
  </si>
  <si>
    <t>1.5.1</t>
  </si>
  <si>
    <t>История государства и права зарубежных стран</t>
  </si>
  <si>
    <t>1.5.2</t>
  </si>
  <si>
    <t>1,2</t>
  </si>
  <si>
    <t>1.5.3</t>
  </si>
  <si>
    <t>История политических и правовых учений</t>
  </si>
  <si>
    <t>Римское частное право</t>
  </si>
  <si>
    <t>1.6</t>
  </si>
  <si>
    <t>Модуль "Теория государства и права"</t>
  </si>
  <si>
    <t>1.6.1</t>
  </si>
  <si>
    <t>Теория государства и права</t>
  </si>
  <si>
    <t>1.6.2</t>
  </si>
  <si>
    <t>Курсовая работа по учебной дисциплине "Теория государства и права"</t>
  </si>
  <si>
    <t>1.7</t>
  </si>
  <si>
    <t>Модуль "Конституционное право"</t>
  </si>
  <si>
    <t>1.7.1</t>
  </si>
  <si>
    <t>Конституционное право</t>
  </si>
  <si>
    <t>БПК-7</t>
  </si>
  <si>
    <t>1.7.2</t>
  </si>
  <si>
    <t>Конституционное право зарубежных стран</t>
  </si>
  <si>
    <t>1.8</t>
  </si>
  <si>
    <t>Модуль "Административное право и процесс"</t>
  </si>
  <si>
    <t>1.8.1</t>
  </si>
  <si>
    <t>Административное право</t>
  </si>
  <si>
    <t>БПК-8</t>
  </si>
  <si>
    <t>1.8.2</t>
  </si>
  <si>
    <t>Административно-деликтное и процессуально-исполнительное право</t>
  </si>
  <si>
    <t>1.8.3</t>
  </si>
  <si>
    <t>Курсовая работа по учебной дисциплине "Административное право"/ "Административно-деликтное и процессуально-исполнительное право"</t>
  </si>
  <si>
    <t>1.9</t>
  </si>
  <si>
    <t>Модуль "Гражданское право"</t>
  </si>
  <si>
    <t>1.9.1</t>
  </si>
  <si>
    <t>Гражданское право (общая часть)</t>
  </si>
  <si>
    <t>БПК-9</t>
  </si>
  <si>
    <t>1.9.2</t>
  </si>
  <si>
    <t>Гражданское право (особенная часть)</t>
  </si>
  <si>
    <t>1.9.3</t>
  </si>
  <si>
    <t>Курсовая работа по учебной дисциплине "Гражданское право (общая часть)"/ "Гражданское право (особенная часть)"</t>
  </si>
  <si>
    <t>1.9.4</t>
  </si>
  <si>
    <t>Управление интеллектуальной собственностью</t>
  </si>
  <si>
    <t>БПК-10</t>
  </si>
  <si>
    <t>2</t>
  </si>
  <si>
    <t>КОМПОНЕНТ УЧРЕЖДЕНИЯ ВЫСШЕГО ОБРАЗОВАНИЯ</t>
  </si>
  <si>
    <t>2.1</t>
  </si>
  <si>
    <t>Модуль "Социально-гуманитарный  2"</t>
  </si>
  <si>
    <t>2.1.1</t>
  </si>
  <si>
    <t>Логика и риторика /  Социология управления</t>
  </si>
  <si>
    <t>2.1.2</t>
  </si>
  <si>
    <t xml:space="preserve"> Юридическая этика / Деловой этикет и профессиональная коммуникация</t>
  </si>
  <si>
    <t>2.2</t>
  </si>
  <si>
    <t>Модуль "Лингвистический 2"</t>
  </si>
  <si>
    <t>2.2.1</t>
  </si>
  <si>
    <t>Деловой иностранный язык</t>
  </si>
  <si>
    <t>4,6</t>
  </si>
  <si>
    <t>3,5</t>
  </si>
  <si>
    <t>2.3</t>
  </si>
  <si>
    <t>Модуль "Информационный менеджмент"</t>
  </si>
  <si>
    <t>2.3.1</t>
  </si>
  <si>
    <t>Информационные технологии в управленческой деятельности</t>
  </si>
  <si>
    <t>УК-2</t>
  </si>
  <si>
    <t>2.3.2</t>
  </si>
  <si>
    <t>Электронный документооборот и организация информационного взаимодействия</t>
  </si>
  <si>
    <t>СОГЛАСОВАНО  
Начальник Главного управления профессионального образования 
Министерства образования Республики Беларусь  
_______________С.А.Касперович  
"____"__________2021 г.</t>
  </si>
  <si>
    <t>СОГЛАСОВАНО 
Проректор по научно-методической работе Государственного 
учреждения образования "Республиканский институт высшей школы" 
_______________И.В.Титович
"____"__________2021 г.</t>
  </si>
  <si>
    <t>Продолжение типового учебного плана по специальности  1-26 01 02 Государственное управление и право, регистрационный № _______________</t>
  </si>
  <si>
    <t>2.4</t>
  </si>
  <si>
    <t>Модуль "Экономический"</t>
  </si>
  <si>
    <t>2.4.1</t>
  </si>
  <si>
    <t>Экономика организации</t>
  </si>
  <si>
    <t>СК-3</t>
  </si>
  <si>
    <t>2.4.2</t>
  </si>
  <si>
    <t>Национальная и региональная экономика</t>
  </si>
  <si>
    <t>СК-2</t>
  </si>
  <si>
    <t>2.5</t>
  </si>
  <si>
    <t>Модуль "Уголовное право и процесс"</t>
  </si>
  <si>
    <t>2.5.1</t>
  </si>
  <si>
    <t>Уголовное право</t>
  </si>
  <si>
    <t>СК-4</t>
  </si>
  <si>
    <t>2.5.2</t>
  </si>
  <si>
    <t>Уголовный процесс</t>
  </si>
  <si>
    <t>СК-5</t>
  </si>
  <si>
    <t>Курсовая работа по учебной дисциплине "Уголовное право"/ "Уголовный процесс"</t>
  </si>
  <si>
    <t>Криминология</t>
  </si>
  <si>
    <t>2.6</t>
  </si>
  <si>
    <t>Модуль "Судебная и прокурорская деятельность"</t>
  </si>
  <si>
    <t>2.6.1</t>
  </si>
  <si>
    <t xml:space="preserve">Судоустройство </t>
  </si>
  <si>
    <t>СК-6</t>
  </si>
  <si>
    <t>2.6.2</t>
  </si>
  <si>
    <t>Прокурорский надзор</t>
  </si>
  <si>
    <t>СК-7</t>
  </si>
  <si>
    <t>2.6.3</t>
  </si>
  <si>
    <t>Противодействие коррупции</t>
  </si>
  <si>
    <t>2.7</t>
  </si>
  <si>
    <t>Модуль "Криминалистика"</t>
  </si>
  <si>
    <t>2.7.1</t>
  </si>
  <si>
    <t>Криминалистика</t>
  </si>
  <si>
    <t>СК-8</t>
  </si>
  <si>
    <t>2.8</t>
  </si>
  <si>
    <t>Модуль "Финансовое и таможенное право"</t>
  </si>
  <si>
    <t>2.8.1</t>
  </si>
  <si>
    <t>Финансовое право</t>
  </si>
  <si>
    <t>СК-9</t>
  </si>
  <si>
    <t>Таможенное право</t>
  </si>
  <si>
    <t>СК-10</t>
  </si>
  <si>
    <t>2.9</t>
  </si>
  <si>
    <t>Модуль "Международное право"</t>
  </si>
  <si>
    <t>2.9.1</t>
  </si>
  <si>
    <t>Международное публичное право</t>
  </si>
  <si>
    <t>СК-11</t>
  </si>
  <si>
    <t>2.9.2</t>
  </si>
  <si>
    <t>Международное частное право</t>
  </si>
  <si>
    <t>СК-12</t>
  </si>
  <si>
    <t>2.10</t>
  </si>
  <si>
    <t>Модуль "Экологическое и земельное право"</t>
  </si>
  <si>
    <t>2.10.1</t>
  </si>
  <si>
    <t>Экологическое право</t>
  </si>
  <si>
    <t>СК-13</t>
  </si>
  <si>
    <t>2.10.2</t>
  </si>
  <si>
    <t>Земельное и аграрное право</t>
  </si>
  <si>
    <t>2.11</t>
  </si>
  <si>
    <t>Модуль "Судебное и исполнительное производство"</t>
  </si>
  <si>
    <t>2.11.1</t>
  </si>
  <si>
    <t>Гражданский и хозяйственный процесс</t>
  </si>
  <si>
    <t>СК-14</t>
  </si>
  <si>
    <t>2.11.2</t>
  </si>
  <si>
    <t>Исполнительное производство</t>
  </si>
  <si>
    <t>2.12</t>
  </si>
  <si>
    <t>2.12.1</t>
  </si>
  <si>
    <t>Хозяйственное право</t>
  </si>
  <si>
    <t>СК-15</t>
  </si>
  <si>
    <t>2.12.2</t>
  </si>
  <si>
    <t>Корпоративное право</t>
  </si>
  <si>
    <t>2.12.3</t>
  </si>
  <si>
    <t>Страховое право</t>
  </si>
  <si>
    <t>Модуль "Правовое регулирование социальной сферы"</t>
  </si>
  <si>
    <t>Трудовое право</t>
  </si>
  <si>
    <t>СК-16</t>
  </si>
  <si>
    <t>Семейное право</t>
  </si>
  <si>
    <t>Право социального обеспечения</t>
  </si>
  <si>
    <t>Жилищное право</t>
  </si>
  <si>
    <t>2.14</t>
  </si>
  <si>
    <t>Специализированный модуль по выбору студента</t>
  </si>
  <si>
    <t>8,8</t>
  </si>
  <si>
    <t>2.14.1</t>
  </si>
  <si>
    <t>Правовое обеспечение деятельности государственных органов и организаций</t>
  </si>
  <si>
    <t>Правовое регулирование работы с обращениями граждан и юридических лиц</t>
  </si>
  <si>
    <t>СК-17</t>
  </si>
  <si>
    <t>Государственная служба</t>
  </si>
  <si>
    <t>Нормотворческая деятельность государственных органов</t>
  </si>
  <si>
    <t>Правовое регулирование контрольно-надзорной деятельности</t>
  </si>
  <si>
    <t>2.14.2</t>
  </si>
  <si>
    <t>Государственно-правовое регулирование правоохранительной деятельности</t>
  </si>
  <si>
    <t>Уголовно-исполнительное право</t>
  </si>
  <si>
    <t>Квалификация преступлений</t>
  </si>
  <si>
    <t>Защита личности средствами уголовно-процессуального закона</t>
  </si>
  <si>
    <t xml:space="preserve">Криминалистическое обеспечение раскрытия и расследования преступлений </t>
  </si>
  <si>
    <t>2.14.3</t>
  </si>
  <si>
    <t>Правовое регулирование экономической деятельности</t>
  </si>
  <si>
    <t>Адвокатура и нотариат</t>
  </si>
  <si>
    <t>Организация юридической службы</t>
  </si>
  <si>
    <t>Правовое регулирование цифровизации экономики</t>
  </si>
  <si>
    <t>Конкурсное право</t>
  </si>
  <si>
    <t>3</t>
  </si>
  <si>
    <t>ФАКУЛЬТАТИВНЫЕ   ДИСЦИПЛИНЫ</t>
  </si>
  <si>
    <t>3.1</t>
  </si>
  <si>
    <t>Введение в специальность</t>
  </si>
  <si>
    <t>/4</t>
  </si>
  <si>
    <t>3.2</t>
  </si>
  <si>
    <t>Второй иностранный язык</t>
  </si>
  <si>
    <t>3.3</t>
  </si>
  <si>
    <t>Латинский язык</t>
  </si>
  <si>
    <t>3.4</t>
  </si>
  <si>
    <t>Государственная система правовой информации Республики Беларусь</t>
  </si>
  <si>
    <t>/20</t>
  </si>
  <si>
    <t>3.5</t>
  </si>
  <si>
    <t>Практические навыки профессиональной деятельности юриста</t>
  </si>
  <si>
    <t>3.6</t>
  </si>
  <si>
    <t>Основы судебной медицины и психиатрии</t>
  </si>
  <si>
    <t>/30</t>
  </si>
  <si>
    <t>3.7</t>
  </si>
  <si>
    <t>Организация деятельности прокуратуры района (города)</t>
  </si>
  <si>
    <t>3.8</t>
  </si>
  <si>
    <t>Юридическая психология</t>
  </si>
  <si>
    <t>4</t>
  </si>
  <si>
    <t>ДОПОЛНИТЕЛЬНЫЕ ВИДЫ ОБУЧЕНИЯ</t>
  </si>
  <si>
    <t>4.1</t>
  </si>
  <si>
    <t>Физическая культура</t>
  </si>
  <si>
    <t>/1…6</t>
  </si>
  <si>
    <t>/14</t>
  </si>
  <si>
    <t>/72</t>
  </si>
  <si>
    <t>/68</t>
  </si>
  <si>
    <t>УК-14</t>
  </si>
  <si>
    <t>4.2</t>
  </si>
  <si>
    <t>Белорусский язык (профессиональная лексика)</t>
  </si>
  <si>
    <t>/1</t>
  </si>
  <si>
    <t>/60</t>
  </si>
  <si>
    <t>/34</t>
  </si>
  <si>
    <t>УК-13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</si>
  <si>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</si>
  <si>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</si>
  <si>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курсовых работ</t>
  </si>
  <si>
    <t xml:space="preserve">Количество зачетов 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</si>
  <si>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</si>
  <si>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</si>
  <si>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</si>
  <si>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</si>
  <si>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</si>
  <si>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</si>
  <si>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</si>
  <si>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
единиц</t>
  </si>
  <si>
    <t>Государственный экзамен по специальности и защита 
дипломной работы в ГЭК</t>
  </si>
  <si>
    <t xml:space="preserve">Учебно-ознакомительная </t>
  </si>
  <si>
    <t>Правопримени-тельная</t>
  </si>
  <si>
    <t>Преддипломная</t>
  </si>
  <si>
    <t>VIII. Матрица компетенций</t>
  </si>
  <si>
    <t>Код 
компетенции</t>
  </si>
  <si>
    <t>Наименование компетенции</t>
  </si>
  <si>
    <t>Код модуля, учебной дисциплины</t>
  </si>
  <si>
    <t>УК-1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</si>
  <si>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</si>
  <si>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</si>
  <si>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Осуществлять коммуникации на иностранном языке для решения задач межличностного и межкультурного взаимодействия</t>
  </si>
  <si>
    <t>УК-4</t>
  </si>
  <si>
    <t>Работать в команде, толерантно воспринимать социальные, этнические, конфессиональные, культурные и иные различия</t>
  </si>
  <si>
    <t>УК-5</t>
  </si>
  <si>
    <t>Быть способным к саморазвитию и совершенствованию в профессиональной деятельности</t>
  </si>
  <si>
    <t>УК-6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</si>
  <si>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</si>
  <si>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</si>
  <si>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УК-8</t>
  </si>
  <si>
    <t>Обладать современной культурой мышления, уметь использовать основы философских знаний в профессиональной деятельности</t>
  </si>
  <si>
    <t>УК-9</t>
  </si>
  <si>
    <t>Выявлять факторы и механизмы исторического развития, определять общественное значение исторических событий</t>
  </si>
  <si>
    <t>УК-11</t>
  </si>
  <si>
    <t>УК-12</t>
  </si>
  <si>
    <t>Владеть различными видами, формами, методами и приемами деловой коммуникации для решения задач межличностного и межкультурного взаимодействия</t>
  </si>
  <si>
    <t>Владеть навыками здоровьесбережения</t>
  </si>
  <si>
    <t>БПК-2</t>
  </si>
  <si>
    <t>БПК-3</t>
  </si>
  <si>
    <t>БПК-5</t>
  </si>
  <si>
    <t>БПК-6</t>
  </si>
  <si>
    <t>СК-1</t>
  </si>
  <si>
    <t>СОГЛАСОВАНО</t>
  </si>
  <si>
    <t>Начальник Главного управления профессионального образования Министерства образования Республики Беларусь</t>
  </si>
  <si>
    <t>С.А.Касперович</t>
  </si>
  <si>
    <t>"___"_________ 2021 г.</t>
  </si>
  <si>
    <t>Председатель УМО по образованию в области управления</t>
  </si>
  <si>
    <t>Проректор по научно-методической работе Государственного учреждения образования "Республиканский институт высшей школы"</t>
  </si>
  <si>
    <t>И.В.Титович</t>
  </si>
  <si>
    <t>Председатель НМС по государственному управлению</t>
  </si>
  <si>
    <t>"___"________ 2021 г.</t>
  </si>
  <si>
    <t>Рекомендован к утверждению Президиумом Совета УМО по образованию в области управления</t>
  </si>
  <si>
    <t>Эксперт-нормоконтролер</t>
  </si>
  <si>
    <t>Протокол № ____ от _________ 2021 г.</t>
  </si>
  <si>
    <t>/36</t>
  </si>
  <si>
    <t>Модуль "Хозяйственное и корпоративное право"</t>
  </si>
  <si>
    <t>/350</t>
  </si>
  <si>
    <t>/336</t>
  </si>
  <si>
    <t>3.9</t>
  </si>
  <si>
    <t>/50</t>
  </si>
  <si>
    <t>/92</t>
  </si>
  <si>
    <t>Анализировать и оценивать социально-значимые явления, события и процессы, использовать социологическую и экономическую информацию при решении аналитических, научных и профессиональных задач, проявлять предпринимательскую инициативу</t>
  </si>
  <si>
    <t>Владеть навыками определенного, непротиворечивого, последовательного, доказательного мышления в процессах социального управления, аргументированно и ясно вести полемику и дискуссии</t>
  </si>
  <si>
    <t>Осуществлять юридический анализ элементов правовой системы, юридически значимых действий и решений</t>
  </si>
  <si>
    <t>УК-15</t>
  </si>
  <si>
    <t>УК-16</t>
  </si>
  <si>
    <t>Выявлять и анализировать современные проблемы и тенденции развития государственного управления, принимать управленческие решения на различных уровнях реализации государственной политики</t>
  </si>
  <si>
    <t>Применять правила техники безопасности, производственной санитарии, пожарной безопасности, нормы охраны  труда, принципы рационального природопользования и энергосбережения и методы защиты производственного персонала и населения от возможных последствий аварий и стихийных бедствий</t>
  </si>
  <si>
    <t>Анализировать закономерности формирования и развития отечественных и зарубежных государственных и правовых институтов в различные исторические периоды,  аргументированно и юридически грамотно обосновывать свою позицию по дискуссионным вопросам историко-правовой науки</t>
  </si>
  <si>
    <t xml:space="preserve">Понимать основные закономерности возникновения, функционирования и развития государства и права, систему права, механизмы и средства правового регулирования; оперировать юридическими понятиями и категориями </t>
  </si>
  <si>
    <t xml:space="preserve">Осуществлять правоприменительную деятельность по вопросам правового положения личности, государственного устройства, организации и обеспечения функционирования системы органов государства и местного самоуправления  </t>
  </si>
  <si>
    <t>Характеризовать ключевые понятия, основные институты и подотрасли гражданского права;  совершать действия, связанные с реализацией гражданско-правовых норм, юридически грамотно составлять правовые документы, обоснованно принимать решения в пределах должностных обязанностей</t>
  </si>
  <si>
    <t>Осуществлять оформление и защиту прав на объекты интеллектуальной собственности</t>
  </si>
  <si>
    <t>Анализировать целостную систему национальной и региональной экономики, темпы роста производства, внутренние и внешние факторы, влияющие на принятие управленческих решений на национальном и региональном уровне</t>
  </si>
  <si>
    <t>Анализировать и применять уголовно-процессуальные нормы на основе знаний теории и правоприменительной практики</t>
  </si>
  <si>
    <t>Анализировать состояние судебной системы государства, определять важнейшие задачи в области правосудия и правоохранительной деятельности</t>
  </si>
  <si>
    <t>Применять правовые нормы по обеспечению законности и правопорядка, безопасности личности, общества, государства, предпринимать организационно-правовые меры по профилактике и пресечению коррупционного поведения</t>
  </si>
  <si>
    <t xml:space="preserve">Применять технико-криминалистические средства и приемы обнаружения, фиксации, изъятия следов преступления, криминалистические методики их расследования </t>
  </si>
  <si>
    <t>Осуществлять нормотворческую, экспертно-консультационную и правоприменительную деятельность по вопросам правового обеспечения деятельности государственных органов и организаций</t>
  </si>
  <si>
    <t>Применять нормы права о порядке осуществления правосудия, о судебных и несудебных формах защиты прав и законных интересов, об условиях и порядке исполнения судебных актов, актов других государственных органов и должностных лиц</t>
  </si>
  <si>
    <t>Применять правовые нормы в сфере отношений и связей, возникающих в процессе осуществления предпринимательской и иной хозяйственной (экономической) деятельности</t>
  </si>
  <si>
    <t>Характеризовать содержание финансовой деятельности, задачи финансового контроля, применять нормы налогового права и бюджетного процесса  Республики Беларусь</t>
  </si>
  <si>
    <t>Характеризовать место и роль международных организаций в современном обществе, международные механизмы защиты прав человека, оперировать международно-правовыми понятиями и категориями</t>
  </si>
  <si>
    <t>/22</t>
  </si>
  <si>
    <t>/70</t>
  </si>
  <si>
    <t>Владеть профессиональной терминологией, навыками профессионально-делового общения в устной и письменной формах</t>
  </si>
  <si>
    <t>И.Н.Михайлова</t>
  </si>
  <si>
    <t>Разработан в качестве примера реализации образовательного стандарта по специальности 1-26 01 02 Государственное управление и право.</t>
  </si>
  <si>
    <r>
      <rPr>
        <sz val="45"/>
        <color theme="1"/>
        <rFont val="Calibri"/>
        <family val="2"/>
        <charset val="204"/>
      </rPr>
      <t>²</t>
    </r>
    <r>
      <rPr>
        <sz val="45"/>
        <color theme="1"/>
        <rFont val="Times New Roman"/>
        <family val="1"/>
        <charset val="204"/>
      </rPr>
      <t xml:space="preserve"> Включая учебные дисциплины "История Беларуси (в контексте европейской цивилизации)", "Великая Отечественная война советского народа (в контексте Второй мировой войны)".</t>
    </r>
  </si>
  <si>
    <t>Давать правовую оценку преступному деянию на основе положений уголовного закона, достижений науки уголовного права и судебной практики, использовать современные научно-методологические подходы по предупреждению преступности</t>
  </si>
  <si>
    <t>Владеть правовыми основами регулирования таможенных процедур, применять правила таможенного декларирования товаров</t>
  </si>
  <si>
    <t xml:space="preserve">Применять обычаи международного коммерческого оборота, разрешать коллизии норм национальных законодательств различных государств </t>
  </si>
  <si>
    <t>Владеть основными вопросами правового регулирования использования и охраны земель,  в области природопользования и охраны окружающей среды, в сфере осуществления сельскохозяйственной деятельности</t>
  </si>
  <si>
    <t>УК-2, БПК-1</t>
  </si>
  <si>
    <t>Использовать методы социальной диагностики и анализа организационно-управленческих проблем</t>
  </si>
  <si>
    <t>Принимать экономически обоснованные решения, разрабатывать эффективные стратегии развития организации в конкурентной среде</t>
  </si>
  <si>
    <t>УК-17</t>
  </si>
  <si>
    <t>Использовать языковой материал в профессиональной области на белорусском языке</t>
  </si>
  <si>
    <t>УК-1,8</t>
  </si>
  <si>
    <t>УК-4,10</t>
  </si>
  <si>
    <t>Использовать базовые принципы и методы управления, проектировать организационную структуру, оценивать эффективность управленческих решений</t>
  </si>
  <si>
    <t xml:space="preserve">Анализировать систему органов государственного управления, правовой статус государственных служащих, применять нормы административно-деликтного и процессуально-исполнительного права </t>
  </si>
  <si>
    <t>Анализировать психологические условия и особенности управленческой деятельности с целью повышения эффективности и качества работы в системе управления</t>
  </si>
  <si>
    <t>Квалификация:</t>
  </si>
  <si>
    <t>1.3</t>
  </si>
  <si>
    <t>Модуль "История государства и права"</t>
  </si>
  <si>
    <t>Курсовая работа по учебной дисциплине "История государства и права зарубежных стран"/ "История государства и права Беларуси"</t>
  </si>
  <si>
    <t>4.3</t>
  </si>
  <si>
    <t>/102</t>
  </si>
  <si>
    <t>УК-4,6, БПК-2</t>
  </si>
  <si>
    <t>УК-5, БПК-3</t>
  </si>
  <si>
    <t>1.10</t>
  </si>
  <si>
    <t>1.10.1</t>
  </si>
  <si>
    <t>БПК-11</t>
  </si>
  <si>
    <t>УК-9, БПК-4</t>
  </si>
  <si>
    <t>УК-1, БПК-5</t>
  </si>
  <si>
    <t>Модуль Трудовое право"</t>
  </si>
  <si>
    <t>Применять правовые нормы в области  семейных, жилищных отношений и пенсионного обеспечения</t>
  </si>
  <si>
    <t>2.6.4</t>
  </si>
  <si>
    <t>2.7.2</t>
  </si>
  <si>
    <t>2.7.3</t>
  </si>
  <si>
    <t>2.15</t>
  </si>
  <si>
    <t>2.15.1</t>
  </si>
  <si>
    <t>2.15.1.1</t>
  </si>
  <si>
    <t>2.15.1.2</t>
  </si>
  <si>
    <t>2.15.1.3</t>
  </si>
  <si>
    <t>2.15.1.4</t>
  </si>
  <si>
    <t>2.15.2</t>
  </si>
  <si>
    <t>2.15.2.1</t>
  </si>
  <si>
    <t>2.15.2.2</t>
  </si>
  <si>
    <t>2.15.2.3</t>
  </si>
  <si>
    <t>2.15.2.4</t>
  </si>
  <si>
    <t>2.15.3</t>
  </si>
  <si>
    <t>2.15.3.1</t>
  </si>
  <si>
    <t>2.15.3.2</t>
  </si>
  <si>
    <t>2.15.3.3</t>
  </si>
  <si>
    <t>2.15.3.4</t>
  </si>
  <si>
    <t>СК-18</t>
  </si>
  <si>
    <t>СК-19</t>
  </si>
  <si>
    <t>Применять знания об истории государства и права Древнего Рима в глобальном и локальном измерениях, основных институтах римского частного права, анализировать специфику их становления и влияния на современное гражданское право</t>
  </si>
  <si>
    <t>1.1.2, 1.2.2</t>
  </si>
  <si>
    <t>1.1.1, 1.6</t>
  </si>
  <si>
    <t>1.9.1-1.9.3</t>
  </si>
  <si>
    <t>1.4, 2.2</t>
  </si>
  <si>
    <t>УК-11 / УК-12</t>
  </si>
  <si>
    <t>УК-13 / УК-14</t>
  </si>
  <si>
    <t>УК-3, 15</t>
  </si>
  <si>
    <t>1.2.1, 2.3.1</t>
  </si>
  <si>
    <t>2.6.1, 2.6.3, 2.6.4</t>
  </si>
  <si>
    <t>2.13</t>
  </si>
  <si>
    <t>2.7.2, 2.7.3, 2.15.2</t>
  </si>
  <si>
    <t>Применять электронный документооборот в процессе организации эффективного информационного взаимодействия</t>
  </si>
  <si>
    <t>Заместитель Председателя, председатель судебной коллегии по экономическим делам Верховного Суда Республики Беларусь</t>
  </si>
  <si>
    <r>
      <rPr>
        <u/>
        <sz val="30"/>
        <rFont val="Times New Roman"/>
        <family val="1"/>
        <charset val="204"/>
      </rPr>
      <t xml:space="preserve">29 </t>
    </r>
    <r>
      <rPr>
        <sz val="30"/>
        <rFont val="Times New Roman"/>
        <family val="1"/>
        <charset val="204"/>
      </rPr>
      <t xml:space="preserve">
09
</t>
    </r>
    <r>
      <rPr>
        <u/>
        <sz val="30"/>
        <rFont val="Times New Roman"/>
        <family val="1"/>
        <charset val="204"/>
      </rPr>
      <t>05</t>
    </r>
    <r>
      <rPr>
        <sz val="30"/>
        <rFont val="Times New Roman"/>
        <family val="1"/>
        <charset val="204"/>
      </rPr>
      <t xml:space="preserve">
10</t>
    </r>
  </si>
  <si>
    <r>
      <rPr>
        <u/>
        <sz val="30"/>
        <rFont val="Times New Roman"/>
        <family val="1"/>
        <charset val="204"/>
      </rPr>
      <t xml:space="preserve">27 </t>
    </r>
    <r>
      <rPr>
        <sz val="30"/>
        <rFont val="Times New Roman"/>
        <family val="1"/>
        <charset val="204"/>
      </rPr>
      <t xml:space="preserve">
10
</t>
    </r>
    <r>
      <rPr>
        <u/>
        <sz val="30"/>
        <rFont val="Times New Roman"/>
        <family val="1"/>
        <charset val="204"/>
      </rPr>
      <t>02</t>
    </r>
    <r>
      <rPr>
        <sz val="30"/>
        <rFont val="Times New Roman"/>
        <family val="1"/>
        <charset val="204"/>
      </rPr>
      <t xml:space="preserve">
11</t>
    </r>
  </si>
  <si>
    <r>
      <rPr>
        <u/>
        <sz val="30"/>
        <rFont val="Times New Roman"/>
        <family val="1"/>
        <charset val="204"/>
      </rPr>
      <t xml:space="preserve">29 </t>
    </r>
    <r>
      <rPr>
        <sz val="30"/>
        <rFont val="Times New Roman"/>
        <family val="1"/>
        <charset val="204"/>
      </rPr>
      <t xml:space="preserve">
12
</t>
    </r>
    <r>
      <rPr>
        <u/>
        <sz val="30"/>
        <rFont val="Times New Roman"/>
        <family val="1"/>
        <charset val="204"/>
      </rPr>
      <t>04</t>
    </r>
    <r>
      <rPr>
        <sz val="30"/>
        <rFont val="Times New Roman"/>
        <family val="1"/>
        <charset val="204"/>
      </rPr>
      <t xml:space="preserve">
01</t>
    </r>
  </si>
  <si>
    <r>
      <rPr>
        <u/>
        <sz val="30"/>
        <rFont val="Times New Roman"/>
        <family val="1"/>
        <charset val="204"/>
      </rPr>
      <t xml:space="preserve">26 </t>
    </r>
    <r>
      <rPr>
        <sz val="30"/>
        <rFont val="Times New Roman"/>
        <family val="1"/>
        <charset val="204"/>
      </rPr>
      <t xml:space="preserve">
01
</t>
    </r>
    <r>
      <rPr>
        <u/>
        <sz val="30"/>
        <rFont val="Times New Roman"/>
        <family val="1"/>
        <charset val="204"/>
      </rPr>
      <t>01</t>
    </r>
    <r>
      <rPr>
        <sz val="30"/>
        <rFont val="Times New Roman"/>
        <family val="1"/>
        <charset val="204"/>
      </rPr>
      <t xml:space="preserve">
02</t>
    </r>
  </si>
  <si>
    <r>
      <rPr>
        <u/>
        <sz val="30"/>
        <rFont val="Times New Roman"/>
        <family val="1"/>
        <charset val="204"/>
      </rPr>
      <t xml:space="preserve">23 </t>
    </r>
    <r>
      <rPr>
        <sz val="30"/>
        <rFont val="Times New Roman"/>
        <family val="1"/>
        <charset val="204"/>
      </rPr>
      <t xml:space="preserve">
02
</t>
    </r>
    <r>
      <rPr>
        <u/>
        <sz val="30"/>
        <rFont val="Times New Roman"/>
        <family val="1"/>
        <charset val="204"/>
      </rPr>
      <t>01</t>
    </r>
    <r>
      <rPr>
        <sz val="30"/>
        <rFont val="Times New Roman"/>
        <family val="1"/>
        <charset val="204"/>
      </rPr>
      <t xml:space="preserve">
03</t>
    </r>
  </si>
  <si>
    <r>
      <rPr>
        <u/>
        <sz val="30"/>
        <rFont val="Times New Roman"/>
        <family val="1"/>
        <charset val="204"/>
      </rPr>
      <t xml:space="preserve">30 </t>
    </r>
    <r>
      <rPr>
        <sz val="30"/>
        <rFont val="Times New Roman"/>
        <family val="1"/>
        <charset val="204"/>
      </rPr>
      <t xml:space="preserve">
03
</t>
    </r>
    <r>
      <rPr>
        <u/>
        <sz val="30"/>
        <rFont val="Times New Roman"/>
        <family val="1"/>
        <charset val="204"/>
      </rPr>
      <t>05</t>
    </r>
    <r>
      <rPr>
        <sz val="30"/>
        <rFont val="Times New Roman"/>
        <family val="1"/>
        <charset val="204"/>
      </rPr>
      <t xml:space="preserve">
04</t>
    </r>
  </si>
  <si>
    <r>
      <rPr>
        <u/>
        <sz val="30"/>
        <rFont val="Times New Roman"/>
        <family val="1"/>
        <charset val="204"/>
      </rPr>
      <t xml:space="preserve">27 </t>
    </r>
    <r>
      <rPr>
        <sz val="30"/>
        <rFont val="Times New Roman"/>
        <family val="1"/>
        <charset val="204"/>
      </rPr>
      <t xml:space="preserve">
04
</t>
    </r>
    <r>
      <rPr>
        <u/>
        <sz val="30"/>
        <rFont val="Times New Roman"/>
        <family val="1"/>
        <charset val="204"/>
      </rPr>
      <t>03</t>
    </r>
    <r>
      <rPr>
        <sz val="30"/>
        <rFont val="Times New Roman"/>
        <family val="1"/>
        <charset val="204"/>
      </rPr>
      <t xml:space="preserve">
05</t>
    </r>
  </si>
  <si>
    <r>
      <rPr>
        <u/>
        <sz val="30"/>
        <rFont val="Times New Roman"/>
        <family val="1"/>
        <charset val="204"/>
      </rPr>
      <t xml:space="preserve">29 </t>
    </r>
    <r>
      <rPr>
        <sz val="30"/>
        <rFont val="Times New Roman"/>
        <family val="1"/>
        <charset val="204"/>
      </rPr>
      <t xml:space="preserve">
06
</t>
    </r>
    <r>
      <rPr>
        <u/>
        <sz val="30"/>
        <rFont val="Times New Roman"/>
        <family val="1"/>
        <charset val="204"/>
      </rPr>
      <t>05</t>
    </r>
    <r>
      <rPr>
        <sz val="30"/>
        <rFont val="Times New Roman"/>
        <family val="1"/>
        <charset val="204"/>
      </rPr>
      <t xml:space="preserve">
07</t>
    </r>
  </si>
  <si>
    <r>
      <rPr>
        <u/>
        <sz val="30"/>
        <rFont val="Times New Roman"/>
        <family val="1"/>
        <charset val="204"/>
      </rPr>
      <t xml:space="preserve">27 </t>
    </r>
    <r>
      <rPr>
        <sz val="30"/>
        <rFont val="Times New Roman"/>
        <family val="1"/>
        <charset val="204"/>
      </rPr>
      <t xml:space="preserve">
07
</t>
    </r>
    <r>
      <rPr>
        <u/>
        <sz val="30"/>
        <rFont val="Times New Roman"/>
        <family val="1"/>
        <charset val="204"/>
      </rPr>
      <t>02</t>
    </r>
    <r>
      <rPr>
        <sz val="30"/>
        <rFont val="Times New Roman"/>
        <family val="1"/>
        <charset val="204"/>
      </rPr>
      <t xml:space="preserve">
08</t>
    </r>
  </si>
  <si>
    <r>
      <t>1</t>
    </r>
    <r>
      <rPr>
        <sz val="36.5"/>
        <rFont val="Calibri"/>
        <family val="2"/>
        <charset val="204"/>
      </rPr>
      <t>¹</t>
    </r>
  </si>
  <si>
    <r>
      <t>История государства и права Беларуси</t>
    </r>
    <r>
      <rPr>
        <sz val="36.5"/>
        <rFont val="Calibri"/>
        <family val="2"/>
        <charset val="204"/>
      </rPr>
      <t>²</t>
    </r>
  </si>
  <si>
    <r>
      <t>Количество экзаменов</t>
    </r>
    <r>
      <rPr>
        <b/>
        <sz val="36.5"/>
        <rFont val="Times New Roman"/>
        <family val="1"/>
        <charset val="204"/>
      </rPr>
      <t xml:space="preserve"> </t>
    </r>
  </si>
  <si>
    <r>
      <rPr>
        <sz val="45"/>
        <rFont val="Calibri"/>
        <family val="2"/>
        <charset val="204"/>
      </rPr>
      <t>¹</t>
    </r>
    <r>
      <rPr>
        <sz val="45"/>
        <rFont val="Times New Roman"/>
        <family val="1"/>
        <charset val="204"/>
      </rPr>
      <t xml:space="preserve"> Дифференцированный зачет.</t>
    </r>
  </si>
  <si>
    <t>Модуль "Государственное управление"</t>
  </si>
  <si>
    <t>Применять правовоые нормы в сфере индивидуальных трудовых и связанных с ними отношений, социального партнерства, коллективных трудовых отношений, обесечивать здоровые и безопасные условия труда</t>
  </si>
  <si>
    <t>2.13, 2.15.3</t>
  </si>
  <si>
    <t>Применять знания основных концепций и направлений развития представлений о государстве и праве,  анализировать историчекую и современную политико-правовую реальность</t>
  </si>
  <si>
    <t>В.В.Данилович</t>
  </si>
  <si>
    <t xml:space="preserve">Ю.В.Кобец </t>
  </si>
  <si>
    <t>А.С.Лаптёнок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</si>
</sst>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4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45"/>
      <color indexed="8"/>
      <name val="Times New Roman"/>
      <family val="1"/>
      <charset val="204"/>
    </font>
    <font>
      <b/>
      <sz val="24"/>
      <name val="Times New Roman"/>
      <family val="1"/>
      <charset val="204"/>
    </font>
    <font>
      <sz val="22"/>
      <name val="Times New Roman"/>
      <family val="1"/>
      <charset val="204"/>
    </font>
    <font>
      <b/>
      <u/>
      <sz val="22"/>
      <name val="Times New Roman"/>
      <family val="1"/>
      <charset val="204"/>
    </font>
    <font>
      <sz val="10"/>
      <color indexed="8"/>
      <name val="Arial Cyr"/>
      <charset val="204"/>
    </font>
    <font>
      <sz val="36"/>
      <color indexed="8"/>
      <name val="Arial Cyr"/>
      <charset val="204"/>
    </font>
    <font>
      <sz val="11"/>
      <name val="Times New Roman"/>
      <family val="1"/>
      <charset val="204"/>
    </font>
    <font>
      <sz val="30"/>
      <color indexed="8"/>
      <name val="Arial Cyr"/>
      <charset val="204"/>
    </font>
    <font>
      <sz val="40"/>
      <color indexed="8"/>
      <name val="Arial Cyr"/>
      <charset val="204"/>
    </font>
    <font>
      <sz val="34.5"/>
      <name val="Times New Roman"/>
      <family val="1"/>
      <charset val="204"/>
    </font>
    <font>
      <sz val="48"/>
      <color indexed="8"/>
      <name val="Arial Cyr"/>
      <charset val="204"/>
    </font>
    <font>
      <sz val="28"/>
      <color indexed="8"/>
      <name val="Arial Cyr"/>
      <charset val="204"/>
    </font>
    <font>
      <b/>
      <sz val="28"/>
      <color indexed="8"/>
      <name val="Arial Cyr"/>
      <charset val="204"/>
    </font>
    <font>
      <b/>
      <sz val="26"/>
      <color indexed="8"/>
      <name val="Arial Cyr"/>
      <charset val="204"/>
    </font>
    <font>
      <b/>
      <sz val="28"/>
      <name val="Arial Cyr"/>
      <charset val="204"/>
    </font>
    <font>
      <sz val="28"/>
      <name val="Arial Cyr"/>
      <charset val="204"/>
    </font>
    <font>
      <sz val="40"/>
      <color theme="1"/>
      <name val="Times New Roman"/>
      <family val="1"/>
      <charset val="204"/>
    </font>
    <font>
      <sz val="40"/>
      <color theme="1"/>
      <name val="Arial Cyr"/>
      <charset val="204"/>
    </font>
    <font>
      <sz val="32"/>
      <name val="Arial Narrow"/>
      <family val="2"/>
      <charset val="204"/>
    </font>
    <font>
      <sz val="45"/>
      <name val="Times New Roman"/>
      <family val="1"/>
      <charset val="204"/>
    </font>
    <font>
      <sz val="45"/>
      <color rgb="FF00B050"/>
      <name val="Times New Roman"/>
      <family val="1"/>
      <charset val="204"/>
    </font>
    <font>
      <sz val="10"/>
      <color rgb="FF00B050"/>
      <name val="Arial Cyr"/>
      <charset val="204"/>
    </font>
    <font>
      <sz val="45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color theme="1"/>
      <name val="Arial Cyr"/>
      <charset val="204"/>
    </font>
    <font>
      <sz val="30"/>
      <name val="Arial Cyr"/>
      <charset val="204"/>
    </font>
    <font>
      <sz val="28"/>
      <color rgb="FFFF0000"/>
      <name val="Arial Cyr"/>
      <charset val="204"/>
    </font>
    <font>
      <b/>
      <sz val="45"/>
      <name val="Times New Roman"/>
      <family val="1"/>
      <charset val="204"/>
    </font>
    <font>
      <sz val="45"/>
      <color theme="1"/>
      <name val="Calibri"/>
      <family val="2"/>
      <charset val="204"/>
    </font>
    <font>
      <b/>
      <sz val="36.5"/>
      <name val="Times New Roman"/>
      <family val="1"/>
      <charset val="204"/>
    </font>
    <font>
      <sz val="36.5"/>
      <name val="Times New Roman"/>
      <family val="1"/>
      <charset val="204"/>
    </font>
    <font>
      <b/>
      <sz val="28"/>
      <color rgb="FFFF0000"/>
      <name val="Arial Cyr"/>
      <charset val="204"/>
    </font>
    <font>
      <sz val="10"/>
      <color rgb="FFFF0000"/>
      <name val="Arial Cyr"/>
      <charset val="204"/>
    </font>
    <font>
      <sz val="40"/>
      <name val="Times New Roman"/>
      <family val="1"/>
      <charset val="204"/>
    </font>
    <font>
      <sz val="10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72"/>
      <name val="Times New Roman"/>
      <family val="1"/>
      <charset val="204"/>
    </font>
    <font>
      <sz val="2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40"/>
      <name val="Times New Roman"/>
      <family val="1"/>
      <charset val="204"/>
    </font>
    <font>
      <sz val="48"/>
      <name val="Times New Roman"/>
      <family val="1"/>
      <charset val="204"/>
    </font>
    <font>
      <b/>
      <sz val="28"/>
      <name val="Times New Roman"/>
      <family val="1"/>
      <charset val="204"/>
    </font>
    <font>
      <sz val="3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30"/>
      <name val="Times New Roman"/>
      <family val="1"/>
      <charset val="204"/>
    </font>
    <font>
      <sz val="45"/>
      <name val="Arial Narrow"/>
      <family val="2"/>
      <charset val="204"/>
    </font>
    <font>
      <sz val="14"/>
      <name val="Arial Narrow"/>
      <family val="2"/>
      <charset val="204"/>
    </font>
    <font>
      <sz val="10"/>
      <name val="Arial Narrow"/>
      <family val="2"/>
      <charset val="204"/>
    </font>
    <font>
      <sz val="24"/>
      <name val="Arial Narrow"/>
      <family val="2"/>
      <charset val="204"/>
    </font>
    <font>
      <sz val="36"/>
      <name val="Arial Cyr"/>
      <charset val="204"/>
    </font>
    <font>
      <sz val="36"/>
      <name val="Arial Narrow"/>
      <family val="2"/>
      <charset val="204"/>
    </font>
    <font>
      <sz val="30"/>
      <name val="Arial Narrow"/>
      <family val="2"/>
      <charset val="204"/>
    </font>
    <font>
      <u/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30"/>
      <name val="Arial Narrow"/>
      <family val="2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sz val="28"/>
      <name val="Arial Narrow"/>
      <family val="2"/>
      <charset val="204"/>
    </font>
    <font>
      <sz val="40"/>
      <name val="Arial Cyr"/>
      <charset val="204"/>
    </font>
    <font>
      <b/>
      <sz val="34.5"/>
      <name val="Times New Roman"/>
      <family val="1"/>
      <charset val="204"/>
    </font>
    <font>
      <sz val="36.5"/>
      <name val="Calibri"/>
      <family val="2"/>
      <charset val="204"/>
    </font>
    <font>
      <sz val="45"/>
      <name val="Rockwell"/>
      <family val="1"/>
    </font>
    <font>
      <sz val="4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Protection="0"/>
  </cellStyleXfs>
  <cellXfs count="706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1" fillId="0" borderId="0" xfId="1" applyFont="1" applyFill="1"/>
    <xf numFmtId="0" fontId="12" fillId="0" borderId="0" xfId="1" applyFont="1" applyFill="1"/>
    <xf numFmtId="0" fontId="14" fillId="0" borderId="0" xfId="1" applyFont="1" applyFill="1"/>
    <xf numFmtId="0" fontId="15" fillId="0" borderId="0" xfId="1" applyFont="1" applyFill="1"/>
    <xf numFmtId="0" fontId="16" fillId="0" borderId="0" xfId="1" applyFont="1" applyFill="1"/>
    <xf numFmtId="0" fontId="15" fillId="0" borderId="23" xfId="1" applyFont="1" applyFill="1" applyBorder="1"/>
    <xf numFmtId="0" fontId="17" fillId="0" borderId="0" xfId="1" applyFont="1" applyFill="1"/>
    <xf numFmtId="0" fontId="18" fillId="0" borderId="0" xfId="1" applyFont="1" applyFill="1"/>
    <xf numFmtId="0" fontId="19" fillId="0" borderId="0" xfId="1" applyFont="1" applyFill="1"/>
    <xf numFmtId="0" fontId="19" fillId="0" borderId="0" xfId="1" applyFont="1" applyFill="1" applyBorder="1"/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4" fillId="0" borderId="0" xfId="1" applyFont="1" applyFill="1"/>
    <xf numFmtId="0" fontId="4" fillId="0" borderId="0" xfId="1" applyFont="1" applyFill="1" applyBorder="1"/>
    <xf numFmtId="0" fontId="8" fillId="0" borderId="0" xfId="1" applyFont="1" applyFill="1" applyBorder="1"/>
    <xf numFmtId="0" fontId="27" fillId="0" borderId="0" xfId="0" applyFont="1" applyFill="1" applyBorder="1" applyAlignment="1" applyProtection="1">
      <alignment vertical="center" wrapText="1"/>
      <protection locked="0"/>
    </xf>
    <xf numFmtId="0" fontId="28" fillId="0" borderId="0" xfId="0" applyFont="1" applyFill="1" applyBorder="1" applyProtection="1"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0" fillId="0" borderId="0" xfId="1" applyFont="1" applyFill="1"/>
    <xf numFmtId="0" fontId="29" fillId="0" borderId="0" xfId="1" applyFont="1" applyFill="1"/>
    <xf numFmtId="0" fontId="5" fillId="0" borderId="0" xfId="1" applyFont="1" applyFill="1" applyAlignment="1">
      <alignment vertical="top"/>
    </xf>
    <xf numFmtId="0" fontId="6" fillId="0" borderId="0" xfId="1" applyFont="1" applyFill="1" applyAlignment="1"/>
    <xf numFmtId="0" fontId="7" fillId="0" borderId="0" xfId="1" applyFont="1" applyFill="1" applyAlignment="1"/>
    <xf numFmtId="0" fontId="15" fillId="0" borderId="0" xfId="1" applyFont="1" applyFill="1" applyBorder="1"/>
    <xf numFmtId="0" fontId="16" fillId="0" borderId="0" xfId="1" applyFont="1" applyFill="1" applyBorder="1"/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/>
    <xf numFmtId="0" fontId="13" fillId="0" borderId="0" xfId="1" applyFont="1" applyFill="1" applyAlignment="1">
      <alignment horizontal="left"/>
    </xf>
    <xf numFmtId="0" fontId="22" fillId="0" borderId="0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/>
    </xf>
    <xf numFmtId="0" fontId="22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/>
    <xf numFmtId="0" fontId="25" fillId="0" borderId="0" xfId="1" applyFont="1" applyFill="1"/>
    <xf numFmtId="0" fontId="24" fillId="0" borderId="0" xfId="1" applyFont="1" applyFill="1" applyBorder="1"/>
    <xf numFmtId="0" fontId="25" fillId="0" borderId="0" xfId="1" applyFont="1" applyFill="1" applyBorder="1"/>
    <xf numFmtId="0" fontId="15" fillId="2" borderId="0" xfId="1" applyFont="1" applyFill="1"/>
    <xf numFmtId="0" fontId="15" fillId="3" borderId="0" xfId="1" applyFont="1" applyFill="1"/>
    <xf numFmtId="0" fontId="30" fillId="0" borderId="0" xfId="1" applyFont="1" applyFill="1"/>
    <xf numFmtId="0" fontId="26" fillId="0" borderId="0" xfId="0" applyFont="1" applyFill="1" applyBorder="1" applyAlignment="1" applyProtection="1">
      <alignment horizontal="left" vertical="center" wrapText="1"/>
      <protection locked="0"/>
    </xf>
    <xf numFmtId="49" fontId="33" fillId="0" borderId="18" xfId="1" applyNumberFormat="1" applyFont="1" applyFill="1" applyBorder="1" applyAlignment="1">
      <alignment horizontal="center" vertical="center"/>
    </xf>
    <xf numFmtId="49" fontId="34" fillId="0" borderId="24" xfId="1" applyNumberFormat="1" applyFont="1" applyFill="1" applyBorder="1" applyAlignment="1">
      <alignment horizontal="center" vertical="center"/>
    </xf>
    <xf numFmtId="49" fontId="34" fillId="0" borderId="12" xfId="1" applyNumberFormat="1" applyFont="1" applyFill="1" applyBorder="1" applyAlignment="1">
      <alignment horizontal="center" vertical="center"/>
    </xf>
    <xf numFmtId="0" fontId="34" fillId="0" borderId="30" xfId="1" applyFont="1" applyFill="1" applyBorder="1" applyAlignment="1">
      <alignment horizontal="center" vertical="center"/>
    </xf>
    <xf numFmtId="0" fontId="34" fillId="0" borderId="22" xfId="1" applyFont="1" applyFill="1" applyBorder="1" applyAlignment="1">
      <alignment horizontal="center" vertical="center"/>
    </xf>
    <xf numFmtId="0" fontId="34" fillId="0" borderId="20" xfId="1" applyFont="1" applyFill="1" applyBorder="1" applyAlignment="1">
      <alignment horizontal="center" vertical="center"/>
    </xf>
    <xf numFmtId="49" fontId="34" fillId="0" borderId="59" xfId="1" applyNumberFormat="1" applyFont="1" applyFill="1" applyBorder="1" applyAlignment="1">
      <alignment horizontal="center" vertical="center"/>
    </xf>
    <xf numFmtId="49" fontId="34" fillId="0" borderId="7" xfId="1" applyNumberFormat="1" applyFont="1" applyFill="1" applyBorder="1" applyAlignment="1">
      <alignment horizontal="center" vertical="center"/>
    </xf>
    <xf numFmtId="49" fontId="34" fillId="0" borderId="36" xfId="1" applyNumberFormat="1" applyFont="1" applyFill="1" applyBorder="1" applyAlignment="1">
      <alignment horizontal="center" vertical="center"/>
    </xf>
    <xf numFmtId="49" fontId="34" fillId="0" borderId="63" xfId="1" applyNumberFormat="1" applyFont="1" applyFill="1" applyBorder="1" applyAlignment="1">
      <alignment horizontal="center" vertical="center"/>
    </xf>
    <xf numFmtId="0" fontId="34" fillId="0" borderId="33" xfId="1" applyFont="1" applyFill="1" applyBorder="1" applyAlignment="1">
      <alignment horizontal="center" vertical="center"/>
    </xf>
    <xf numFmtId="0" fontId="33" fillId="0" borderId="50" xfId="1" applyFont="1" applyFill="1" applyBorder="1" applyAlignment="1">
      <alignment horizontal="center" vertical="center"/>
    </xf>
    <xf numFmtId="49" fontId="33" fillId="0" borderId="24" xfId="1" applyNumberFormat="1" applyFont="1" applyFill="1" applyBorder="1" applyAlignment="1">
      <alignment horizontal="center" vertical="center"/>
    </xf>
    <xf numFmtId="0" fontId="34" fillId="0" borderId="66" xfId="1" applyFont="1" applyFill="1" applyBorder="1" applyAlignment="1">
      <alignment horizontal="center" vertical="center"/>
    </xf>
    <xf numFmtId="0" fontId="34" fillId="0" borderId="64" xfId="1" applyFont="1" applyFill="1" applyBorder="1" applyAlignment="1">
      <alignment horizontal="center" vertical="center"/>
    </xf>
    <xf numFmtId="0" fontId="34" fillId="0" borderId="67" xfId="1" applyFont="1" applyFill="1" applyBorder="1" applyAlignment="1">
      <alignment horizontal="center" vertical="center"/>
    </xf>
    <xf numFmtId="0" fontId="33" fillId="0" borderId="43" xfId="1" applyFont="1" applyFill="1" applyBorder="1" applyAlignment="1">
      <alignment horizontal="center" vertical="center"/>
    </xf>
    <xf numFmtId="0" fontId="34" fillId="0" borderId="16" xfId="1" applyFont="1" applyFill="1" applyBorder="1" applyAlignment="1">
      <alignment horizontal="center" vertical="center"/>
    </xf>
    <xf numFmtId="0" fontId="34" fillId="0" borderId="25" xfId="1" applyFont="1" applyFill="1" applyBorder="1" applyAlignment="1">
      <alignment horizontal="center" vertical="center"/>
    </xf>
    <xf numFmtId="0" fontId="34" fillId="0" borderId="9" xfId="1" applyFont="1" applyFill="1" applyBorder="1" applyAlignment="1">
      <alignment horizontal="center" vertical="center"/>
    </xf>
    <xf numFmtId="0" fontId="34" fillId="0" borderId="11" xfId="1" applyFont="1" applyFill="1" applyBorder="1" applyAlignment="1">
      <alignment horizontal="center" vertical="center"/>
    </xf>
    <xf numFmtId="0" fontId="34" fillId="0" borderId="31" xfId="1" applyFont="1" applyFill="1" applyBorder="1" applyAlignment="1">
      <alignment horizontal="center" vertical="center"/>
    </xf>
    <xf numFmtId="0" fontId="35" fillId="0" borderId="0" xfId="1" applyFont="1" applyFill="1"/>
    <xf numFmtId="0" fontId="30" fillId="0" borderId="0" xfId="1" applyFont="1" applyFill="1" applyBorder="1"/>
    <xf numFmtId="0" fontId="30" fillId="2" borderId="0" xfId="1" applyFont="1" applyFill="1"/>
    <xf numFmtId="0" fontId="35" fillId="0" borderId="0" xfId="1" applyFont="1" applyFill="1" applyBorder="1"/>
    <xf numFmtId="0" fontId="36" fillId="0" borderId="0" xfId="1" applyFont="1" applyFill="1"/>
    <xf numFmtId="0" fontId="34" fillId="0" borderId="1" xfId="1" applyFont="1" applyFill="1" applyBorder="1" applyAlignment="1">
      <alignment horizontal="center" vertical="center"/>
    </xf>
    <xf numFmtId="0" fontId="34" fillId="0" borderId="37" xfId="1" applyFont="1" applyFill="1" applyBorder="1" applyAlignment="1">
      <alignment horizontal="center" vertical="center"/>
    </xf>
    <xf numFmtId="0" fontId="34" fillId="0" borderId="12" xfId="1" applyFont="1" applyFill="1" applyBorder="1" applyAlignment="1">
      <alignment horizontal="center" vertical="center"/>
    </xf>
    <xf numFmtId="0" fontId="34" fillId="0" borderId="38" xfId="1" applyFont="1" applyFill="1" applyBorder="1" applyAlignment="1">
      <alignment horizontal="center" vertical="center"/>
    </xf>
    <xf numFmtId="0" fontId="34" fillId="0" borderId="40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/>
    </xf>
    <xf numFmtId="0" fontId="34" fillId="0" borderId="6" xfId="1" applyFont="1" applyFill="1" applyBorder="1" applyAlignment="1">
      <alignment horizontal="center" vertical="center"/>
    </xf>
    <xf numFmtId="0" fontId="34" fillId="0" borderId="26" xfId="1" applyFont="1" applyFill="1" applyBorder="1" applyAlignment="1">
      <alignment horizontal="center" vertical="center"/>
    </xf>
    <xf numFmtId="0" fontId="33" fillId="0" borderId="19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horizontal="center" vertical="center"/>
    </xf>
    <xf numFmtId="0" fontId="34" fillId="0" borderId="21" xfId="1" applyFont="1" applyFill="1" applyBorder="1" applyAlignment="1">
      <alignment horizontal="center" vertical="center"/>
    </xf>
    <xf numFmtId="0" fontId="34" fillId="0" borderId="24" xfId="1" applyFont="1" applyFill="1" applyBorder="1" applyAlignment="1">
      <alignment horizontal="center" vertical="center"/>
    </xf>
    <xf numFmtId="0" fontId="34" fillId="0" borderId="18" xfId="1" applyFont="1" applyFill="1" applyBorder="1" applyAlignment="1">
      <alignment horizontal="center" vertical="center"/>
    </xf>
    <xf numFmtId="0" fontId="33" fillId="0" borderId="18" xfId="1" applyFont="1" applyFill="1" applyBorder="1" applyAlignment="1">
      <alignment horizontal="center" vertical="center"/>
    </xf>
    <xf numFmtId="0" fontId="34" fillId="0" borderId="5" xfId="1" applyFont="1" applyFill="1" applyBorder="1" applyAlignment="1">
      <alignment horizontal="center" vertical="center"/>
    </xf>
    <xf numFmtId="0" fontId="34" fillId="0" borderId="15" xfId="1" applyFont="1" applyFill="1" applyBorder="1" applyAlignment="1">
      <alignment horizontal="center" vertical="center"/>
    </xf>
    <xf numFmtId="0" fontId="34" fillId="0" borderId="14" xfId="1" applyFont="1" applyFill="1" applyBorder="1" applyAlignment="1">
      <alignment horizontal="center" vertical="center"/>
    </xf>
    <xf numFmtId="0" fontId="33" fillId="0" borderId="21" xfId="1" applyFont="1" applyFill="1" applyBorder="1" applyAlignment="1">
      <alignment horizontal="center" vertical="center"/>
    </xf>
    <xf numFmtId="0" fontId="34" fillId="0" borderId="8" xfId="1" applyFont="1" applyFill="1" applyBorder="1" applyAlignment="1">
      <alignment horizontal="center" vertical="center"/>
    </xf>
    <xf numFmtId="0" fontId="34" fillId="0" borderId="10" xfId="1" applyFont="1" applyFill="1" applyBorder="1" applyAlignment="1">
      <alignment horizontal="center" vertical="center"/>
    </xf>
    <xf numFmtId="0" fontId="34" fillId="0" borderId="2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center"/>
    </xf>
    <xf numFmtId="0" fontId="34" fillId="0" borderId="7" xfId="1" applyFont="1" applyFill="1" applyBorder="1" applyAlignment="1">
      <alignment horizontal="center" vertical="center"/>
    </xf>
    <xf numFmtId="0" fontId="33" fillId="0" borderId="20" xfId="1" applyFont="1" applyFill="1" applyBorder="1" applyAlignment="1">
      <alignment horizontal="center" vertical="center"/>
    </xf>
    <xf numFmtId="0" fontId="33" fillId="0" borderId="22" xfId="1" applyFont="1" applyFill="1" applyBorder="1" applyAlignment="1">
      <alignment horizontal="center" vertical="center"/>
    </xf>
    <xf numFmtId="0" fontId="33" fillId="0" borderId="51" xfId="1" applyFont="1" applyFill="1" applyBorder="1" applyAlignment="1">
      <alignment horizontal="center" vertical="center"/>
    </xf>
    <xf numFmtId="0" fontId="34" fillId="0" borderId="36" xfId="1" applyFont="1" applyFill="1" applyBorder="1" applyAlignment="1">
      <alignment horizontal="center" vertical="center"/>
    </xf>
    <xf numFmtId="0" fontId="34" fillId="0" borderId="39" xfId="1" applyFont="1" applyFill="1" applyBorder="1" applyAlignment="1">
      <alignment horizontal="center" vertical="center"/>
    </xf>
    <xf numFmtId="0" fontId="34" fillId="0" borderId="62" xfId="1" applyFont="1" applyFill="1" applyBorder="1" applyAlignment="1">
      <alignment horizontal="center" vertical="center"/>
    </xf>
    <xf numFmtId="0" fontId="34" fillId="0" borderId="60" xfId="1" applyFont="1" applyFill="1" applyBorder="1" applyAlignment="1">
      <alignment horizontal="center" vertical="center"/>
    </xf>
    <xf numFmtId="0" fontId="34" fillId="0" borderId="35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horizontal="center" vertical="center"/>
    </xf>
    <xf numFmtId="0" fontId="34" fillId="0" borderId="27" xfId="1" applyFont="1" applyFill="1" applyBorder="1" applyAlignment="1">
      <alignment horizontal="center" vertical="center"/>
    </xf>
    <xf numFmtId="0" fontId="37" fillId="0" borderId="0" xfId="1" applyFont="1" applyFill="1"/>
    <xf numFmtId="0" fontId="37" fillId="0" borderId="0" xfId="1" applyFont="1" applyFill="1" applyAlignment="1"/>
    <xf numFmtId="0" fontId="37" fillId="0" borderId="0" xfId="1" applyFont="1" applyFill="1" applyAlignment="1">
      <alignment horizontal="left"/>
    </xf>
    <xf numFmtId="0" fontId="38" fillId="0" borderId="0" xfId="1" applyFont="1" applyFill="1"/>
    <xf numFmtId="0" fontId="38" fillId="0" borderId="0" xfId="1" applyFont="1" applyFill="1" applyAlignment="1">
      <alignment horizontal="center"/>
    </xf>
    <xf numFmtId="0" fontId="38" fillId="0" borderId="0" xfId="1" applyFont="1" applyFill="1" applyAlignment="1">
      <alignment horizontal="left"/>
    </xf>
    <xf numFmtId="0" fontId="23" fillId="0" borderId="0" xfId="1" applyFont="1" applyFill="1" applyAlignment="1">
      <alignment vertical="center"/>
    </xf>
    <xf numFmtId="0" fontId="23" fillId="0" borderId="0" xfId="1" applyFont="1" applyFill="1"/>
    <xf numFmtId="0" fontId="40" fillId="0" borderId="0" xfId="1" applyFont="1" applyFill="1"/>
    <xf numFmtId="0" fontId="41" fillId="0" borderId="0" xfId="1" applyFont="1" applyFill="1" applyAlignment="1"/>
    <xf numFmtId="0" fontId="42" fillId="0" borderId="0" xfId="1" applyFont="1" applyFill="1"/>
    <xf numFmtId="0" fontId="43" fillId="0" borderId="0" xfId="1" applyFont="1" applyFill="1" applyAlignment="1"/>
    <xf numFmtId="0" fontId="44" fillId="0" borderId="0" xfId="1" applyFont="1" applyFill="1" applyAlignment="1"/>
    <xf numFmtId="0" fontId="45" fillId="0" borderId="0" xfId="1" applyFont="1" applyFill="1" applyAlignment="1">
      <alignment horizontal="left"/>
    </xf>
    <xf numFmtId="0" fontId="42" fillId="0" borderId="0" xfId="1" applyFont="1" applyFill="1" applyAlignment="1">
      <alignment horizontal="left"/>
    </xf>
    <xf numFmtId="0" fontId="46" fillId="0" borderId="0" xfId="1" applyFont="1" applyFill="1" applyBorder="1" applyAlignment="1">
      <alignment horizontal="left"/>
    </xf>
    <xf numFmtId="0" fontId="46" fillId="0" borderId="0" xfId="1" applyFont="1" applyFill="1" applyAlignment="1">
      <alignment horizontal="left"/>
    </xf>
    <xf numFmtId="0" fontId="40" fillId="0" borderId="0" xfId="1" applyFont="1" applyFill="1" applyAlignment="1">
      <alignment horizontal="left"/>
    </xf>
    <xf numFmtId="0" fontId="23" fillId="0" borderId="0" xfId="1" applyFont="1" applyFill="1" applyBorder="1" applyAlignment="1">
      <alignment vertical="top"/>
    </xf>
    <xf numFmtId="0" fontId="47" fillId="0" borderId="0" xfId="1" applyFont="1" applyFill="1" applyBorder="1"/>
    <xf numFmtId="0" fontId="47" fillId="0" borderId="0" xfId="1" applyFont="1" applyFill="1" applyBorder="1" applyAlignment="1"/>
    <xf numFmtId="0" fontId="37" fillId="0" borderId="0" xfId="1" applyFont="1" applyFill="1" applyBorder="1" applyAlignment="1"/>
    <xf numFmtId="0" fontId="48" fillId="0" borderId="0" xfId="1" applyFont="1" applyFill="1" applyAlignment="1">
      <alignment vertical="top"/>
    </xf>
    <xf numFmtId="0" fontId="49" fillId="0" borderId="0" xfId="1" applyFont="1" applyFill="1" applyAlignment="1">
      <alignment horizontal="left" vertical="top"/>
    </xf>
    <xf numFmtId="0" fontId="38" fillId="0" borderId="0" xfId="1" applyFont="1" applyFill="1" applyAlignment="1">
      <alignment vertical="top"/>
    </xf>
    <xf numFmtId="0" fontId="42" fillId="0" borderId="0" xfId="1" applyFont="1" applyFill="1" applyAlignment="1"/>
    <xf numFmtId="0" fontId="50" fillId="0" borderId="0" xfId="1" applyFont="1" applyFill="1" applyAlignment="1">
      <alignment horizontal="left"/>
    </xf>
    <xf numFmtId="0" fontId="51" fillId="0" borderId="0" xfId="1" applyFont="1" applyFill="1"/>
    <xf numFmtId="0" fontId="50" fillId="0" borderId="0" xfId="1" applyFont="1" applyFill="1" applyAlignment="1">
      <alignment horizontal="left" vertical="top"/>
    </xf>
    <xf numFmtId="0" fontId="38" fillId="0" borderId="0" xfId="1" applyFont="1" applyFill="1" applyAlignment="1">
      <alignment horizontal="left" vertical="top"/>
    </xf>
    <xf numFmtId="0" fontId="50" fillId="0" borderId="0" xfId="1" applyFont="1" applyFill="1"/>
    <xf numFmtId="0" fontId="38" fillId="0" borderId="0" xfId="1" applyFont="1" applyFill="1" applyAlignment="1"/>
    <xf numFmtId="0" fontId="40" fillId="0" borderId="0" xfId="1" applyFont="1" applyFill="1" applyAlignment="1">
      <alignment vertical="justify"/>
    </xf>
    <xf numFmtId="0" fontId="40" fillId="0" borderId="0" xfId="1" applyFont="1" applyFill="1" applyAlignment="1">
      <alignment vertical="justify" wrapText="1"/>
    </xf>
    <xf numFmtId="0" fontId="1" fillId="0" borderId="0" xfId="1" applyFont="1" applyFill="1"/>
    <xf numFmtId="0" fontId="52" fillId="0" borderId="0" xfId="1" applyFont="1" applyFill="1"/>
    <xf numFmtId="0" fontId="53" fillId="0" borderId="0" xfId="1" applyFont="1" applyFill="1"/>
    <xf numFmtId="0" fontId="37" fillId="0" borderId="0" xfId="1" applyFont="1" applyFill="1" applyAlignment="1">
      <alignment vertical="center"/>
    </xf>
    <xf numFmtId="0" fontId="54" fillId="0" borderId="0" xfId="1" applyFont="1" applyFill="1" applyAlignment="1">
      <alignment horizontal="center"/>
    </xf>
    <xf numFmtId="0" fontId="55" fillId="0" borderId="0" xfId="1" applyFont="1" applyFill="1"/>
    <xf numFmtId="0" fontId="54" fillId="0" borderId="0" xfId="1" applyFont="1" applyFill="1"/>
    <xf numFmtId="0" fontId="54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56" fillId="0" borderId="0" xfId="1" applyFont="1" applyFill="1"/>
    <xf numFmtId="0" fontId="57" fillId="0" borderId="0" xfId="1" applyFont="1" applyFill="1"/>
    <xf numFmtId="0" fontId="39" fillId="0" borderId="0" xfId="2" applyFont="1" applyFill="1" applyBorder="1"/>
    <xf numFmtId="0" fontId="45" fillId="0" borderId="0" xfId="1" applyFont="1" applyFill="1"/>
    <xf numFmtId="0" fontId="45" fillId="0" borderId="0" xfId="1" applyFont="1" applyFill="1" applyAlignment="1">
      <alignment horizontal="center"/>
    </xf>
    <xf numFmtId="0" fontId="39" fillId="0" borderId="0" xfId="1" applyFont="1" applyFill="1"/>
    <xf numFmtId="0" fontId="57" fillId="0" borderId="0" xfId="1" applyFont="1" applyFill="1" applyAlignment="1">
      <alignment horizontal="left"/>
    </xf>
    <xf numFmtId="0" fontId="56" fillId="0" borderId="0" xfId="1" applyFont="1" applyFill="1" applyAlignment="1">
      <alignment horizontal="left"/>
    </xf>
    <xf numFmtId="0" fontId="1" fillId="0" borderId="0" xfId="1" applyFont="1" applyFill="1" applyAlignment="1">
      <alignment horizontal="center"/>
    </xf>
    <xf numFmtId="0" fontId="51" fillId="0" borderId="1" xfId="1" applyFont="1" applyFill="1" applyBorder="1" applyAlignment="1">
      <alignment horizontal="center" vertical="center" wrapText="1"/>
    </xf>
    <xf numFmtId="0" fontId="51" fillId="0" borderId="2" xfId="1" applyFont="1" applyFill="1" applyBorder="1" applyAlignment="1">
      <alignment horizontal="center" vertical="center" wrapText="1"/>
    </xf>
    <xf numFmtId="0" fontId="51" fillId="0" borderId="1" xfId="1" applyFont="1" applyFill="1" applyBorder="1" applyAlignment="1">
      <alignment horizontal="center" vertical="center" textRotation="90"/>
    </xf>
    <xf numFmtId="0" fontId="51" fillId="0" borderId="1" xfId="1" applyFont="1" applyFill="1" applyBorder="1" applyAlignment="1">
      <alignment horizontal="center" vertical="center"/>
    </xf>
    <xf numFmtId="0" fontId="58" fillId="0" borderId="1" xfId="1" applyFont="1" applyFill="1" applyBorder="1" applyAlignment="1">
      <alignment horizontal="center" vertical="center" textRotation="90"/>
    </xf>
    <xf numFmtId="0" fontId="58" fillId="0" borderId="6" xfId="1" applyFont="1" applyFill="1" applyBorder="1" applyAlignment="1">
      <alignment horizontal="center" vertical="center" textRotation="90"/>
    </xf>
    <xf numFmtId="0" fontId="51" fillId="0" borderId="1" xfId="1" applyFont="1" applyFill="1" applyBorder="1" applyAlignment="1">
      <alignment horizontal="center" vertical="top"/>
    </xf>
    <xf numFmtId="0" fontId="51" fillId="0" borderId="1" xfId="1" applyFont="1" applyFill="1" applyBorder="1"/>
    <xf numFmtId="0" fontId="51" fillId="0" borderId="1" xfId="1" applyFont="1" applyFill="1" applyBorder="1" applyAlignment="1">
      <alignment horizontal="center"/>
    </xf>
    <xf numFmtId="49" fontId="60" fillId="0" borderId="1" xfId="1" applyNumberFormat="1" applyFont="1" applyFill="1" applyBorder="1" applyAlignment="1">
      <alignment horizontal="center" vertical="center"/>
    </xf>
    <xf numFmtId="49" fontId="51" fillId="0" borderId="1" xfId="1" applyNumberFormat="1" applyFont="1" applyFill="1" applyBorder="1" applyAlignment="1">
      <alignment horizontal="center"/>
    </xf>
    <xf numFmtId="0" fontId="29" fillId="0" borderId="1" xfId="1" applyFont="1" applyFill="1" applyBorder="1"/>
    <xf numFmtId="49" fontId="51" fillId="0" borderId="1" xfId="1" applyNumberFormat="1" applyFont="1" applyFill="1" applyBorder="1" applyAlignment="1">
      <alignment horizontal="center" vertical="center"/>
    </xf>
    <xf numFmtId="0" fontId="58" fillId="0" borderId="1" xfId="1" applyFont="1" applyFill="1" applyBorder="1" applyAlignment="1">
      <alignment horizontal="center" vertical="center"/>
    </xf>
    <xf numFmtId="0" fontId="60" fillId="0" borderId="1" xfId="1" applyFont="1" applyFill="1" applyBorder="1" applyAlignment="1">
      <alignment horizontal="center" vertical="center"/>
    </xf>
    <xf numFmtId="49" fontId="51" fillId="0" borderId="0" xfId="1" applyNumberFormat="1" applyFont="1" applyFill="1"/>
    <xf numFmtId="49" fontId="51" fillId="0" borderId="0" xfId="1" applyNumberFormat="1" applyFont="1" applyFill="1" applyAlignment="1">
      <alignment horizontal="center" vertical="center"/>
    </xf>
    <xf numFmtId="0" fontId="51" fillId="0" borderId="0" xfId="1" applyFont="1" applyFill="1" applyAlignment="1">
      <alignment horizontal="center" vertical="center"/>
    </xf>
    <xf numFmtId="0" fontId="61" fillId="0" borderId="1" xfId="1" applyFont="1" applyFill="1" applyBorder="1" applyAlignment="1">
      <alignment horizontal="center" vertical="center"/>
    </xf>
    <xf numFmtId="49" fontId="62" fillId="0" borderId="0" xfId="1" applyNumberFormat="1" applyFont="1" applyFill="1" applyAlignment="1"/>
    <xf numFmtId="49" fontId="62" fillId="0" borderId="0" xfId="1" applyNumberFormat="1" applyFont="1" applyFill="1"/>
    <xf numFmtId="0" fontId="62" fillId="0" borderId="0" xfId="1" applyFont="1" applyFill="1"/>
    <xf numFmtId="49" fontId="62" fillId="0" borderId="1" xfId="1" applyNumberFormat="1" applyFont="1" applyFill="1" applyBorder="1" applyAlignment="1">
      <alignment vertical="center"/>
    </xf>
    <xf numFmtId="0" fontId="62" fillId="0" borderId="0" xfId="1" applyFont="1" applyFill="1" applyAlignment="1">
      <alignment horizontal="center" vertical="center"/>
    </xf>
    <xf numFmtId="49" fontId="62" fillId="0" borderId="0" xfId="1" applyNumberFormat="1" applyFont="1" applyFill="1" applyAlignment="1">
      <alignment horizontal="center"/>
    </xf>
    <xf numFmtId="49" fontId="62" fillId="0" borderId="1" xfId="1" applyNumberFormat="1" applyFont="1" applyFill="1" applyBorder="1" applyAlignment="1">
      <alignment horizontal="center" vertical="center"/>
    </xf>
    <xf numFmtId="49" fontId="62" fillId="0" borderId="1" xfId="1" applyNumberFormat="1" applyFont="1" applyFill="1" applyBorder="1" applyAlignment="1">
      <alignment horizontal="center"/>
    </xf>
    <xf numFmtId="49" fontId="62" fillId="0" borderId="0" xfId="1" applyNumberFormat="1" applyFont="1" applyFill="1" applyBorder="1" applyAlignment="1">
      <alignment horizontal="center"/>
    </xf>
    <xf numFmtId="0" fontId="29" fillId="0" borderId="0" xfId="1" applyFont="1" applyFill="1" applyAlignment="1">
      <alignment horizontal="left"/>
    </xf>
    <xf numFmtId="49" fontId="63" fillId="0" borderId="1" xfId="1" applyNumberFormat="1" applyFont="1" applyFill="1" applyBorder="1" applyAlignment="1">
      <alignment horizontal="center" vertical="center"/>
    </xf>
    <xf numFmtId="49" fontId="38" fillId="0" borderId="0" xfId="1" applyNumberFormat="1" applyFont="1" applyFill="1"/>
    <xf numFmtId="49" fontId="64" fillId="0" borderId="0" xfId="1" applyNumberFormat="1" applyFont="1" applyFill="1"/>
    <xf numFmtId="49" fontId="64" fillId="0" borderId="0" xfId="1" applyNumberFormat="1" applyFont="1" applyFill="1" applyAlignment="1">
      <alignment horizontal="center"/>
    </xf>
    <xf numFmtId="0" fontId="64" fillId="0" borderId="0" xfId="1" applyFont="1" applyFill="1"/>
    <xf numFmtId="49" fontId="37" fillId="0" borderId="0" xfId="1" applyNumberFormat="1" applyFont="1" applyFill="1"/>
    <xf numFmtId="49" fontId="37" fillId="0" borderId="0" xfId="1" applyNumberFormat="1" applyFont="1" applyFill="1" applyAlignment="1">
      <alignment horizontal="center"/>
    </xf>
    <xf numFmtId="0" fontId="65" fillId="0" borderId="0" xfId="1" applyFont="1" applyFill="1"/>
    <xf numFmtId="0" fontId="65" fillId="0" borderId="0" xfId="1" applyFont="1" applyFill="1" applyAlignment="1">
      <alignment horizontal="left"/>
    </xf>
    <xf numFmtId="49" fontId="38" fillId="0" borderId="0" xfId="1" applyNumberFormat="1" applyFont="1" applyFill="1" applyAlignment="1">
      <alignment horizontal="center"/>
    </xf>
    <xf numFmtId="0" fontId="13" fillId="0" borderId="14" xfId="1" applyFont="1" applyFill="1" applyBorder="1" applyAlignment="1">
      <alignment horizontal="center" vertical="center" textRotation="90"/>
    </xf>
    <xf numFmtId="0" fontId="13" fillId="0" borderId="5" xfId="1" applyFont="1" applyFill="1" applyBorder="1" applyAlignment="1">
      <alignment horizontal="center" vertical="center" textRotation="90"/>
    </xf>
    <xf numFmtId="0" fontId="13" fillId="0" borderId="15" xfId="1" applyFont="1" applyFill="1" applyBorder="1" applyAlignment="1">
      <alignment horizontal="center" vertical="center" textRotation="90"/>
    </xf>
    <xf numFmtId="0" fontId="33" fillId="0" borderId="63" xfId="1" applyFont="1" applyFill="1" applyBorder="1" applyAlignment="1">
      <alignment horizontal="center" vertical="center"/>
    </xf>
    <xf numFmtId="0" fontId="33" fillId="0" borderId="64" xfId="1" applyFont="1" applyFill="1" applyBorder="1" applyAlignment="1">
      <alignment horizontal="center" vertical="center"/>
    </xf>
    <xf numFmtId="0" fontId="33" fillId="0" borderId="67" xfId="1" applyFont="1" applyFill="1" applyBorder="1" applyAlignment="1">
      <alignment horizontal="center" vertical="center"/>
    </xf>
    <xf numFmtId="0" fontId="33" fillId="0" borderId="65" xfId="1" applyFont="1" applyFill="1" applyBorder="1" applyAlignment="1">
      <alignment horizontal="center" vertical="center"/>
    </xf>
    <xf numFmtId="0" fontId="33" fillId="0" borderId="66" xfId="1" applyFont="1" applyFill="1" applyBorder="1" applyAlignment="1">
      <alignment horizontal="center" vertical="center"/>
    </xf>
    <xf numFmtId="49" fontId="34" fillId="0" borderId="14" xfId="1" applyNumberFormat="1" applyFont="1" applyFill="1" applyBorder="1" applyAlignment="1">
      <alignment horizontal="center" vertical="center"/>
    </xf>
    <xf numFmtId="0" fontId="13" fillId="0" borderId="37" xfId="1" applyFont="1" applyFill="1" applyBorder="1" applyAlignment="1">
      <alignment horizontal="center" vertical="center" textRotation="90"/>
    </xf>
    <xf numFmtId="0" fontId="13" fillId="0" borderId="38" xfId="1" applyFont="1" applyFill="1" applyBorder="1" applyAlignment="1">
      <alignment horizontal="center" vertical="center" textRotation="90"/>
    </xf>
    <xf numFmtId="0" fontId="34" fillId="0" borderId="12" xfId="1" applyFont="1" applyFill="1" applyBorder="1"/>
    <xf numFmtId="0" fontId="34" fillId="0" borderId="1" xfId="1" applyFont="1" applyFill="1" applyBorder="1"/>
    <xf numFmtId="0" fontId="34" fillId="0" borderId="13" xfId="1" applyFont="1" applyFill="1" applyBorder="1"/>
    <xf numFmtId="0" fontId="34" fillId="0" borderId="32" xfId="1" applyFont="1" applyFill="1" applyBorder="1" applyAlignment="1">
      <alignment horizontal="center" vertical="center"/>
    </xf>
    <xf numFmtId="0" fontId="34" fillId="0" borderId="34" xfId="1" applyFont="1" applyFill="1" applyBorder="1" applyAlignment="1">
      <alignment horizontal="center" vertical="center"/>
    </xf>
    <xf numFmtId="0" fontId="34" fillId="0" borderId="52" xfId="1" applyFont="1" applyFill="1" applyBorder="1" applyAlignment="1">
      <alignment horizontal="center" vertical="center"/>
    </xf>
    <xf numFmtId="0" fontId="34" fillId="0" borderId="53" xfId="1" applyFont="1" applyFill="1" applyBorder="1" applyAlignment="1">
      <alignment horizontal="center" vertical="center"/>
    </xf>
    <xf numFmtId="0" fontId="34" fillId="0" borderId="54" xfId="1" applyFont="1" applyFill="1" applyBorder="1" applyAlignment="1">
      <alignment horizontal="center" vertical="center"/>
    </xf>
    <xf numFmtId="49" fontId="34" fillId="0" borderId="18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 applyProtection="1">
      <alignment vertical="top" wrapText="1"/>
      <protection locked="0"/>
    </xf>
    <xf numFmtId="0" fontId="13" fillId="0" borderId="36" xfId="1" applyFont="1" applyFill="1" applyBorder="1" applyAlignment="1">
      <alignment horizontal="center" vertical="center" textRotation="90"/>
    </xf>
    <xf numFmtId="49" fontId="34" fillId="0" borderId="30" xfId="1" applyNumberFormat="1" applyFont="1" applyFill="1" applyBorder="1" applyAlignment="1">
      <alignment horizontal="center" vertical="center"/>
    </xf>
    <xf numFmtId="0" fontId="34" fillId="0" borderId="63" xfId="1" applyFont="1" applyFill="1" applyBorder="1" applyAlignment="1">
      <alignment horizontal="center" vertical="center"/>
    </xf>
    <xf numFmtId="0" fontId="34" fillId="0" borderId="65" xfId="1" applyFont="1" applyFill="1" applyBorder="1" applyAlignment="1">
      <alignment horizontal="center" vertical="center"/>
    </xf>
    <xf numFmtId="0" fontId="68" fillId="0" borderId="0" xfId="1" applyFont="1" applyFill="1" applyBorder="1" applyAlignment="1">
      <alignment horizontal="center"/>
    </xf>
    <xf numFmtId="0" fontId="31" fillId="0" borderId="0" xfId="2" applyFont="1" applyFill="1" applyBorder="1"/>
    <xf numFmtId="0" fontId="23" fillId="0" borderId="0" xfId="1" applyFont="1" applyFill="1" applyBorder="1" applyAlignment="1">
      <alignment horizontal="center"/>
    </xf>
    <xf numFmtId="0" fontId="68" fillId="0" borderId="0" xfId="1" applyFont="1" applyFill="1" applyBorder="1" applyAlignment="1">
      <alignment horizontal="left"/>
    </xf>
    <xf numFmtId="0" fontId="50" fillId="0" borderId="0" xfId="1" applyFont="1" applyFill="1" applyAlignment="1">
      <alignment horizontal="center"/>
    </xf>
    <xf numFmtId="0" fontId="50" fillId="0" borderId="0" xfId="1" applyFont="1" applyFill="1" applyBorder="1"/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0" xfId="1" applyFont="1" applyFill="1"/>
    <xf numFmtId="0" fontId="23" fillId="0" borderId="0" xfId="1" applyFont="1" applyFill="1" applyAlignment="1">
      <alignment horizontal="left" vertical="top" wrapText="1"/>
    </xf>
    <xf numFmtId="0" fontId="23" fillId="0" borderId="0" xfId="1" applyFont="1" applyFill="1" applyAlignment="1">
      <alignment horizontal="center" vertical="top" wrapText="1"/>
    </xf>
    <xf numFmtId="0" fontId="23" fillId="0" borderId="0" xfId="1" applyFont="1" applyFill="1" applyBorder="1" applyAlignment="1">
      <alignment horizontal="left" vertical="top" wrapText="1"/>
    </xf>
    <xf numFmtId="0" fontId="37" fillId="0" borderId="0" xfId="1" applyFont="1" applyFill="1" applyAlignment="1">
      <alignment horizontal="left" vertical="top" wrapText="1"/>
    </xf>
    <xf numFmtId="0" fontId="37" fillId="0" borderId="0" xfId="1" applyFont="1" applyFill="1" applyAlignment="1">
      <alignment vertical="top" wrapText="1"/>
    </xf>
    <xf numFmtId="0" fontId="23" fillId="0" borderId="0" xfId="1" applyFont="1" applyFill="1" applyAlignment="1">
      <alignment vertical="top" wrapText="1"/>
    </xf>
    <xf numFmtId="0" fontId="23" fillId="0" borderId="0" xfId="1" applyFont="1" applyFill="1" applyAlignment="1">
      <alignment wrapText="1"/>
    </xf>
    <xf numFmtId="0" fontId="23" fillId="0" borderId="45" xfId="1" applyFont="1" applyFill="1" applyBorder="1"/>
    <xf numFmtId="0" fontId="23" fillId="0" borderId="0" xfId="1" applyFont="1" applyFill="1" applyBorder="1" applyAlignment="1">
      <alignment vertical="top" wrapText="1"/>
    </xf>
    <xf numFmtId="0" fontId="23" fillId="0" borderId="0" xfId="1" applyFont="1" applyFill="1" applyAlignment="1">
      <alignment vertical="top"/>
    </xf>
    <xf numFmtId="0" fontId="37" fillId="0" borderId="0" xfId="1" applyFont="1" applyFill="1" applyBorder="1" applyAlignment="1">
      <alignment horizontal="left" vertical="top" wrapText="1"/>
    </xf>
    <xf numFmtId="0" fontId="37" fillId="0" borderId="0" xfId="1" applyFont="1" applyFill="1" applyBorder="1" applyAlignment="1">
      <alignment vertical="top" wrapText="1"/>
    </xf>
    <xf numFmtId="0" fontId="33" fillId="4" borderId="18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 textRotation="90"/>
    </xf>
    <xf numFmtId="0" fontId="13" fillId="0" borderId="5" xfId="1" applyFont="1" applyFill="1" applyBorder="1" applyAlignment="1">
      <alignment horizontal="center" vertical="center" textRotation="90"/>
    </xf>
    <xf numFmtId="0" fontId="34" fillId="0" borderId="6" xfId="1" applyFont="1" applyFill="1" applyBorder="1" applyAlignment="1">
      <alignment horizontal="center" vertical="center"/>
    </xf>
    <xf numFmtId="0" fontId="33" fillId="0" borderId="18" xfId="1" applyFont="1" applyFill="1" applyBorder="1" applyAlignment="1">
      <alignment horizontal="center" vertical="center"/>
    </xf>
    <xf numFmtId="0" fontId="33" fillId="0" borderId="19" xfId="1" applyFont="1" applyFill="1" applyBorder="1" applyAlignment="1">
      <alignment horizontal="center" vertical="center"/>
    </xf>
    <xf numFmtId="0" fontId="33" fillId="0" borderId="21" xfId="1" applyFont="1" applyFill="1" applyBorder="1" applyAlignment="1">
      <alignment horizontal="center" vertical="center"/>
    </xf>
    <xf numFmtId="0" fontId="34" fillId="0" borderId="5" xfId="1" applyFont="1" applyFill="1" applyBorder="1" applyAlignment="1">
      <alignment horizontal="center" vertical="center"/>
    </xf>
    <xf numFmtId="0" fontId="34" fillId="0" borderId="24" xfId="1" applyFont="1" applyFill="1" applyBorder="1" applyAlignment="1">
      <alignment horizontal="center" vertical="center"/>
    </xf>
    <xf numFmtId="0" fontId="34" fillId="0" borderId="26" xfId="1" applyFont="1" applyFill="1" applyBorder="1" applyAlignment="1">
      <alignment horizontal="center" vertical="center"/>
    </xf>
    <xf numFmtId="0" fontId="34" fillId="0" borderId="27" xfId="1" applyFont="1" applyFill="1" applyBorder="1" applyAlignment="1">
      <alignment horizontal="center" vertical="center"/>
    </xf>
    <xf numFmtId="0" fontId="3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horizontal="center" vertical="center"/>
    </xf>
    <xf numFmtId="0" fontId="34" fillId="0" borderId="21" xfId="1" applyFont="1" applyFill="1" applyBorder="1" applyAlignment="1">
      <alignment horizontal="center" vertical="center"/>
    </xf>
    <xf numFmtId="0" fontId="33" fillId="0" borderId="22" xfId="1" applyFont="1" applyFill="1" applyBorder="1" applyAlignment="1">
      <alignment horizontal="center" vertical="center"/>
    </xf>
    <xf numFmtId="0" fontId="33" fillId="0" borderId="20" xfId="1" applyFont="1" applyFill="1" applyBorder="1" applyAlignment="1">
      <alignment horizontal="center" vertical="center"/>
    </xf>
    <xf numFmtId="0" fontId="34" fillId="0" borderId="16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horizontal="center" vertical="center"/>
    </xf>
    <xf numFmtId="0" fontId="34" fillId="0" borderId="2" xfId="1" applyFont="1" applyFill="1" applyBorder="1" applyAlignment="1">
      <alignment horizontal="center" vertical="center"/>
    </xf>
    <xf numFmtId="0" fontId="34" fillId="0" borderId="14" xfId="1" applyFont="1" applyFill="1" applyBorder="1" applyAlignment="1">
      <alignment horizontal="center" vertical="center"/>
    </xf>
    <xf numFmtId="0" fontId="34" fillId="0" borderId="15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horizontal="center" vertical="center"/>
    </xf>
    <xf numFmtId="0" fontId="34" fillId="0" borderId="25" xfId="1" applyFont="1" applyFill="1" applyBorder="1" applyAlignment="1">
      <alignment horizontal="center" vertical="center"/>
    </xf>
    <xf numFmtId="0" fontId="34" fillId="0" borderId="12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center"/>
    </xf>
    <xf numFmtId="0" fontId="34" fillId="0" borderId="62" xfId="1" applyFont="1" applyFill="1" applyBorder="1" applyAlignment="1">
      <alignment horizontal="center" vertical="center"/>
    </xf>
    <xf numFmtId="0" fontId="34" fillId="0" borderId="60" xfId="1" applyFont="1" applyFill="1" applyBorder="1" applyAlignment="1">
      <alignment horizontal="center" vertical="center"/>
    </xf>
    <xf numFmtId="0" fontId="34" fillId="0" borderId="35" xfId="1" applyFont="1" applyFill="1" applyBorder="1" applyAlignment="1">
      <alignment horizontal="center" vertical="center"/>
    </xf>
    <xf numFmtId="0" fontId="34" fillId="0" borderId="59" xfId="1" applyFont="1" applyFill="1" applyBorder="1" applyAlignment="1">
      <alignment horizontal="center" vertical="center"/>
    </xf>
    <xf numFmtId="0" fontId="34" fillId="0" borderId="61" xfId="1" applyFont="1" applyFill="1" applyBorder="1" applyAlignment="1">
      <alignment horizontal="center" vertical="center"/>
    </xf>
    <xf numFmtId="0" fontId="13" fillId="0" borderId="37" xfId="1" applyFont="1" applyFill="1" applyBorder="1" applyAlignment="1">
      <alignment horizontal="center" vertical="center" textRotation="90"/>
    </xf>
    <xf numFmtId="0" fontId="34" fillId="0" borderId="37" xfId="1" applyFont="1" applyFill="1" applyBorder="1" applyAlignment="1">
      <alignment horizontal="center" vertical="center"/>
    </xf>
    <xf numFmtId="0" fontId="34" fillId="0" borderId="38" xfId="1" applyFont="1" applyFill="1" applyBorder="1" applyAlignment="1">
      <alignment horizontal="center" vertical="center"/>
    </xf>
    <xf numFmtId="0" fontId="34" fillId="0" borderId="36" xfId="1" applyFont="1" applyFill="1" applyBorder="1" applyAlignment="1">
      <alignment horizontal="center" vertical="center"/>
    </xf>
    <xf numFmtId="0" fontId="34" fillId="0" borderId="39" xfId="1" applyFont="1" applyFill="1" applyBorder="1" applyAlignment="1">
      <alignment horizontal="center" vertical="center"/>
    </xf>
    <xf numFmtId="0" fontId="34" fillId="0" borderId="30" xfId="1" applyFont="1" applyFill="1" applyBorder="1" applyAlignment="1">
      <alignment horizontal="center" vertical="center"/>
    </xf>
    <xf numFmtId="0" fontId="33" fillId="0" borderId="43" xfId="1" applyFont="1" applyFill="1" applyBorder="1" applyAlignment="1">
      <alignment horizontal="center" vertical="center"/>
    </xf>
    <xf numFmtId="0" fontId="34" fillId="0" borderId="22" xfId="1" applyFont="1" applyFill="1" applyBorder="1" applyAlignment="1">
      <alignment horizontal="center" vertical="center"/>
    </xf>
    <xf numFmtId="0" fontId="34" fillId="0" borderId="40" xfId="1" applyFont="1" applyFill="1" applyBorder="1" applyAlignment="1">
      <alignment horizontal="center" vertical="center"/>
    </xf>
    <xf numFmtId="0" fontId="30" fillId="0" borderId="52" xfId="1" applyFont="1" applyFill="1" applyBorder="1"/>
    <xf numFmtId="0" fontId="13" fillId="0" borderId="36" xfId="1" applyFont="1" applyFill="1" applyBorder="1" applyAlignment="1">
      <alignment horizontal="center" vertical="center" textRotation="90"/>
    </xf>
    <xf numFmtId="0" fontId="13" fillId="0" borderId="37" xfId="1" applyFont="1" applyFill="1" applyBorder="1" applyAlignment="1">
      <alignment horizontal="center" vertical="center" textRotation="90"/>
    </xf>
    <xf numFmtId="0" fontId="13" fillId="0" borderId="5" xfId="1" applyFont="1" applyFill="1" applyBorder="1" applyAlignment="1">
      <alignment horizontal="center" vertical="center" textRotation="90"/>
    </xf>
    <xf numFmtId="0" fontId="13" fillId="0" borderId="14" xfId="1" applyFont="1" applyFill="1" applyBorder="1" applyAlignment="1">
      <alignment horizontal="center" vertical="center" textRotation="90"/>
    </xf>
    <xf numFmtId="0" fontId="13" fillId="0" borderId="15" xfId="1" applyFont="1" applyFill="1" applyBorder="1" applyAlignment="1">
      <alignment horizontal="center" vertical="center" textRotation="90"/>
    </xf>
    <xf numFmtId="0" fontId="34" fillId="0" borderId="6" xfId="1" applyFont="1" applyFill="1" applyBorder="1" applyAlignment="1">
      <alignment horizontal="center" vertical="center"/>
    </xf>
    <xf numFmtId="0" fontId="33" fillId="0" borderId="18" xfId="1" applyFont="1" applyFill="1" applyBorder="1" applyAlignment="1">
      <alignment horizontal="center" vertical="center"/>
    </xf>
    <xf numFmtId="0" fontId="33" fillId="0" borderId="19" xfId="1" applyFont="1" applyFill="1" applyBorder="1" applyAlignment="1">
      <alignment horizontal="center" vertical="center"/>
    </xf>
    <xf numFmtId="0" fontId="33" fillId="0" borderId="21" xfId="1" applyFont="1" applyFill="1" applyBorder="1" applyAlignment="1">
      <alignment horizontal="center" vertical="center"/>
    </xf>
    <xf numFmtId="0" fontId="34" fillId="0" borderId="5" xfId="1" applyFont="1" applyFill="1" applyBorder="1" applyAlignment="1">
      <alignment horizontal="center" vertical="center"/>
    </xf>
    <xf numFmtId="0" fontId="34" fillId="0" borderId="24" xfId="1" applyFont="1" applyFill="1" applyBorder="1" applyAlignment="1">
      <alignment horizontal="center" vertical="center"/>
    </xf>
    <xf numFmtId="0" fontId="34" fillId="0" borderId="26" xfId="1" applyFont="1" applyFill="1" applyBorder="1" applyAlignment="1">
      <alignment horizontal="center" vertical="center"/>
    </xf>
    <xf numFmtId="0" fontId="34" fillId="0" borderId="27" xfId="1" applyFont="1" applyFill="1" applyBorder="1" applyAlignment="1">
      <alignment horizontal="center" vertical="center"/>
    </xf>
    <xf numFmtId="0" fontId="3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horizontal="center" vertical="center"/>
    </xf>
    <xf numFmtId="0" fontId="34" fillId="0" borderId="21" xfId="1" applyFont="1" applyFill="1" applyBorder="1" applyAlignment="1">
      <alignment horizontal="center" vertical="center"/>
    </xf>
    <xf numFmtId="0" fontId="33" fillId="0" borderId="22" xfId="1" applyFont="1" applyFill="1" applyBorder="1" applyAlignment="1">
      <alignment horizontal="center" vertical="center"/>
    </xf>
    <xf numFmtId="0" fontId="33" fillId="0" borderId="20" xfId="1" applyFont="1" applyFill="1" applyBorder="1" applyAlignment="1">
      <alignment horizontal="center" vertical="center"/>
    </xf>
    <xf numFmtId="0" fontId="34" fillId="0" borderId="16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horizontal="center" vertical="center"/>
    </xf>
    <xf numFmtId="0" fontId="34" fillId="0" borderId="2" xfId="1" applyFont="1" applyFill="1" applyBorder="1" applyAlignment="1">
      <alignment horizontal="center" vertical="center"/>
    </xf>
    <xf numFmtId="0" fontId="34" fillId="0" borderId="14" xfId="1" applyFont="1" applyFill="1" applyBorder="1" applyAlignment="1">
      <alignment horizontal="center" vertical="center"/>
    </xf>
    <xf numFmtId="0" fontId="34" fillId="0" borderId="15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horizontal="center" vertical="center"/>
    </xf>
    <xf numFmtId="0" fontId="34" fillId="0" borderId="25" xfId="1" applyFont="1" applyFill="1" applyBorder="1" applyAlignment="1">
      <alignment horizontal="center" vertical="center"/>
    </xf>
    <xf numFmtId="0" fontId="34" fillId="0" borderId="12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center"/>
    </xf>
    <xf numFmtId="0" fontId="34" fillId="0" borderId="37" xfId="1" applyFont="1" applyFill="1" applyBorder="1" applyAlignment="1">
      <alignment horizontal="center" vertical="center"/>
    </xf>
    <xf numFmtId="0" fontId="34" fillId="0" borderId="38" xfId="1" applyFont="1" applyFill="1" applyBorder="1" applyAlignment="1">
      <alignment horizontal="center" vertical="center"/>
    </xf>
    <xf numFmtId="0" fontId="34" fillId="0" borderId="36" xfId="1" applyFont="1" applyFill="1" applyBorder="1" applyAlignment="1">
      <alignment horizontal="center" vertical="center"/>
    </xf>
    <xf numFmtId="0" fontId="34" fillId="0" borderId="39" xfId="1" applyFont="1" applyFill="1" applyBorder="1" applyAlignment="1">
      <alignment horizontal="center" vertical="center"/>
    </xf>
    <xf numFmtId="0" fontId="33" fillId="0" borderId="51" xfId="1" applyFont="1" applyFill="1" applyBorder="1" applyAlignment="1">
      <alignment horizontal="center" vertical="center"/>
    </xf>
    <xf numFmtId="0" fontId="34" fillId="0" borderId="7" xfId="1" applyFont="1" applyFill="1" applyBorder="1" applyAlignment="1">
      <alignment horizontal="center" vertical="center"/>
    </xf>
    <xf numFmtId="0" fontId="34" fillId="0" borderId="8" xfId="1" applyFont="1" applyFill="1" applyBorder="1" applyAlignment="1">
      <alignment horizontal="center" vertical="center"/>
    </xf>
    <xf numFmtId="0" fontId="34" fillId="0" borderId="10" xfId="1" applyFont="1" applyFill="1" applyBorder="1" applyAlignment="1">
      <alignment horizontal="center" vertical="center"/>
    </xf>
    <xf numFmtId="0" fontId="34" fillId="0" borderId="31" xfId="1" applyFont="1" applyFill="1" applyBorder="1" applyAlignment="1">
      <alignment horizontal="center" vertical="center"/>
    </xf>
    <xf numFmtId="0" fontId="34" fillId="0" borderId="33" xfId="1" applyFont="1" applyFill="1" applyBorder="1" applyAlignment="1">
      <alignment horizontal="center" vertical="center"/>
    </xf>
    <xf numFmtId="0" fontId="34" fillId="0" borderId="30" xfId="1" applyFont="1" applyFill="1" applyBorder="1" applyAlignment="1">
      <alignment horizontal="center" vertical="center"/>
    </xf>
    <xf numFmtId="0" fontId="34" fillId="0" borderId="22" xfId="1" applyFont="1" applyFill="1" applyBorder="1" applyAlignment="1">
      <alignment horizontal="center" vertical="center"/>
    </xf>
    <xf numFmtId="0" fontId="34" fillId="0" borderId="40" xfId="1" applyFont="1" applyFill="1" applyBorder="1" applyAlignment="1">
      <alignment horizontal="center" vertical="center"/>
    </xf>
    <xf numFmtId="0" fontId="30" fillId="0" borderId="42" xfId="1" applyFont="1" applyFill="1" applyBorder="1"/>
    <xf numFmtId="0" fontId="31" fillId="0" borderId="18" xfId="1" applyFont="1" applyFill="1" applyBorder="1" applyAlignment="1">
      <alignment horizontal="center" vertical="center" wrapText="1"/>
    </xf>
    <xf numFmtId="0" fontId="31" fillId="0" borderId="19" xfId="1" applyFont="1" applyFill="1" applyBorder="1" applyAlignment="1">
      <alignment horizontal="center" vertical="center" wrapText="1"/>
    </xf>
    <xf numFmtId="0" fontId="31" fillId="0" borderId="21" xfId="1" applyFont="1" applyFill="1" applyBorder="1" applyAlignment="1">
      <alignment horizontal="center" vertical="center" wrapTex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0" xfId="1" applyFont="1" applyFill="1" applyBorder="1" applyAlignment="1">
      <alignment horizontal="center" vertical="center" wrapText="1"/>
    </xf>
    <xf numFmtId="0" fontId="66" fillId="0" borderId="7" xfId="1" applyFont="1" applyFill="1" applyBorder="1" applyAlignment="1">
      <alignment horizontal="center" vertical="center" textRotation="90"/>
    </xf>
    <xf numFmtId="0" fontId="66" fillId="0" borderId="10" xfId="1" applyFont="1" applyFill="1" applyBorder="1" applyAlignment="1">
      <alignment horizontal="center" vertical="center" textRotation="90"/>
    </xf>
    <xf numFmtId="0" fontId="66" fillId="0" borderId="12" xfId="1" applyFont="1" applyFill="1" applyBorder="1" applyAlignment="1">
      <alignment horizontal="center" vertical="center" textRotation="90"/>
    </xf>
    <xf numFmtId="0" fontId="66" fillId="0" borderId="13" xfId="1" applyFont="1" applyFill="1" applyBorder="1" applyAlignment="1">
      <alignment horizontal="center" vertical="center" textRotation="90"/>
    </xf>
    <xf numFmtId="0" fontId="66" fillId="0" borderId="36" xfId="1" applyFont="1" applyFill="1" applyBorder="1" applyAlignment="1">
      <alignment horizontal="center" vertical="center" textRotation="90"/>
    </xf>
    <xf numFmtId="0" fontId="66" fillId="0" borderId="39" xfId="1" applyFont="1" applyFill="1" applyBorder="1" applyAlignment="1">
      <alignment horizontal="center" vertical="center" textRotation="90"/>
    </xf>
    <xf numFmtId="0" fontId="66" fillId="0" borderId="11" xfId="1" applyFont="1" applyFill="1" applyBorder="1" applyAlignment="1">
      <alignment horizontal="center" vertical="center" textRotation="90"/>
    </xf>
    <xf numFmtId="0" fontId="66" fillId="0" borderId="8" xfId="1" applyFont="1" applyFill="1" applyBorder="1" applyAlignment="1">
      <alignment horizontal="center" vertical="center" textRotation="90"/>
    </xf>
    <xf numFmtId="0" fontId="66" fillId="0" borderId="4" xfId="1" applyFont="1" applyFill="1" applyBorder="1" applyAlignment="1">
      <alignment horizontal="center" vertical="center" textRotation="90"/>
    </xf>
    <xf numFmtId="0" fontId="66" fillId="0" borderId="1" xfId="1" applyFont="1" applyFill="1" applyBorder="1" applyAlignment="1">
      <alignment horizontal="center" vertical="center" textRotation="90"/>
    </xf>
    <xf numFmtId="0" fontId="66" fillId="0" borderId="40" xfId="1" applyFont="1" applyFill="1" applyBorder="1" applyAlignment="1">
      <alignment horizontal="center" vertical="center" textRotation="90"/>
    </xf>
    <xf numFmtId="0" fontId="66" fillId="0" borderId="37" xfId="1" applyFont="1" applyFill="1" applyBorder="1" applyAlignment="1">
      <alignment horizontal="center" vertical="center" textRotation="90"/>
    </xf>
    <xf numFmtId="0" fontId="13" fillId="0" borderId="12" xfId="1" applyFont="1" applyFill="1" applyBorder="1" applyAlignment="1">
      <alignment horizontal="center" vertical="center" textRotation="90"/>
    </xf>
    <xf numFmtId="0" fontId="13" fillId="0" borderId="1" xfId="1" applyFont="1" applyFill="1" applyBorder="1" applyAlignment="1">
      <alignment horizontal="center" vertical="center" textRotation="90"/>
    </xf>
    <xf numFmtId="0" fontId="13" fillId="0" borderId="36" xfId="1" applyFont="1" applyFill="1" applyBorder="1" applyAlignment="1">
      <alignment horizontal="center" vertical="center" textRotation="90"/>
    </xf>
    <xf numFmtId="0" fontId="13" fillId="0" borderId="37" xfId="1" applyFont="1" applyFill="1" applyBorder="1" applyAlignment="1">
      <alignment horizontal="center" vertical="center" textRotation="90"/>
    </xf>
    <xf numFmtId="0" fontId="13" fillId="0" borderId="1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 textRotation="90"/>
    </xf>
    <xf numFmtId="0" fontId="13" fillId="0" borderId="39" xfId="1" applyFont="1" applyFill="1" applyBorder="1" applyAlignment="1">
      <alignment horizontal="center" vertical="center" textRotation="90"/>
    </xf>
    <xf numFmtId="0" fontId="13" fillId="0" borderId="12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34" fillId="0" borderId="6" xfId="1" applyFont="1" applyFill="1" applyBorder="1" applyAlignment="1">
      <alignment horizontal="center" vertical="center"/>
    </xf>
    <xf numFmtId="0" fontId="34" fillId="0" borderId="25" xfId="1" applyFont="1" applyFill="1" applyBorder="1" applyAlignment="1">
      <alignment horizontal="center" vertical="center"/>
    </xf>
    <xf numFmtId="0" fontId="34" fillId="0" borderId="63" xfId="1" applyNumberFormat="1" applyFont="1" applyFill="1" applyBorder="1" applyAlignment="1">
      <alignment horizontal="center" vertical="center"/>
    </xf>
    <xf numFmtId="0" fontId="34" fillId="0" borderId="65" xfId="1" applyNumberFormat="1" applyFont="1" applyFill="1" applyBorder="1" applyAlignment="1">
      <alignment horizontal="center" vertical="center"/>
    </xf>
    <xf numFmtId="0" fontId="34" fillId="0" borderId="27" xfId="1" applyFont="1" applyFill="1" applyBorder="1" applyAlignment="1">
      <alignment horizontal="center" vertical="center" wrapText="1"/>
    </xf>
    <xf numFmtId="0" fontId="34" fillId="0" borderId="6" xfId="1" applyFont="1" applyFill="1" applyBorder="1" applyAlignment="1">
      <alignment horizontal="center" vertical="center" wrapText="1"/>
    </xf>
    <xf numFmtId="0" fontId="34" fillId="0" borderId="26" xfId="1" applyFont="1" applyFill="1" applyBorder="1" applyAlignment="1">
      <alignment horizontal="center" vertical="center" wrapText="1"/>
    </xf>
    <xf numFmtId="0" fontId="34" fillId="0" borderId="1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/>
    </xf>
    <xf numFmtId="0" fontId="66" fillId="0" borderId="14" xfId="1" applyFont="1" applyFill="1" applyBorder="1" applyAlignment="1">
      <alignment horizontal="center" vertical="center" textRotation="90"/>
    </xf>
    <xf numFmtId="0" fontId="66" fillId="0" borderId="5" xfId="1" applyFont="1" applyFill="1" applyBorder="1" applyAlignment="1">
      <alignment horizontal="center" vertical="center" textRotation="90"/>
    </xf>
    <xf numFmtId="0" fontId="66" fillId="0" borderId="15" xfId="1" applyFont="1" applyFill="1" applyBorder="1" applyAlignment="1">
      <alignment horizontal="center" vertical="center" textRotation="90"/>
    </xf>
    <xf numFmtId="0" fontId="13" fillId="0" borderId="4" xfId="1" applyFont="1" applyFill="1" applyBorder="1" applyAlignment="1">
      <alignment horizontal="center" vertical="center" textRotation="90"/>
    </xf>
    <xf numFmtId="0" fontId="13" fillId="0" borderId="17" xfId="1" applyFont="1" applyFill="1" applyBorder="1" applyAlignment="1">
      <alignment horizontal="center" vertical="center" textRotation="90"/>
    </xf>
    <xf numFmtId="0" fontId="13" fillId="0" borderId="5" xfId="1" applyFont="1" applyFill="1" applyBorder="1" applyAlignment="1">
      <alignment horizontal="center" vertical="center" textRotation="90"/>
    </xf>
    <xf numFmtId="0" fontId="13" fillId="0" borderId="14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textRotation="90"/>
    </xf>
    <xf numFmtId="0" fontId="13" fillId="0" borderId="16" xfId="1" applyFont="1" applyFill="1" applyBorder="1" applyAlignment="1">
      <alignment horizontal="center" vertical="center" textRotation="90"/>
    </xf>
    <xf numFmtId="0" fontId="33" fillId="0" borderId="22" xfId="1" applyFont="1" applyFill="1" applyBorder="1" applyAlignment="1">
      <alignment horizontal="center" vertical="center"/>
    </xf>
    <xf numFmtId="0" fontId="33" fillId="0" borderId="19" xfId="1" applyFont="1" applyFill="1" applyBorder="1" applyAlignment="1">
      <alignment horizontal="center" vertical="center"/>
    </xf>
    <xf numFmtId="0" fontId="33" fillId="0" borderId="20" xfId="1" applyFont="1" applyFill="1" applyBorder="1" applyAlignment="1">
      <alignment horizontal="center" vertical="center"/>
    </xf>
    <xf numFmtId="0" fontId="33" fillId="0" borderId="18" xfId="1" applyNumberFormat="1" applyFont="1" applyFill="1" applyBorder="1" applyAlignment="1">
      <alignment horizontal="center" vertical="center"/>
    </xf>
    <xf numFmtId="0" fontId="33" fillId="0" borderId="20" xfId="1" applyNumberFormat="1" applyFont="1" applyFill="1" applyBorder="1" applyAlignment="1">
      <alignment horizontal="center" vertical="center"/>
    </xf>
    <xf numFmtId="0" fontId="34" fillId="0" borderId="5" xfId="1" applyFont="1" applyFill="1" applyBorder="1" applyAlignment="1">
      <alignment horizontal="left" vertical="center" wrapText="1"/>
    </xf>
    <xf numFmtId="0" fontId="34" fillId="0" borderId="16" xfId="1" applyFont="1" applyFill="1" applyBorder="1" applyAlignment="1">
      <alignment horizontal="left" vertical="center" wrapText="1"/>
    </xf>
    <xf numFmtId="0" fontId="34" fillId="0" borderId="14" xfId="1" applyFont="1" applyFill="1" applyBorder="1" applyAlignment="1">
      <alignment horizontal="center" vertical="center"/>
    </xf>
    <xf numFmtId="0" fontId="34" fillId="0" borderId="5" xfId="1" applyFont="1" applyFill="1" applyBorder="1" applyAlignment="1">
      <alignment horizontal="center" vertical="center"/>
    </xf>
    <xf numFmtId="0" fontId="34" fillId="0" borderId="15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horizontal="center" vertical="center"/>
    </xf>
    <xf numFmtId="0" fontId="66" fillId="0" borderId="7" xfId="1" applyFont="1" applyFill="1" applyBorder="1" applyAlignment="1">
      <alignment horizontal="center" vertical="center" wrapText="1"/>
    </xf>
    <xf numFmtId="0" fontId="66" fillId="0" borderId="12" xfId="1" applyFont="1" applyFill="1" applyBorder="1" applyAlignment="1">
      <alignment horizontal="center" vertical="center"/>
    </xf>
    <xf numFmtId="0" fontId="66" fillId="0" borderId="14" xfId="1" applyFont="1" applyFill="1" applyBorder="1" applyAlignment="1">
      <alignment horizontal="center" vertical="center"/>
    </xf>
    <xf numFmtId="0" fontId="66" fillId="0" borderId="8" xfId="1" applyFont="1" applyFill="1" applyBorder="1" applyAlignment="1">
      <alignment horizontal="center" vertical="center" wrapText="1"/>
    </xf>
    <xf numFmtId="0" fontId="66" fillId="0" borderId="9" xfId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6" fillId="0" borderId="2" xfId="1" applyFont="1" applyFill="1" applyBorder="1" applyAlignment="1">
      <alignment horizontal="center" vertical="center" wrapText="1"/>
    </xf>
    <xf numFmtId="0" fontId="66" fillId="0" borderId="5" xfId="1" applyFont="1" applyFill="1" applyBorder="1" applyAlignment="1">
      <alignment horizontal="center" vertical="center" wrapText="1"/>
    </xf>
    <xf numFmtId="0" fontId="66" fillId="0" borderId="16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textRotation="90"/>
    </xf>
    <xf numFmtId="0" fontId="13" fillId="0" borderId="8" xfId="1" applyFont="1" applyFill="1" applyBorder="1" applyAlignment="1">
      <alignment horizontal="center" vertical="center" textRotation="90"/>
    </xf>
    <xf numFmtId="0" fontId="13" fillId="0" borderId="14" xfId="1" applyFont="1" applyFill="1" applyBorder="1" applyAlignment="1">
      <alignment horizontal="center" vertical="center" textRotation="90"/>
    </xf>
    <xf numFmtId="0" fontId="13" fillId="0" borderId="10" xfId="1" applyFont="1" applyFill="1" applyBorder="1" applyAlignment="1">
      <alignment horizontal="center" vertical="center" textRotation="90"/>
    </xf>
    <xf numFmtId="0" fontId="13" fillId="0" borderId="15" xfId="1" applyFont="1" applyFill="1" applyBorder="1" applyAlignment="1">
      <alignment horizontal="center" vertical="center" textRotation="90"/>
    </xf>
    <xf numFmtId="0" fontId="66" fillId="0" borderId="11" xfId="1" applyFont="1" applyFill="1" applyBorder="1" applyAlignment="1">
      <alignment horizontal="center" vertical="center"/>
    </xf>
    <xf numFmtId="0" fontId="66" fillId="0" borderId="8" xfId="1" applyFont="1" applyFill="1" applyBorder="1" applyAlignment="1">
      <alignment horizontal="center" vertical="center"/>
    </xf>
    <xf numFmtId="0" fontId="66" fillId="0" borderId="9" xfId="1" applyFont="1" applyFill="1" applyBorder="1" applyAlignment="1">
      <alignment horizontal="center" vertical="center"/>
    </xf>
    <xf numFmtId="0" fontId="66" fillId="0" borderId="7" xfId="1" applyFont="1" applyFill="1" applyBorder="1" applyAlignment="1">
      <alignment horizontal="center" vertical="center"/>
    </xf>
    <xf numFmtId="0" fontId="66" fillId="0" borderId="10" xfId="1" applyFont="1" applyFill="1" applyBorder="1" applyAlignment="1">
      <alignment horizontal="center" vertical="center"/>
    </xf>
    <xf numFmtId="0" fontId="66" fillId="0" borderId="9" xfId="1" applyFont="1" applyFill="1" applyBorder="1" applyAlignment="1">
      <alignment horizontal="center" vertical="center" textRotation="90"/>
    </xf>
    <xf numFmtId="0" fontId="66" fillId="0" borderId="2" xfId="1" applyFont="1" applyFill="1" applyBorder="1" applyAlignment="1">
      <alignment horizontal="center" vertical="center" textRotation="90"/>
    </xf>
    <xf numFmtId="0" fontId="66" fillId="0" borderId="16" xfId="1" applyFont="1" applyFill="1" applyBorder="1" applyAlignment="1">
      <alignment horizontal="center" vertical="center" textRotation="90"/>
    </xf>
    <xf numFmtId="0" fontId="34" fillId="0" borderId="24" xfId="1" applyNumberFormat="1" applyFont="1" applyFill="1" applyBorder="1" applyAlignment="1">
      <alignment horizontal="center" vertical="center"/>
    </xf>
    <xf numFmtId="0" fontId="34" fillId="0" borderId="25" xfId="1" applyNumberFormat="1" applyFont="1" applyFill="1" applyBorder="1" applyAlignment="1">
      <alignment horizontal="center" vertical="center"/>
    </xf>
    <xf numFmtId="0" fontId="34" fillId="0" borderId="7" xfId="1" applyFont="1" applyFill="1" applyBorder="1" applyAlignment="1">
      <alignment horizontal="center" vertical="center" wrapText="1"/>
    </xf>
    <xf numFmtId="0" fontId="34" fillId="0" borderId="8" xfId="1" applyFont="1" applyFill="1" applyBorder="1" applyAlignment="1">
      <alignment horizontal="center" vertical="center" wrapText="1"/>
    </xf>
    <xf numFmtId="0" fontId="34" fillId="0" borderId="10" xfId="1" applyFont="1" applyFill="1" applyBorder="1" applyAlignment="1">
      <alignment horizontal="center" vertical="center" wrapText="1"/>
    </xf>
    <xf numFmtId="0" fontId="33" fillId="0" borderId="19" xfId="1" applyFont="1" applyFill="1" applyBorder="1" applyAlignment="1">
      <alignment horizontal="left" vertical="center" wrapText="1"/>
    </xf>
    <xf numFmtId="0" fontId="33" fillId="0" borderId="20" xfId="1" applyFont="1" applyFill="1" applyBorder="1" applyAlignment="1">
      <alignment horizontal="left" vertical="center" wrapText="1"/>
    </xf>
    <xf numFmtId="0" fontId="33" fillId="0" borderId="18" xfId="1" applyFont="1" applyFill="1" applyBorder="1" applyAlignment="1">
      <alignment horizontal="center" vertical="center"/>
    </xf>
    <xf numFmtId="0" fontId="33" fillId="0" borderId="21" xfId="1" applyFont="1" applyFill="1" applyBorder="1" applyAlignment="1">
      <alignment horizontal="center" vertical="center"/>
    </xf>
    <xf numFmtId="0" fontId="33" fillId="0" borderId="18" xfId="1" applyFont="1" applyFill="1" applyBorder="1" applyAlignment="1">
      <alignment horizontal="center" vertical="center" wrapText="1"/>
    </xf>
    <xf numFmtId="0" fontId="33" fillId="0" borderId="19" xfId="1" applyFont="1" applyFill="1" applyBorder="1" applyAlignment="1">
      <alignment horizontal="center" vertical="center" wrapText="1"/>
    </xf>
    <xf numFmtId="0" fontId="33" fillId="0" borderId="21" xfId="1" applyFont="1" applyFill="1" applyBorder="1" applyAlignment="1">
      <alignment horizontal="center" vertical="center" wrapText="1"/>
    </xf>
    <xf numFmtId="0" fontId="23" fillId="0" borderId="12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13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/>
    </xf>
    <xf numFmtId="0" fontId="23" fillId="0" borderId="2" xfId="1" applyFont="1" applyFill="1" applyBorder="1" applyAlignment="1">
      <alignment horizontal="left" vertical="center" wrapText="1"/>
    </xf>
    <xf numFmtId="49" fontId="23" fillId="0" borderId="12" xfId="1" applyNumberFormat="1" applyFont="1" applyFill="1" applyBorder="1" applyAlignment="1">
      <alignment horizontal="center" vertical="center" wrapText="1"/>
    </xf>
    <xf numFmtId="49" fontId="23" fillId="0" borderId="1" xfId="1" applyNumberFormat="1" applyFont="1" applyFill="1" applyBorder="1" applyAlignment="1">
      <alignment horizontal="center" vertical="center" wrapText="1"/>
    </xf>
    <xf numFmtId="49" fontId="23" fillId="0" borderId="13" xfId="1" applyNumberFormat="1" applyFont="1" applyFill="1" applyBorder="1" applyAlignment="1">
      <alignment horizontal="center" vertical="center" wrapText="1"/>
    </xf>
    <xf numFmtId="0" fontId="34" fillId="0" borderId="6" xfId="1" applyFont="1" applyFill="1" applyBorder="1" applyAlignment="1">
      <alignment vertical="center" wrapText="1"/>
    </xf>
    <xf numFmtId="0" fontId="34" fillId="0" borderId="25" xfId="1" applyFont="1" applyFill="1" applyBorder="1" applyAlignment="1">
      <alignment vertical="center" wrapText="1"/>
    </xf>
    <xf numFmtId="0" fontId="34" fillId="0" borderId="24" xfId="1" applyFont="1" applyFill="1" applyBorder="1" applyAlignment="1">
      <alignment horizontal="center" vertical="center"/>
    </xf>
    <xf numFmtId="0" fontId="34" fillId="0" borderId="26" xfId="1" applyFont="1" applyFill="1" applyBorder="1" applyAlignment="1">
      <alignment horizontal="center" vertical="center"/>
    </xf>
    <xf numFmtId="0" fontId="34" fillId="0" borderId="26" xfId="1" applyNumberFormat="1" applyFont="1" applyFill="1" applyBorder="1" applyAlignment="1">
      <alignment horizontal="center" vertical="center"/>
    </xf>
    <xf numFmtId="0" fontId="34" fillId="0" borderId="12" xfId="1" applyNumberFormat="1" applyFont="1" applyFill="1" applyBorder="1" applyAlignment="1">
      <alignment horizontal="center"/>
    </xf>
    <xf numFmtId="0" fontId="34" fillId="0" borderId="13" xfId="1" applyNumberFormat="1" applyFont="1" applyFill="1" applyBorder="1" applyAlignment="1">
      <alignment horizontal="center"/>
    </xf>
    <xf numFmtId="0" fontId="34" fillId="0" borderId="4" xfId="1" applyFont="1" applyFill="1" applyBorder="1" applyAlignment="1">
      <alignment horizontal="center" vertical="center" wrapText="1"/>
    </xf>
    <xf numFmtId="0" fontId="34" fillId="0" borderId="1" xfId="1" applyFont="1" applyFill="1" applyBorder="1" applyAlignment="1">
      <alignment horizontal="center" vertical="center" wrapText="1"/>
    </xf>
    <xf numFmtId="0" fontId="34" fillId="0" borderId="13" xfId="1" applyFont="1" applyFill="1" applyBorder="1" applyAlignment="1">
      <alignment horizontal="center" vertical="center" wrapText="1"/>
    </xf>
    <xf numFmtId="0" fontId="34" fillId="0" borderId="19" xfId="1" applyFont="1" applyFill="1" applyBorder="1" applyAlignment="1">
      <alignment horizontal="center" vertical="center"/>
    </xf>
    <xf numFmtId="0" fontId="34" fillId="0" borderId="21" xfId="1" applyFont="1" applyFill="1" applyBorder="1" applyAlignment="1">
      <alignment horizontal="center" vertical="center"/>
    </xf>
    <xf numFmtId="0" fontId="34" fillId="0" borderId="18" xfId="1" applyNumberFormat="1" applyFont="1" applyFill="1" applyBorder="1" applyAlignment="1">
      <alignment horizontal="center"/>
    </xf>
    <xf numFmtId="0" fontId="34" fillId="0" borderId="21" xfId="1" applyNumberFormat="1" applyFont="1" applyFill="1" applyBorder="1" applyAlignment="1">
      <alignment horizontal="center"/>
    </xf>
    <xf numFmtId="0" fontId="34" fillId="0" borderId="22" xfId="1" applyFont="1" applyFill="1" applyBorder="1" applyAlignment="1">
      <alignment vertical="justify" wrapText="1"/>
    </xf>
    <xf numFmtId="0" fontId="34" fillId="0" borderId="19" xfId="1" applyFont="1" applyFill="1" applyBorder="1" applyAlignment="1">
      <alignment vertical="justify" wrapText="1"/>
    </xf>
    <xf numFmtId="0" fontId="34" fillId="0" borderId="21" xfId="1" applyFont="1" applyFill="1" applyBorder="1" applyAlignment="1">
      <alignment vertical="justify" wrapText="1"/>
    </xf>
    <xf numFmtId="0" fontId="33" fillId="0" borderId="19" xfId="1" applyFont="1" applyFill="1" applyBorder="1" applyAlignment="1">
      <alignment vertical="center" wrapText="1"/>
    </xf>
    <xf numFmtId="0" fontId="33" fillId="0" borderId="20" xfId="1" applyFont="1" applyFill="1" applyBorder="1" applyAlignment="1">
      <alignment vertical="center" wrapText="1"/>
    </xf>
    <xf numFmtId="0" fontId="34" fillId="0" borderId="18" xfId="1" applyFont="1" applyFill="1" applyBorder="1" applyAlignment="1">
      <alignment horizontal="center" vertical="center"/>
    </xf>
    <xf numFmtId="16" fontId="34" fillId="0" borderId="19" xfId="1" applyNumberFormat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horizontal="left" vertical="center" wrapText="1"/>
    </xf>
    <xf numFmtId="0" fontId="34" fillId="0" borderId="2" xfId="1" applyFont="1" applyFill="1" applyBorder="1" applyAlignment="1">
      <alignment horizontal="left" vertical="center" wrapText="1"/>
    </xf>
    <xf numFmtId="0" fontId="34" fillId="0" borderId="12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center"/>
    </xf>
    <xf numFmtId="0" fontId="34" fillId="0" borderId="2" xfId="1" applyFont="1" applyFill="1" applyBorder="1" applyAlignment="1">
      <alignment horizontal="center" vertical="center"/>
    </xf>
    <xf numFmtId="0" fontId="34" fillId="0" borderId="7" xfId="1" applyNumberFormat="1" applyFont="1" applyFill="1" applyBorder="1" applyAlignment="1">
      <alignment horizontal="center" vertical="center"/>
    </xf>
    <xf numFmtId="0" fontId="34" fillId="0" borderId="10" xfId="1" applyNumberFormat="1" applyFont="1" applyFill="1" applyBorder="1" applyAlignment="1">
      <alignment horizontal="center" vertical="center"/>
    </xf>
    <xf numFmtId="0" fontId="34" fillId="0" borderId="16" xfId="1" applyFont="1" applyFill="1" applyBorder="1" applyAlignment="1">
      <alignment horizontal="center" vertical="center"/>
    </xf>
    <xf numFmtId="0" fontId="34" fillId="0" borderId="36" xfId="1" applyNumberFormat="1" applyFont="1" applyFill="1" applyBorder="1" applyAlignment="1">
      <alignment horizontal="center" vertical="center"/>
    </xf>
    <xf numFmtId="0" fontId="34" fillId="0" borderId="39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23" fillId="0" borderId="0" xfId="1" applyFont="1" applyFill="1" applyAlignment="1">
      <alignment horizontal="left" vertical="center" wrapText="1"/>
    </xf>
    <xf numFmtId="0" fontId="23" fillId="0" borderId="0" xfId="1" applyFont="1" applyFill="1" applyAlignment="1">
      <alignment horizontal="left" vertical="top"/>
    </xf>
    <xf numFmtId="0" fontId="23" fillId="0" borderId="45" xfId="1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left" wrapText="1"/>
    </xf>
    <xf numFmtId="0" fontId="23" fillId="0" borderId="0" xfId="1" applyFont="1" applyFill="1" applyBorder="1" applyAlignment="1">
      <alignment horizontal="center" vertical="top"/>
    </xf>
    <xf numFmtId="0" fontId="23" fillId="0" borderId="0" xfId="1" applyFont="1" applyFill="1" applyAlignment="1">
      <alignment horizontal="left" wrapText="1"/>
    </xf>
    <xf numFmtId="0" fontId="23" fillId="0" borderId="0" xfId="1" applyFont="1" applyFill="1" applyBorder="1" applyAlignment="1">
      <alignment horizontal="left" vertical="center" wrapText="1"/>
    </xf>
    <xf numFmtId="0" fontId="23" fillId="0" borderId="45" xfId="1" applyFont="1" applyFill="1" applyBorder="1" applyAlignment="1">
      <alignment horizontal="center"/>
    </xf>
    <xf numFmtId="0" fontId="26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Alignment="1">
      <alignment horizontal="left" vertical="center" wrapText="1"/>
    </xf>
    <xf numFmtId="0" fontId="23" fillId="0" borderId="36" xfId="1" applyFont="1" applyFill="1" applyBorder="1" applyAlignment="1">
      <alignment horizontal="center" vertical="center"/>
    </xf>
    <xf numFmtId="0" fontId="23" fillId="0" borderId="37" xfId="1" applyFont="1" applyFill="1" applyBorder="1" applyAlignment="1">
      <alignment horizontal="center" vertical="center"/>
    </xf>
    <xf numFmtId="0" fontId="23" fillId="0" borderId="39" xfId="1" applyFont="1" applyFill="1" applyBorder="1" applyAlignment="1">
      <alignment horizontal="center" vertical="center"/>
    </xf>
    <xf numFmtId="0" fontId="23" fillId="0" borderId="40" xfId="1" applyFont="1" applyFill="1" applyBorder="1" applyAlignment="1">
      <alignment horizontal="left" vertical="center" wrapText="1"/>
    </xf>
    <xf numFmtId="0" fontId="23" fillId="0" borderId="37" xfId="1" applyFont="1" applyFill="1" applyBorder="1" applyAlignment="1">
      <alignment horizontal="left" vertical="center" wrapText="1"/>
    </xf>
    <xf numFmtId="0" fontId="23" fillId="0" borderId="38" xfId="1" applyFont="1" applyFill="1" applyBorder="1" applyAlignment="1">
      <alignment horizontal="left" vertical="center" wrapText="1"/>
    </xf>
    <xf numFmtId="49" fontId="23" fillId="0" borderId="36" xfId="1" applyNumberFormat="1" applyFont="1" applyFill="1" applyBorder="1" applyAlignment="1">
      <alignment horizontal="center" vertical="center" wrapText="1"/>
    </xf>
    <xf numFmtId="49" fontId="23" fillId="0" borderId="37" xfId="1" applyNumberFormat="1" applyFont="1" applyFill="1" applyBorder="1" applyAlignment="1">
      <alignment horizontal="center" vertical="center" wrapText="1"/>
    </xf>
    <xf numFmtId="49" fontId="23" fillId="0" borderId="39" xfId="1" applyNumberFormat="1" applyFont="1" applyFill="1" applyBorder="1" applyAlignment="1">
      <alignment horizontal="center" vertical="center" wrapText="1"/>
    </xf>
    <xf numFmtId="0" fontId="23" fillId="4" borderId="4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left" vertical="center" wrapText="1"/>
    </xf>
    <xf numFmtId="0" fontId="23" fillId="4" borderId="2" xfId="1" applyFont="1" applyFill="1" applyBorder="1" applyAlignment="1">
      <alignment horizontal="left" vertical="center" wrapText="1"/>
    </xf>
    <xf numFmtId="0" fontId="23" fillId="0" borderId="29" xfId="1" applyFont="1" applyFill="1" applyBorder="1" applyAlignment="1">
      <alignment vertical="center" wrapText="1"/>
    </xf>
    <xf numFmtId="0" fontId="23" fillId="0" borderId="3" xfId="1" applyFont="1" applyFill="1" applyBorder="1" applyAlignment="1">
      <alignment vertical="center" wrapText="1"/>
    </xf>
    <xf numFmtId="0" fontId="23" fillId="0" borderId="28" xfId="1" applyFont="1" applyFill="1" applyBorder="1" applyAlignment="1">
      <alignment vertical="center" wrapText="1"/>
    </xf>
    <xf numFmtId="49" fontId="23" fillId="0" borderId="29" xfId="1" applyNumberFormat="1" applyFont="1" applyFill="1" applyBorder="1" applyAlignment="1">
      <alignment horizontal="center" vertical="center" wrapText="1"/>
    </xf>
    <xf numFmtId="49" fontId="23" fillId="0" borderId="3" xfId="1" applyNumberFormat="1" applyFont="1" applyFill="1" applyBorder="1" applyAlignment="1">
      <alignment horizontal="center" vertical="center" wrapText="1"/>
    </xf>
    <xf numFmtId="49" fontId="23" fillId="0" borderId="28" xfId="1" applyNumberFormat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vertical="center" wrapText="1"/>
    </xf>
    <xf numFmtId="0" fontId="23" fillId="0" borderId="1" xfId="1" applyFont="1" applyFill="1" applyBorder="1" applyAlignment="1">
      <alignment vertical="center" wrapText="1"/>
    </xf>
    <xf numFmtId="0" fontId="23" fillId="0" borderId="2" xfId="1" applyFont="1" applyFill="1" applyBorder="1" applyAlignment="1">
      <alignment vertical="center" wrapText="1"/>
    </xf>
    <xf numFmtId="0" fontId="23" fillId="0" borderId="29" xfId="1" applyFont="1" applyFill="1" applyBorder="1" applyAlignment="1">
      <alignment horizontal="left" vertical="center" wrapText="1"/>
    </xf>
    <xf numFmtId="0" fontId="23" fillId="0" borderId="3" xfId="1" applyFont="1" applyFill="1" applyBorder="1" applyAlignment="1">
      <alignment horizontal="left" vertical="center" wrapText="1"/>
    </xf>
    <xf numFmtId="0" fontId="23" fillId="0" borderId="28" xfId="1" applyFont="1" applyFill="1" applyBorder="1" applyAlignment="1">
      <alignment horizontal="left" vertical="center" wrapText="1"/>
    </xf>
    <xf numFmtId="0" fontId="23" fillId="0" borderId="24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26" xfId="1" applyFont="1" applyFill="1" applyBorder="1" applyAlignment="1">
      <alignment horizontal="center" vertical="center"/>
    </xf>
    <xf numFmtId="0" fontId="23" fillId="0" borderId="27" xfId="1" applyFont="1" applyFill="1" applyBorder="1" applyAlignment="1">
      <alignment horizontal="left" vertical="center" wrapText="1"/>
    </xf>
    <xf numFmtId="0" fontId="23" fillId="0" borderId="6" xfId="1" applyFont="1" applyFill="1" applyBorder="1" applyAlignment="1">
      <alignment horizontal="left" vertical="center" wrapText="1"/>
    </xf>
    <xf numFmtId="0" fontId="23" fillId="0" borderId="25" xfId="1" applyFont="1" applyFill="1" applyBorder="1" applyAlignment="1">
      <alignment horizontal="left" vertical="center" wrapText="1"/>
    </xf>
    <xf numFmtId="49" fontId="23" fillId="0" borderId="24" xfId="1" applyNumberFormat="1" applyFont="1" applyFill="1" applyBorder="1" applyAlignment="1">
      <alignment horizontal="center" vertical="center" wrapText="1"/>
    </xf>
    <xf numFmtId="49" fontId="23" fillId="0" borderId="6" xfId="1" applyNumberFormat="1" applyFont="1" applyFill="1" applyBorder="1" applyAlignment="1">
      <alignment horizontal="center" vertical="center" wrapText="1"/>
    </xf>
    <xf numFmtId="49" fontId="23" fillId="0" borderId="26" xfId="1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3" fillId="0" borderId="0" xfId="1" applyFont="1" applyFill="1" applyBorder="1" applyAlignment="1">
      <alignment horizontal="left" vertical="center"/>
    </xf>
    <xf numFmtId="0" fontId="34" fillId="0" borderId="37" xfId="1" applyFont="1" applyFill="1" applyBorder="1" applyAlignment="1">
      <alignment horizontal="center" vertical="center"/>
    </xf>
    <xf numFmtId="0" fontId="34" fillId="0" borderId="1" xfId="1" applyNumberFormat="1" applyFont="1" applyFill="1" applyBorder="1" applyAlignment="1">
      <alignment horizontal="center" vertical="center"/>
    </xf>
    <xf numFmtId="0" fontId="34" fillId="0" borderId="37" xfId="1" applyNumberFormat="1" applyFont="1" applyFill="1" applyBorder="1" applyAlignment="1">
      <alignment horizontal="center" vertical="center"/>
    </xf>
    <xf numFmtId="0" fontId="34" fillId="0" borderId="12" xfId="1" applyFont="1" applyFill="1" applyBorder="1" applyAlignment="1">
      <alignment horizontal="center" vertical="center" wrapText="1"/>
    </xf>
    <xf numFmtId="0" fontId="34" fillId="0" borderId="36" xfId="1" applyFont="1" applyFill="1" applyBorder="1" applyAlignment="1">
      <alignment horizontal="center" vertical="center" wrapText="1"/>
    </xf>
    <xf numFmtId="0" fontId="34" fillId="0" borderId="37" xfId="1" applyFont="1" applyFill="1" applyBorder="1" applyAlignment="1">
      <alignment horizontal="center" vertical="center" wrapText="1"/>
    </xf>
    <xf numFmtId="0" fontId="34" fillId="0" borderId="38" xfId="1" applyFont="1" applyFill="1" applyBorder="1" applyAlignment="1">
      <alignment horizontal="center" vertical="center"/>
    </xf>
    <xf numFmtId="0" fontId="34" fillId="0" borderId="48" xfId="1" applyFont="1" applyFill="1" applyBorder="1" applyAlignment="1">
      <alignment horizontal="center" vertical="center"/>
    </xf>
    <xf numFmtId="0" fontId="34" fillId="0" borderId="40" xfId="1" applyFont="1" applyFill="1" applyBorder="1" applyAlignment="1">
      <alignment horizontal="center" vertical="center"/>
    </xf>
    <xf numFmtId="0" fontId="34" fillId="0" borderId="36" xfId="1" applyFont="1" applyFill="1" applyBorder="1" applyAlignment="1">
      <alignment horizontal="center" vertical="center"/>
    </xf>
    <xf numFmtId="0" fontId="34" fillId="0" borderId="39" xfId="1" applyFont="1" applyFill="1" applyBorder="1" applyAlignment="1">
      <alignment horizontal="center" vertical="center"/>
    </xf>
    <xf numFmtId="0" fontId="33" fillId="0" borderId="7" xfId="1" applyFont="1" applyFill="1" applyBorder="1" applyAlignment="1">
      <alignment horizontal="center" vertical="center"/>
    </xf>
    <xf numFmtId="0" fontId="33" fillId="0" borderId="8" xfId="1" applyFont="1" applyFill="1" applyBorder="1" applyAlignment="1">
      <alignment horizontal="center" vertical="center"/>
    </xf>
    <xf numFmtId="0" fontId="33" fillId="0" borderId="8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4" fillId="0" borderId="36" xfId="1" applyFont="1" applyFill="1" applyBorder="1" applyAlignment="1">
      <alignment horizontal="left" vertical="center" wrapText="1"/>
    </xf>
    <xf numFmtId="0" fontId="34" fillId="0" borderId="37" xfId="1" applyFont="1" applyFill="1" applyBorder="1" applyAlignment="1">
      <alignment horizontal="left" vertical="center" wrapText="1"/>
    </xf>
    <xf numFmtId="1" fontId="34" fillId="0" borderId="6" xfId="1" applyNumberFormat="1" applyFont="1" applyFill="1" applyBorder="1" applyAlignment="1">
      <alignment horizontal="center" vertical="center"/>
    </xf>
    <xf numFmtId="0" fontId="34" fillId="0" borderId="39" xfId="1" applyFont="1" applyFill="1" applyBorder="1" applyAlignment="1">
      <alignment horizontal="center" vertical="center" wrapText="1"/>
    </xf>
    <xf numFmtId="0" fontId="34" fillId="0" borderId="24" xfId="1" applyFont="1" applyFill="1" applyBorder="1" applyAlignment="1">
      <alignment horizontal="left" vertical="center" wrapText="1"/>
    </xf>
    <xf numFmtId="0" fontId="34" fillId="0" borderId="6" xfId="1" applyFont="1" applyFill="1" applyBorder="1" applyAlignment="1">
      <alignment horizontal="left" vertical="center" wrapText="1"/>
    </xf>
    <xf numFmtId="1" fontId="34" fillId="0" borderId="25" xfId="1" applyNumberFormat="1" applyFont="1" applyFill="1" applyBorder="1" applyAlignment="1">
      <alignment horizontal="center" vertical="center"/>
    </xf>
    <xf numFmtId="0" fontId="34" fillId="0" borderId="27" xfId="1" applyFont="1" applyFill="1" applyBorder="1" applyAlignment="1">
      <alignment horizontal="center" vertical="center"/>
    </xf>
    <xf numFmtId="0" fontId="34" fillId="0" borderId="12" xfId="1" applyFont="1" applyFill="1" applyBorder="1" applyAlignment="1">
      <alignment horizontal="left" vertical="center" wrapText="1"/>
    </xf>
    <xf numFmtId="0" fontId="33" fillId="0" borderId="18" xfId="1" applyFont="1" applyFill="1" applyBorder="1" applyAlignment="1">
      <alignment horizontal="left" vertical="center"/>
    </xf>
    <xf numFmtId="0" fontId="33" fillId="0" borderId="19" xfId="1" applyFont="1" applyFill="1" applyBorder="1" applyAlignment="1">
      <alignment horizontal="left" vertical="center"/>
    </xf>
    <xf numFmtId="0" fontId="33" fillId="0" borderId="20" xfId="1" applyFont="1" applyFill="1" applyBorder="1" applyAlignment="1">
      <alignment horizontal="left" vertical="center"/>
    </xf>
    <xf numFmtId="0" fontId="33" fillId="0" borderId="43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34" fillId="0" borderId="2" xfId="1" applyFont="1" applyFill="1" applyBorder="1" applyAlignment="1">
      <alignment vertical="center" wrapText="1"/>
    </xf>
    <xf numFmtId="16" fontId="34" fillId="0" borderId="1" xfId="1" applyNumberFormat="1" applyFont="1" applyFill="1" applyBorder="1" applyAlignment="1">
      <alignment horizontal="center" vertical="center" wrapText="1"/>
    </xf>
    <xf numFmtId="16" fontId="34" fillId="0" borderId="13" xfId="1" applyNumberFormat="1" applyFont="1" applyFill="1" applyBorder="1" applyAlignment="1">
      <alignment horizontal="center" vertical="center" wrapText="1"/>
    </xf>
    <xf numFmtId="0" fontId="34" fillId="0" borderId="7" xfId="1" applyNumberFormat="1" applyFont="1" applyFill="1" applyBorder="1" applyAlignment="1">
      <alignment horizontal="center"/>
    </xf>
    <xf numFmtId="0" fontId="34" fillId="0" borderId="10" xfId="1" applyNumberFormat="1" applyFont="1" applyFill="1" applyBorder="1" applyAlignment="1">
      <alignment horizontal="center"/>
    </xf>
    <xf numFmtId="0" fontId="33" fillId="0" borderId="51" xfId="1" applyFont="1" applyFill="1" applyBorder="1" applyAlignment="1">
      <alignment horizontal="center" vertical="center"/>
    </xf>
    <xf numFmtId="0" fontId="33" fillId="0" borderId="21" xfId="1" applyNumberFormat="1" applyFont="1" applyFill="1" applyBorder="1" applyAlignment="1">
      <alignment horizontal="center" vertical="center"/>
    </xf>
    <xf numFmtId="0" fontId="34" fillId="0" borderId="22" xfId="1" applyFont="1" applyFill="1" applyBorder="1" applyAlignment="1">
      <alignment horizontal="center" vertical="center"/>
    </xf>
    <xf numFmtId="16" fontId="34" fillId="0" borderId="6" xfId="1" applyNumberFormat="1" applyFont="1" applyFill="1" applyBorder="1" applyAlignment="1">
      <alignment horizontal="center" vertical="center" wrapText="1"/>
    </xf>
    <xf numFmtId="16" fontId="34" fillId="0" borderId="26" xfId="1" applyNumberFormat="1" applyFont="1" applyFill="1" applyBorder="1" applyAlignment="1">
      <alignment horizontal="center" vertical="center" wrapText="1"/>
    </xf>
    <xf numFmtId="0" fontId="34" fillId="0" borderId="25" xfId="1" applyFont="1" applyFill="1" applyBorder="1" applyAlignment="1">
      <alignment horizontal="left" vertical="center" wrapText="1"/>
    </xf>
    <xf numFmtId="0" fontId="34" fillId="0" borderId="6" xfId="1" applyNumberFormat="1" applyFont="1" applyFill="1" applyBorder="1" applyAlignment="1">
      <alignment horizontal="center" vertical="center"/>
    </xf>
    <xf numFmtId="0" fontId="34" fillId="0" borderId="58" xfId="1" applyFont="1" applyFill="1" applyBorder="1" applyAlignment="1">
      <alignment horizontal="center" vertical="center"/>
    </xf>
    <xf numFmtId="0" fontId="34" fillId="0" borderId="24" xfId="1" applyNumberFormat="1" applyFont="1" applyFill="1" applyBorder="1" applyAlignment="1">
      <alignment horizontal="center"/>
    </xf>
    <xf numFmtId="0" fontId="34" fillId="0" borderId="26" xfId="1" applyNumberFormat="1" applyFont="1" applyFill="1" applyBorder="1" applyAlignment="1">
      <alignment horizontal="center"/>
    </xf>
    <xf numFmtId="0" fontId="34" fillId="0" borderId="12" xfId="1" applyNumberFormat="1" applyFont="1" applyFill="1" applyBorder="1" applyAlignment="1">
      <alignment horizontal="center" vertical="center"/>
    </xf>
    <xf numFmtId="0" fontId="34" fillId="0" borderId="13" xfId="1" applyNumberFormat="1" applyFont="1" applyFill="1" applyBorder="1" applyAlignment="1">
      <alignment horizontal="center" vertical="center"/>
    </xf>
    <xf numFmtId="0" fontId="33" fillId="0" borderId="27" xfId="1" applyFont="1" applyFill="1" applyBorder="1" applyAlignment="1">
      <alignment horizontal="center" vertical="center" wrapText="1"/>
    </xf>
    <xf numFmtId="0" fontId="33" fillId="0" borderId="6" xfId="1" applyFont="1" applyFill="1" applyBorder="1" applyAlignment="1">
      <alignment horizontal="center" vertical="center" wrapText="1"/>
    </xf>
    <xf numFmtId="0" fontId="33" fillId="0" borderId="26" xfId="1" applyFont="1" applyFill="1" applyBorder="1" applyAlignment="1">
      <alignment horizontal="center" vertical="center" wrapText="1"/>
    </xf>
    <xf numFmtId="0" fontId="33" fillId="0" borderId="6" xfId="1" applyFont="1" applyFill="1" applyBorder="1" applyAlignment="1">
      <alignment vertical="center" wrapText="1"/>
    </xf>
    <xf numFmtId="0" fontId="33" fillId="0" borderId="25" xfId="1" applyFont="1" applyFill="1" applyBorder="1" applyAlignment="1">
      <alignment vertical="center" wrapText="1"/>
    </xf>
    <xf numFmtId="0" fontId="34" fillId="0" borderId="55" xfId="1" applyFont="1" applyFill="1" applyBorder="1" applyAlignment="1">
      <alignment horizontal="center" vertical="center" wrapText="1"/>
    </xf>
    <xf numFmtId="0" fontId="34" fillId="0" borderId="56" xfId="1" applyFont="1" applyFill="1" applyBorder="1" applyAlignment="1">
      <alignment horizontal="center" vertical="center" wrapText="1"/>
    </xf>
    <xf numFmtId="0" fontId="34" fillId="0" borderId="57" xfId="1" applyFont="1" applyFill="1" applyBorder="1" applyAlignment="1">
      <alignment horizontal="center" vertical="center" wrapText="1"/>
    </xf>
    <xf numFmtId="0" fontId="34" fillId="0" borderId="41" xfId="1" applyFont="1" applyFill="1" applyBorder="1" applyAlignment="1">
      <alignment horizontal="center" vertical="center" wrapText="1"/>
    </xf>
    <xf numFmtId="0" fontId="34" fillId="0" borderId="0" xfId="1" applyFont="1" applyFill="1" applyBorder="1" applyAlignment="1">
      <alignment horizontal="center" vertical="center" wrapText="1"/>
    </xf>
    <xf numFmtId="0" fontId="34" fillId="0" borderId="42" xfId="1" applyFont="1" applyFill="1" applyBorder="1" applyAlignment="1">
      <alignment horizontal="center" vertical="center" wrapText="1"/>
    </xf>
    <xf numFmtId="0" fontId="34" fillId="0" borderId="52" xfId="1" applyFont="1" applyFill="1" applyBorder="1" applyAlignment="1">
      <alignment horizontal="center" vertical="center" wrapText="1"/>
    </xf>
    <xf numFmtId="0" fontId="34" fillId="0" borderId="53" xfId="1" applyFont="1" applyFill="1" applyBorder="1" applyAlignment="1">
      <alignment horizontal="center" vertical="center" wrapText="1"/>
    </xf>
    <xf numFmtId="0" fontId="34" fillId="0" borderId="54" xfId="1" applyFont="1" applyFill="1" applyBorder="1" applyAlignment="1">
      <alignment horizontal="center" vertical="center" wrapText="1"/>
    </xf>
    <xf numFmtId="0" fontId="34" fillId="0" borderId="13" xfId="1" applyFont="1" applyFill="1" applyBorder="1" applyAlignment="1">
      <alignment vertical="center" wrapText="1"/>
    </xf>
    <xf numFmtId="0" fontId="34" fillId="0" borderId="5" xfId="1" applyFont="1" applyFill="1" applyBorder="1" applyAlignment="1">
      <alignment vertical="center" wrapText="1"/>
    </xf>
    <xf numFmtId="0" fontId="34" fillId="0" borderId="16" xfId="1" applyFont="1" applyFill="1" applyBorder="1" applyAlignment="1">
      <alignment vertical="center" wrapText="1"/>
    </xf>
    <xf numFmtId="0" fontId="34" fillId="0" borderId="14" xfId="1" applyNumberFormat="1" applyFont="1" applyFill="1" applyBorder="1" applyAlignment="1">
      <alignment horizontal="center" vertical="center"/>
    </xf>
    <xf numFmtId="0" fontId="34" fillId="0" borderId="15" xfId="1" applyNumberFormat="1" applyFont="1" applyFill="1" applyBorder="1" applyAlignment="1">
      <alignment horizontal="center" vertical="center"/>
    </xf>
    <xf numFmtId="0" fontId="34" fillId="0" borderId="44" xfId="1" applyFont="1" applyFill="1" applyBorder="1" applyAlignment="1">
      <alignment horizontal="center" vertical="center" wrapText="1"/>
    </xf>
    <xf numFmtId="0" fontId="34" fillId="0" borderId="45" xfId="1" applyFont="1" applyFill="1" applyBorder="1" applyAlignment="1">
      <alignment horizontal="center" vertical="center" wrapText="1"/>
    </xf>
    <xf numFmtId="0" fontId="34" fillId="0" borderId="46" xfId="1" applyFont="1" applyFill="1" applyBorder="1" applyAlignment="1">
      <alignment horizontal="center" vertical="center" wrapText="1"/>
    </xf>
    <xf numFmtId="0" fontId="66" fillId="0" borderId="24" xfId="1" applyFont="1" applyFill="1" applyBorder="1" applyAlignment="1">
      <alignment horizontal="center" vertical="center" wrapText="1"/>
    </xf>
    <xf numFmtId="0" fontId="66" fillId="0" borderId="36" xfId="1" applyFont="1" applyFill="1" applyBorder="1" applyAlignment="1">
      <alignment horizontal="center" vertical="center"/>
    </xf>
    <xf numFmtId="0" fontId="66" fillId="0" borderId="6" xfId="1" applyFont="1" applyFill="1" applyBorder="1" applyAlignment="1">
      <alignment horizontal="center" vertical="center" wrapText="1"/>
    </xf>
    <xf numFmtId="0" fontId="66" fillId="0" borderId="25" xfId="1" applyFont="1" applyFill="1" applyBorder="1" applyAlignment="1">
      <alignment horizontal="center" vertical="center" wrapText="1"/>
    </xf>
    <xf numFmtId="0" fontId="66" fillId="0" borderId="37" xfId="1" applyFont="1" applyFill="1" applyBorder="1" applyAlignment="1">
      <alignment horizontal="center" vertical="center" wrapText="1"/>
    </xf>
    <xf numFmtId="0" fontId="66" fillId="0" borderId="38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textRotation="90"/>
    </xf>
    <xf numFmtId="0" fontId="13" fillId="0" borderId="6" xfId="1" applyFont="1" applyFill="1" applyBorder="1" applyAlignment="1">
      <alignment horizontal="center" vertical="center" textRotation="90"/>
    </xf>
    <xf numFmtId="0" fontId="13" fillId="0" borderId="26" xfId="1" applyFont="1" applyFill="1" applyBorder="1" applyAlignment="1">
      <alignment horizontal="center" vertical="center" textRotation="90"/>
    </xf>
    <xf numFmtId="0" fontId="66" fillId="0" borderId="24" xfId="1" applyFont="1" applyFill="1" applyBorder="1" applyAlignment="1">
      <alignment horizontal="center" vertical="center"/>
    </xf>
    <xf numFmtId="0" fontId="66" fillId="0" borderId="6" xfId="1" applyFont="1" applyFill="1" applyBorder="1" applyAlignment="1">
      <alignment horizontal="center" vertical="center"/>
    </xf>
    <xf numFmtId="0" fontId="66" fillId="0" borderId="26" xfId="1" applyFont="1" applyFill="1" applyBorder="1" applyAlignment="1">
      <alignment horizontal="center" vertical="center"/>
    </xf>
    <xf numFmtId="0" fontId="66" fillId="0" borderId="25" xfId="1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vertical="center" wrapText="1"/>
    </xf>
    <xf numFmtId="0" fontId="33" fillId="0" borderId="13" xfId="1" applyFont="1" applyFill="1" applyBorder="1" applyAlignment="1">
      <alignment vertical="center" wrapText="1"/>
    </xf>
    <xf numFmtId="0" fontId="66" fillId="0" borderId="27" xfId="1" applyFont="1" applyFill="1" applyBorder="1" applyAlignment="1">
      <alignment horizontal="center" vertical="center" textRotation="90"/>
    </xf>
    <xf numFmtId="0" fontId="66" fillId="0" borderId="6" xfId="1" applyFont="1" applyFill="1" applyBorder="1" applyAlignment="1">
      <alignment horizontal="center" vertical="center" textRotation="90"/>
    </xf>
    <xf numFmtId="0" fontId="66" fillId="0" borderId="26" xfId="1" applyFont="1" applyFill="1" applyBorder="1" applyAlignment="1">
      <alignment horizontal="center" vertical="center" textRotation="90"/>
    </xf>
    <xf numFmtId="0" fontId="66" fillId="0" borderId="24" xfId="1" applyFont="1" applyFill="1" applyBorder="1" applyAlignment="1">
      <alignment horizontal="center" vertical="center" textRotation="90"/>
    </xf>
    <xf numFmtId="0" fontId="34" fillId="0" borderId="37" xfId="1" applyFont="1" applyFill="1" applyBorder="1" applyAlignment="1">
      <alignment vertical="center" wrapText="1"/>
    </xf>
    <xf numFmtId="0" fontId="34" fillId="0" borderId="38" xfId="1" applyFont="1" applyFill="1" applyBorder="1" applyAlignment="1">
      <alignment vertical="center" wrapText="1"/>
    </xf>
    <xf numFmtId="0" fontId="33" fillId="0" borderId="22" xfId="1" applyNumberFormat="1" applyFont="1" applyFill="1" applyBorder="1" applyAlignment="1">
      <alignment horizontal="center" vertical="center"/>
    </xf>
    <xf numFmtId="0" fontId="33" fillId="0" borderId="22" xfId="1" applyFont="1" applyFill="1" applyBorder="1" applyAlignment="1">
      <alignment horizontal="center" vertical="center" wrapText="1"/>
    </xf>
    <xf numFmtId="0" fontId="34" fillId="0" borderId="8" xfId="1" applyFont="1" applyFill="1" applyBorder="1" applyAlignment="1">
      <alignment horizontal="center" vertical="center"/>
    </xf>
    <xf numFmtId="0" fontId="34" fillId="0" borderId="10" xfId="1" applyFont="1" applyFill="1" applyBorder="1" applyAlignment="1">
      <alignment horizontal="center" vertical="center"/>
    </xf>
    <xf numFmtId="0" fontId="34" fillId="0" borderId="28" xfId="1" applyFont="1" applyFill="1" applyBorder="1" applyAlignment="1">
      <alignment horizontal="center" vertical="center"/>
    </xf>
    <xf numFmtId="0" fontId="34" fillId="0" borderId="29" xfId="1" applyNumberFormat="1" applyFont="1" applyFill="1" applyBorder="1" applyAlignment="1">
      <alignment horizontal="center" vertical="center"/>
    </xf>
    <xf numFmtId="0" fontId="34" fillId="0" borderId="28" xfId="1" applyNumberFormat="1" applyFont="1" applyFill="1" applyBorder="1" applyAlignment="1">
      <alignment horizontal="center" vertical="center"/>
    </xf>
    <xf numFmtId="0" fontId="34" fillId="0" borderId="8" xfId="1" applyFont="1" applyFill="1" applyBorder="1" applyAlignment="1">
      <alignment vertical="center" wrapText="1"/>
    </xf>
    <xf numFmtId="0" fontId="34" fillId="0" borderId="9" xfId="1" applyFont="1" applyFill="1" applyBorder="1" applyAlignment="1">
      <alignment vertical="center" wrapText="1"/>
    </xf>
    <xf numFmtId="0" fontId="34" fillId="0" borderId="7" xfId="1" applyFont="1" applyFill="1" applyBorder="1" applyAlignment="1">
      <alignment horizontal="center" vertical="center"/>
    </xf>
    <xf numFmtId="0" fontId="34" fillId="0" borderId="68" xfId="1" applyFont="1" applyFill="1" applyBorder="1" applyAlignment="1">
      <alignment horizontal="center" vertical="center" wrapText="1"/>
    </xf>
    <xf numFmtId="0" fontId="34" fillId="0" borderId="23" xfId="1" applyFont="1" applyFill="1" applyBorder="1" applyAlignment="1">
      <alignment horizontal="center" vertical="center" wrapText="1"/>
    </xf>
    <xf numFmtId="0" fontId="34" fillId="0" borderId="69" xfId="1" applyFont="1" applyFill="1" applyBorder="1" applyAlignment="1">
      <alignment horizontal="center" vertical="center" wrapText="1"/>
    </xf>
    <xf numFmtId="0" fontId="34" fillId="0" borderId="3" xfId="1" applyFont="1" applyFill="1" applyBorder="1" applyAlignment="1">
      <alignment vertical="center" wrapText="1"/>
    </xf>
    <xf numFmtId="0" fontId="34" fillId="0" borderId="28" xfId="1" applyFont="1" applyFill="1" applyBorder="1" applyAlignment="1">
      <alignment vertical="center" wrapText="1"/>
    </xf>
    <xf numFmtId="0" fontId="34" fillId="0" borderId="29" xfId="1" applyFont="1" applyFill="1" applyBorder="1" applyAlignment="1">
      <alignment horizontal="center" vertical="center"/>
    </xf>
    <xf numFmtId="0" fontId="34" fillId="0" borderId="31" xfId="1" applyFont="1" applyFill="1" applyBorder="1" applyAlignment="1">
      <alignment horizontal="center" vertical="center"/>
    </xf>
    <xf numFmtId="0" fontId="34" fillId="0" borderId="33" xfId="1" applyFont="1" applyFill="1" applyBorder="1" applyAlignment="1">
      <alignment horizontal="center" vertical="center"/>
    </xf>
    <xf numFmtId="0" fontId="34" fillId="0" borderId="30" xfId="1" applyNumberFormat="1" applyFont="1" applyFill="1" applyBorder="1" applyAlignment="1">
      <alignment horizontal="center" vertical="center"/>
    </xf>
    <xf numFmtId="0" fontId="34" fillId="0" borderId="33" xfId="1" applyNumberFormat="1" applyFont="1" applyFill="1" applyBorder="1" applyAlignment="1">
      <alignment horizontal="center" vertical="center"/>
    </xf>
    <xf numFmtId="0" fontId="34" fillId="0" borderId="34" xfId="1" applyFont="1" applyFill="1" applyBorder="1" applyAlignment="1">
      <alignment horizontal="center" vertical="center" wrapText="1"/>
    </xf>
    <xf numFmtId="0" fontId="34" fillId="0" borderId="31" xfId="1" applyFont="1" applyFill="1" applyBorder="1" applyAlignment="1">
      <alignment horizontal="center" vertical="center" wrapText="1"/>
    </xf>
    <xf numFmtId="0" fontId="34" fillId="0" borderId="33" xfId="1" applyFont="1" applyFill="1" applyBorder="1" applyAlignment="1">
      <alignment horizontal="center" vertical="center" wrapText="1"/>
    </xf>
    <xf numFmtId="0" fontId="34" fillId="0" borderId="31" xfId="1" applyFont="1" applyFill="1" applyBorder="1" applyAlignment="1">
      <alignment vertical="center" wrapText="1"/>
    </xf>
    <xf numFmtId="0" fontId="34" fillId="0" borderId="32" xfId="1" applyFont="1" applyFill="1" applyBorder="1" applyAlignment="1">
      <alignment vertical="center" wrapText="1"/>
    </xf>
    <xf numFmtId="0" fontId="34" fillId="0" borderId="30" xfId="1" applyFont="1" applyFill="1" applyBorder="1" applyAlignment="1">
      <alignment horizontal="center" vertical="center"/>
    </xf>
    <xf numFmtId="0" fontId="34" fillId="0" borderId="63" xfId="1" applyFont="1" applyFill="1" applyBorder="1" applyAlignment="1">
      <alignment horizontal="center" vertical="center" wrapText="1"/>
    </xf>
    <xf numFmtId="0" fontId="34" fillId="0" borderId="64" xfId="1" applyFont="1" applyFill="1" applyBorder="1" applyAlignment="1">
      <alignment horizontal="center" vertical="center" wrapText="1"/>
    </xf>
    <xf numFmtId="0" fontId="34" fillId="0" borderId="65" xfId="1" applyFont="1" applyFill="1" applyBorder="1" applyAlignment="1">
      <alignment horizontal="center" vertical="center" wrapText="1"/>
    </xf>
    <xf numFmtId="0" fontId="34" fillId="0" borderId="9" xfId="1" applyNumberFormat="1" applyFont="1" applyFill="1" applyBorder="1" applyAlignment="1">
      <alignment horizontal="center" vertical="center"/>
    </xf>
    <xf numFmtId="0" fontId="34" fillId="0" borderId="8" xfId="1" applyFont="1" applyFill="1" applyBorder="1" applyAlignment="1">
      <alignment horizontal="left" vertical="center" wrapText="1"/>
    </xf>
    <xf numFmtId="0" fontId="34" fillId="0" borderId="9" xfId="1" applyFont="1" applyFill="1" applyBorder="1" applyAlignment="1">
      <alignment horizontal="left" vertical="center" wrapText="1"/>
    </xf>
    <xf numFmtId="0" fontId="23" fillId="0" borderId="53" xfId="1" applyFont="1" applyFill="1" applyBorder="1" applyAlignment="1">
      <alignment horizontal="left" vertical="center"/>
    </xf>
    <xf numFmtId="0" fontId="34" fillId="0" borderId="38" xfId="1" applyFont="1" applyFill="1" applyBorder="1" applyAlignment="1">
      <alignment horizontal="left" vertical="center" wrapText="1"/>
    </xf>
    <xf numFmtId="0" fontId="34" fillId="0" borderId="38" xfId="1" applyNumberFormat="1" applyFont="1" applyFill="1" applyBorder="1" applyAlignment="1">
      <alignment horizontal="center" vertical="center"/>
    </xf>
    <xf numFmtId="0" fontId="34" fillId="4" borderId="36" xfId="1" applyFont="1" applyFill="1" applyBorder="1" applyAlignment="1">
      <alignment horizontal="center" vertical="center" wrapText="1"/>
    </xf>
    <xf numFmtId="0" fontId="34" fillId="4" borderId="37" xfId="1" applyFont="1" applyFill="1" applyBorder="1" applyAlignment="1">
      <alignment horizontal="center" vertical="center" wrapText="1"/>
    </xf>
    <xf numFmtId="0" fontId="34" fillId="4" borderId="39" xfId="1" applyFont="1" applyFill="1" applyBorder="1" applyAlignment="1">
      <alignment horizontal="center" vertical="center" wrapText="1"/>
    </xf>
    <xf numFmtId="0" fontId="34" fillId="0" borderId="22" xfId="1" applyFont="1" applyFill="1" applyBorder="1" applyAlignment="1">
      <alignment horizontal="center" vertical="center" wrapText="1"/>
    </xf>
    <xf numFmtId="0" fontId="34" fillId="0" borderId="19" xfId="1" applyFont="1" applyFill="1" applyBorder="1" applyAlignment="1">
      <alignment horizontal="center" vertical="center" wrapText="1"/>
    </xf>
    <xf numFmtId="0" fontId="34" fillId="0" borderId="21" xfId="1" applyFont="1" applyFill="1" applyBorder="1" applyAlignment="1">
      <alignment horizontal="center" vertical="center" wrapText="1"/>
    </xf>
    <xf numFmtId="0" fontId="33" fillId="4" borderId="62" xfId="1" applyFont="1" applyFill="1" applyBorder="1" applyAlignment="1">
      <alignment horizontal="center" vertical="center" wrapText="1"/>
    </xf>
    <xf numFmtId="0" fontId="33" fillId="4" borderId="60" xfId="1" applyFont="1" applyFill="1" applyBorder="1" applyAlignment="1">
      <alignment horizontal="center" vertical="center" wrapText="1"/>
    </xf>
    <xf numFmtId="0" fontId="33" fillId="4" borderId="61" xfId="1" applyFont="1" applyFill="1" applyBorder="1" applyAlignment="1">
      <alignment horizontal="center" vertical="center" wrapText="1"/>
    </xf>
    <xf numFmtId="0" fontId="34" fillId="0" borderId="18" xfId="1" applyNumberFormat="1" applyFont="1" applyFill="1" applyBorder="1" applyAlignment="1">
      <alignment horizontal="center" vertical="center"/>
    </xf>
    <xf numFmtId="0" fontId="34" fillId="0" borderId="21" xfId="1" applyNumberFormat="1" applyFont="1" applyFill="1" applyBorder="1" applyAlignment="1">
      <alignment horizontal="center" vertical="center"/>
    </xf>
    <xf numFmtId="0" fontId="34" fillId="4" borderId="7" xfId="1" applyFont="1" applyFill="1" applyBorder="1" applyAlignment="1">
      <alignment horizontal="center" vertical="center" wrapText="1"/>
    </xf>
    <xf numFmtId="0" fontId="34" fillId="4" borderId="8" xfId="1" applyFont="1" applyFill="1" applyBorder="1" applyAlignment="1">
      <alignment horizontal="center" vertical="center" wrapText="1"/>
    </xf>
    <xf numFmtId="0" fontId="34" fillId="4" borderId="10" xfId="1" applyFont="1" applyFill="1" applyBorder="1" applyAlignment="1">
      <alignment horizontal="center" vertical="center" wrapText="1"/>
    </xf>
    <xf numFmtId="0" fontId="34" fillId="0" borderId="19" xfId="1" applyFont="1" applyFill="1" applyBorder="1" applyAlignment="1">
      <alignment horizontal="left" vertical="center" wrapText="1"/>
    </xf>
    <xf numFmtId="0" fontId="34" fillId="0" borderId="20" xfId="1" applyFont="1" applyFill="1" applyBorder="1" applyAlignment="1">
      <alignment horizontal="left" vertical="center" wrapText="1"/>
    </xf>
    <xf numFmtId="0" fontId="34" fillId="0" borderId="17" xfId="1" applyFont="1" applyFill="1" applyBorder="1" applyAlignment="1">
      <alignment horizontal="center" vertical="center" wrapText="1"/>
    </xf>
    <xf numFmtId="0" fontId="34" fillId="0" borderId="5" xfId="1" applyFont="1" applyFill="1" applyBorder="1" applyAlignment="1">
      <alignment horizontal="center" vertical="center" wrapText="1"/>
    </xf>
    <xf numFmtId="0" fontId="34" fillId="0" borderId="15" xfId="1" applyFont="1" applyFill="1" applyBorder="1" applyAlignment="1">
      <alignment horizontal="center" vertical="center" wrapText="1"/>
    </xf>
    <xf numFmtId="0" fontId="34" fillId="0" borderId="16" xfId="1" applyNumberFormat="1" applyFont="1" applyFill="1" applyBorder="1" applyAlignment="1">
      <alignment horizontal="center" vertical="center"/>
    </xf>
    <xf numFmtId="0" fontId="34" fillId="0" borderId="47" xfId="1" applyFont="1" applyFill="1" applyBorder="1" applyAlignment="1">
      <alignment horizontal="center" vertical="center"/>
    </xf>
    <xf numFmtId="0" fontId="34" fillId="0" borderId="49" xfId="1" applyFont="1" applyFill="1" applyBorder="1" applyAlignment="1">
      <alignment horizontal="center" vertical="center"/>
    </xf>
    <xf numFmtId="0" fontId="33" fillId="0" borderId="43" xfId="1" applyFont="1" applyFill="1" applyBorder="1" applyAlignment="1">
      <alignment horizontal="center" vertical="center" wrapText="1"/>
    </xf>
    <xf numFmtId="0" fontId="33" fillId="0" borderId="50" xfId="1" applyFont="1" applyFill="1" applyBorder="1" applyAlignment="1">
      <alignment horizontal="center" vertical="center" wrapText="1"/>
    </xf>
    <xf numFmtId="0" fontId="33" fillId="0" borderId="51" xfId="1" applyFont="1" applyFill="1" applyBorder="1" applyAlignment="1">
      <alignment horizontal="center" vertical="center" wrapText="1"/>
    </xf>
    <xf numFmtId="0" fontId="34" fillId="0" borderId="2" xfId="1" applyNumberFormat="1" applyFont="1" applyFill="1" applyBorder="1" applyAlignment="1">
      <alignment horizontal="center" vertical="center"/>
    </xf>
    <xf numFmtId="0" fontId="34" fillId="0" borderId="62" xfId="1" applyFont="1" applyFill="1" applyBorder="1" applyAlignment="1">
      <alignment horizontal="center" vertical="center"/>
    </xf>
    <xf numFmtId="0" fontId="34" fillId="0" borderId="60" xfId="1" applyFont="1" applyFill="1" applyBorder="1" applyAlignment="1">
      <alignment horizontal="center" vertical="center"/>
    </xf>
    <xf numFmtId="0" fontId="34" fillId="0" borderId="66" xfId="1" applyFont="1" applyFill="1" applyBorder="1" applyAlignment="1">
      <alignment horizontal="center" vertical="center"/>
    </xf>
    <xf numFmtId="0" fontId="34" fillId="0" borderId="64" xfId="1" applyFont="1" applyFill="1" applyBorder="1" applyAlignment="1">
      <alignment horizontal="center" vertical="center"/>
    </xf>
    <xf numFmtId="0" fontId="66" fillId="0" borderId="12" xfId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/>
    </xf>
    <xf numFmtId="0" fontId="66" fillId="0" borderId="13" xfId="1" applyFont="1" applyFill="1" applyBorder="1" applyAlignment="1">
      <alignment horizontal="center" vertical="center"/>
    </xf>
    <xf numFmtId="0" fontId="66" fillId="0" borderId="2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34" fillId="0" borderId="3" xfId="1" applyNumberFormat="1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34" fillId="0" borderId="35" xfId="1" applyFont="1" applyFill="1" applyBorder="1" applyAlignment="1">
      <alignment horizontal="center" vertical="center"/>
    </xf>
    <xf numFmtId="0" fontId="34" fillId="0" borderId="59" xfId="1" applyNumberFormat="1" applyFont="1" applyFill="1" applyBorder="1" applyAlignment="1">
      <alignment horizontal="center" vertical="center"/>
    </xf>
    <xf numFmtId="0" fontId="34" fillId="0" borderId="35" xfId="1" applyNumberFormat="1" applyFont="1" applyFill="1" applyBorder="1" applyAlignment="1">
      <alignment horizontal="center" vertical="center"/>
    </xf>
    <xf numFmtId="0" fontId="34" fillId="0" borderId="59" xfId="1" applyFont="1" applyFill="1" applyBorder="1" applyAlignment="1">
      <alignment horizontal="center" vertical="center" wrapText="1"/>
    </xf>
    <xf numFmtId="0" fontId="34" fillId="0" borderId="60" xfId="1" applyFont="1" applyFill="1" applyBorder="1" applyAlignment="1">
      <alignment horizontal="center" vertical="center" wrapText="1"/>
    </xf>
    <xf numFmtId="0" fontId="34" fillId="0" borderId="61" xfId="1" applyFont="1" applyFill="1" applyBorder="1" applyAlignment="1">
      <alignment horizontal="center" vertical="center" wrapText="1"/>
    </xf>
    <xf numFmtId="0" fontId="33" fillId="0" borderId="59" xfId="1" applyFont="1" applyFill="1" applyBorder="1" applyAlignment="1">
      <alignment horizontal="center" vertical="center" wrapText="1"/>
    </xf>
    <xf numFmtId="0" fontId="33" fillId="0" borderId="60" xfId="1" applyFont="1" applyFill="1" applyBorder="1" applyAlignment="1">
      <alignment horizontal="center" vertical="center" wrapText="1"/>
    </xf>
    <xf numFmtId="0" fontId="33" fillId="0" borderId="61" xfId="1" applyFont="1" applyFill="1" applyBorder="1" applyAlignment="1">
      <alignment horizontal="center" vertical="center" wrapText="1"/>
    </xf>
    <xf numFmtId="0" fontId="34" fillId="0" borderId="60" xfId="1" applyFont="1" applyFill="1" applyBorder="1" applyAlignment="1">
      <alignment horizontal="left" vertical="center" wrapText="1"/>
    </xf>
    <xf numFmtId="0" fontId="34" fillId="0" borderId="35" xfId="1" applyFont="1" applyFill="1" applyBorder="1" applyAlignment="1">
      <alignment horizontal="left" vertical="center" wrapText="1"/>
    </xf>
    <xf numFmtId="0" fontId="34" fillId="0" borderId="59" xfId="1" applyFont="1" applyFill="1" applyBorder="1" applyAlignment="1">
      <alignment horizontal="center" vertical="center"/>
    </xf>
    <xf numFmtId="0" fontId="34" fillId="0" borderId="61" xfId="1" applyFont="1" applyFill="1" applyBorder="1" applyAlignment="1">
      <alignment horizontal="center" vertical="center"/>
    </xf>
    <xf numFmtId="0" fontId="34" fillId="0" borderId="14" xfId="1" applyFont="1" applyFill="1" applyBorder="1" applyAlignment="1">
      <alignment horizontal="center" vertical="center" wrapText="1"/>
    </xf>
    <xf numFmtId="0" fontId="34" fillId="0" borderId="3" xfId="1" applyFont="1" applyFill="1" applyBorder="1" applyAlignment="1">
      <alignment horizontal="left" vertical="center" wrapText="1"/>
    </xf>
    <xf numFmtId="0" fontId="34" fillId="0" borderId="28" xfId="1" applyFont="1" applyFill="1" applyBorder="1" applyAlignment="1">
      <alignment horizontal="left" vertical="center" wrapText="1"/>
    </xf>
    <xf numFmtId="0" fontId="34" fillId="0" borderId="24" xfId="1" applyFont="1" applyFill="1" applyBorder="1" applyAlignment="1">
      <alignment horizontal="center" vertical="center" wrapText="1"/>
    </xf>
    <xf numFmtId="0" fontId="37" fillId="0" borderId="0" xfId="1" applyFont="1" applyFill="1" applyAlignment="1">
      <alignment horizontal="center"/>
    </xf>
    <xf numFmtId="0" fontId="39" fillId="0" borderId="0" xfId="1" applyFont="1" applyFill="1" applyAlignment="1">
      <alignment horizontal="center" vertical="center"/>
    </xf>
    <xf numFmtId="0" fontId="39" fillId="0" borderId="0" xfId="1" applyFont="1" applyFill="1" applyAlignment="1">
      <alignment horizontal="center"/>
    </xf>
    <xf numFmtId="0" fontId="49" fillId="0" borderId="0" xfId="1" applyFont="1" applyFill="1" applyAlignment="1">
      <alignment horizontal="center" vertical="top"/>
    </xf>
    <xf numFmtId="14" fontId="23" fillId="0" borderId="0" xfId="1" applyNumberFormat="1" applyFont="1" applyFill="1" applyBorder="1" applyAlignment="1">
      <alignment horizontal="left" vertical="top"/>
    </xf>
    <xf numFmtId="0" fontId="58" fillId="0" borderId="1" xfId="1" applyFont="1" applyFill="1" applyBorder="1" applyAlignment="1">
      <alignment horizontal="center" vertical="center" textRotation="90" wrapText="1"/>
    </xf>
    <xf numFmtId="0" fontId="51" fillId="0" borderId="1" xfId="1" applyFont="1" applyFill="1" applyBorder="1" applyAlignment="1">
      <alignment horizontal="center" vertical="center" wrapText="1"/>
    </xf>
    <xf numFmtId="0" fontId="51" fillId="0" borderId="1" xfId="1" applyFont="1" applyFill="1" applyBorder="1" applyAlignment="1">
      <alignment horizontal="center" vertical="center"/>
    </xf>
    <xf numFmtId="0" fontId="58" fillId="0" borderId="1" xfId="1" applyFont="1" applyFill="1" applyBorder="1" applyAlignment="1">
      <alignment horizontal="center" vertical="center"/>
    </xf>
    <xf numFmtId="0" fontId="58" fillId="0" borderId="2" xfId="1" applyFont="1" applyFill="1" applyBorder="1" applyAlignment="1">
      <alignment horizontal="center" vertical="center"/>
    </xf>
    <xf numFmtId="0" fontId="45" fillId="0" borderId="0" xfId="1" applyFont="1" applyFill="1" applyAlignment="1">
      <alignment horizontal="left" vertical="top" wrapText="1"/>
    </xf>
    <xf numFmtId="0" fontId="13" fillId="0" borderId="35" xfId="1" applyFont="1" applyFill="1" applyBorder="1" applyAlignment="1">
      <alignment horizontal="left" vertical="top"/>
    </xf>
    <xf numFmtId="0" fontId="13" fillId="0" borderId="23" xfId="1" applyFont="1" applyFill="1" applyBorder="1" applyAlignment="1">
      <alignment horizontal="left" vertical="top"/>
    </xf>
    <xf numFmtId="0" fontId="58" fillId="0" borderId="3" xfId="1" applyFont="1" applyFill="1" applyBorder="1" applyAlignment="1">
      <alignment horizontal="center" vertical="center"/>
    </xf>
    <xf numFmtId="0" fontId="58" fillId="0" borderId="4" xfId="1" applyFont="1" applyFill="1" applyBorder="1" applyAlignment="1">
      <alignment horizontal="center" vertical="center"/>
    </xf>
    <xf numFmtId="0" fontId="51" fillId="0" borderId="1" xfId="1" applyFont="1" applyFill="1" applyBorder="1" applyAlignment="1">
      <alignment horizontal="center" vertical="center" textRotation="90"/>
    </xf>
    <xf numFmtId="0" fontId="58" fillId="0" borderId="5" xfId="1" applyFont="1" applyFill="1" applyBorder="1" applyAlignment="1">
      <alignment horizontal="center" vertical="center" textRotation="90" wrapText="1"/>
    </xf>
    <xf numFmtId="0" fontId="58" fillId="0" borderId="6" xfId="1" applyFont="1" applyFill="1" applyBorder="1" applyAlignment="1">
      <alignment horizontal="center" vertical="center" textRotation="90" wrapText="1"/>
    </xf>
  </cellXfs>
  <cellStyles count="3">
    <cellStyle name="мой стиль" xfId="2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88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56"/>
  <sheetViews>
    <sheetView tabSelected="1" view="pageBreakPreview" zoomScale="20" zoomScaleNormal="30" zoomScaleSheetLayoutView="20" zoomScalePageLayoutView="30" workbookViewId="0">
      <selection activeCell="W236" sqref="W236"/>
    </sheetView>
  </sheetViews>
  <sheetFormatPr defaultColWidth="4.6640625" defaultRowHeight="13.2" x14ac:dyDescent="0.25"/>
  <cols>
    <col min="1" max="1" width="23.44140625" style="141" customWidth="1"/>
    <col min="2" max="2" width="11.109375" style="141" customWidth="1"/>
    <col min="3" max="3" width="10" style="141" customWidth="1"/>
    <col min="4" max="4" width="16.33203125" style="141" customWidth="1"/>
    <col min="5" max="5" width="10.5546875" style="141" customWidth="1"/>
    <col min="6" max="6" width="12.33203125" style="141" customWidth="1"/>
    <col min="7" max="7" width="11.6640625" style="141" customWidth="1"/>
    <col min="8" max="8" width="11.109375" style="141" customWidth="1"/>
    <col min="9" max="9" width="10" style="141" customWidth="1"/>
    <col min="10" max="10" width="12.33203125" style="141" customWidth="1"/>
    <col min="11" max="11" width="10.109375" style="141" customWidth="1"/>
    <col min="12" max="12" width="9.109375" style="141" customWidth="1"/>
    <col min="13" max="13" width="13.109375" style="141" customWidth="1"/>
    <col min="14" max="14" width="12.5546875" style="141" customWidth="1"/>
    <col min="15" max="15" width="13.109375" style="141" customWidth="1"/>
    <col min="16" max="16" width="10.88671875" style="141" customWidth="1"/>
    <col min="17" max="17" width="9.6640625" style="141" customWidth="1"/>
    <col min="18" max="19" width="9.6640625" style="158" customWidth="1"/>
    <col min="20" max="30" width="9.6640625" style="141" customWidth="1"/>
    <col min="31" max="31" width="12.109375" style="141" customWidth="1"/>
    <col min="32" max="32" width="16.6640625" style="141" customWidth="1"/>
    <col min="33" max="33" width="15.109375" style="141" customWidth="1"/>
    <col min="34" max="34" width="11.6640625" style="141" customWidth="1"/>
    <col min="35" max="35" width="18.109375" style="141" customWidth="1"/>
    <col min="36" max="36" width="14.109375" style="141" customWidth="1"/>
    <col min="37" max="37" width="11.6640625" style="141" customWidth="1"/>
    <col min="38" max="38" width="19.5546875" style="141" customWidth="1"/>
    <col min="39" max="39" width="13.5546875" style="141" customWidth="1"/>
    <col min="40" max="40" width="11.6640625" style="141" customWidth="1"/>
    <col min="41" max="41" width="20.109375" style="141" customWidth="1"/>
    <col min="42" max="42" width="13.5546875" style="141" customWidth="1"/>
    <col min="43" max="43" width="11.6640625" style="141" customWidth="1"/>
    <col min="44" max="44" width="17.44140625" style="141" customWidth="1"/>
    <col min="45" max="45" width="14.5546875" style="141" customWidth="1"/>
    <col min="46" max="46" width="11.6640625" style="141" customWidth="1"/>
    <col min="47" max="47" width="16.109375" style="141" customWidth="1"/>
    <col min="48" max="48" width="13.5546875" style="141" customWidth="1"/>
    <col min="49" max="49" width="11.6640625" style="141" customWidth="1"/>
    <col min="50" max="50" width="15.88671875" style="141" customWidth="1"/>
    <col min="51" max="51" width="15" style="141" customWidth="1"/>
    <col min="52" max="52" width="13.5546875" style="141" customWidth="1"/>
    <col min="53" max="53" width="14.5546875" style="141" customWidth="1"/>
    <col min="54" max="55" width="13.5546875" style="141" customWidth="1"/>
    <col min="56" max="56" width="10.6640625" style="141" customWidth="1"/>
    <col min="57" max="57" width="14.109375" style="141" customWidth="1"/>
    <col min="58" max="58" width="15.88671875" style="149" customWidth="1"/>
    <col min="59" max="59" width="10.6640625" style="149" customWidth="1"/>
    <col min="60" max="60" width="11.6640625" style="149" customWidth="1"/>
    <col min="61" max="61" width="13.5546875" style="149" customWidth="1"/>
    <col min="62" max="62" width="0" style="3" hidden="1" customWidth="1"/>
    <col min="63" max="63" width="18.5546875" style="3" hidden="1" customWidth="1"/>
    <col min="64" max="65" width="0" style="3" hidden="1" customWidth="1"/>
    <col min="66" max="66" width="20.88671875" style="3" hidden="1" customWidth="1"/>
    <col min="67" max="67" width="0" style="3" hidden="1" customWidth="1"/>
    <col min="68" max="68" width="23.44140625" style="3" hidden="1" customWidth="1"/>
    <col min="69" max="69" width="0" style="3" hidden="1" customWidth="1"/>
    <col min="70" max="70" width="11.88671875" style="3" hidden="1" customWidth="1"/>
    <col min="71" max="71" width="18" style="3" hidden="1" customWidth="1"/>
    <col min="72" max="72" width="11.109375" style="3" hidden="1" customWidth="1"/>
    <col min="73" max="73" width="18" style="3" hidden="1" customWidth="1"/>
    <col min="74" max="121" width="0" style="3" hidden="1" customWidth="1"/>
    <col min="122" max="16384" width="4.6640625" style="3"/>
  </cols>
  <sheetData>
    <row r="1" spans="1:61" s="1" customFormat="1" ht="78.75" customHeight="1" x14ac:dyDescent="0.9">
      <c r="A1" s="107"/>
      <c r="B1" s="107"/>
      <c r="C1" s="107"/>
      <c r="D1" s="107"/>
      <c r="E1" s="107"/>
      <c r="F1" s="107"/>
      <c r="G1" s="107"/>
      <c r="H1" s="107"/>
      <c r="I1" s="107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688" t="s">
        <v>0</v>
      </c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688"/>
      <c r="AI1" s="688"/>
      <c r="AJ1" s="688"/>
      <c r="AK1" s="688"/>
      <c r="AL1" s="688"/>
      <c r="AM1" s="688"/>
      <c r="AN1" s="688"/>
      <c r="AO1" s="688"/>
      <c r="AP1" s="688"/>
      <c r="AQ1" s="688"/>
      <c r="AR1" s="688"/>
      <c r="AS1" s="688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9"/>
      <c r="BG1" s="109"/>
      <c r="BH1" s="109"/>
      <c r="BI1" s="109"/>
    </row>
    <row r="2" spans="1:61" s="2" customFormat="1" ht="42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1"/>
      <c r="S2" s="111"/>
      <c r="T2" s="689" t="s">
        <v>1</v>
      </c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689"/>
      <c r="AJ2" s="689"/>
      <c r="AK2" s="689"/>
      <c r="AL2" s="689"/>
      <c r="AM2" s="689"/>
      <c r="AN2" s="689"/>
      <c r="AO2" s="689"/>
      <c r="AP2" s="689"/>
      <c r="AQ2" s="689"/>
      <c r="AR2" s="689"/>
      <c r="AS2" s="689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2"/>
      <c r="BG2" s="112"/>
      <c r="BH2" s="112"/>
      <c r="BI2" s="112"/>
    </row>
    <row r="3" spans="1:61" s="2" customFormat="1" ht="47.25" customHeight="1" x14ac:dyDescent="1.6">
      <c r="A3" s="110"/>
      <c r="B3" s="113" t="s">
        <v>2</v>
      </c>
      <c r="C3" s="114"/>
      <c r="D3" s="114"/>
      <c r="E3" s="114"/>
      <c r="F3" s="114"/>
      <c r="G3" s="114"/>
      <c r="H3" s="114"/>
      <c r="I3" s="107"/>
      <c r="J3" s="107"/>
      <c r="K3" s="107"/>
      <c r="L3" s="107"/>
      <c r="M3" s="107"/>
      <c r="N3" s="107"/>
      <c r="O3" s="107"/>
      <c r="P3" s="107"/>
      <c r="Q3" s="115"/>
      <c r="R3" s="111"/>
      <c r="S3" s="111"/>
      <c r="T3" s="689"/>
      <c r="U3" s="689"/>
      <c r="V3" s="689"/>
      <c r="W3" s="689"/>
      <c r="X3" s="689"/>
      <c r="Y3" s="689"/>
      <c r="Z3" s="689"/>
      <c r="AA3" s="689"/>
      <c r="AB3" s="689"/>
      <c r="AC3" s="689"/>
      <c r="AD3" s="689"/>
      <c r="AE3" s="689"/>
      <c r="AF3" s="689"/>
      <c r="AG3" s="689"/>
      <c r="AH3" s="689"/>
      <c r="AI3" s="689"/>
      <c r="AJ3" s="689"/>
      <c r="AK3" s="689"/>
      <c r="AL3" s="689"/>
      <c r="AM3" s="689"/>
      <c r="AN3" s="689"/>
      <c r="AO3" s="689"/>
      <c r="AP3" s="689"/>
      <c r="AQ3" s="689"/>
      <c r="AR3" s="689"/>
      <c r="AS3" s="689"/>
      <c r="AT3" s="110"/>
      <c r="AU3" s="110"/>
      <c r="AV3" s="110"/>
      <c r="AW3" s="110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</row>
    <row r="4" spans="1:61" s="2" customFormat="1" ht="60.75" customHeight="1" x14ac:dyDescent="1">
      <c r="A4" s="110"/>
      <c r="B4" s="114" t="s">
        <v>3</v>
      </c>
      <c r="C4" s="114"/>
      <c r="D4" s="114"/>
      <c r="E4" s="114"/>
      <c r="F4" s="114"/>
      <c r="G4" s="114"/>
      <c r="H4" s="114"/>
      <c r="I4" s="107"/>
      <c r="J4" s="107"/>
      <c r="K4" s="107"/>
      <c r="L4" s="107"/>
      <c r="M4" s="107"/>
      <c r="N4" s="107"/>
      <c r="O4" s="107"/>
      <c r="P4" s="107"/>
      <c r="Q4" s="115"/>
      <c r="R4" s="111"/>
      <c r="S4" s="111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89"/>
      <c r="AI4" s="689"/>
      <c r="AJ4" s="689"/>
      <c r="AK4" s="689"/>
      <c r="AL4" s="689"/>
      <c r="AM4" s="689"/>
      <c r="AN4" s="689"/>
      <c r="AO4" s="689"/>
      <c r="AP4" s="689"/>
      <c r="AQ4" s="689"/>
      <c r="AR4" s="689"/>
      <c r="AS4" s="689"/>
      <c r="AT4" s="107"/>
      <c r="AU4" s="10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2"/>
      <c r="BG4" s="112"/>
      <c r="BH4" s="112"/>
      <c r="BI4" s="112"/>
    </row>
    <row r="5" spans="1:61" s="2" customFormat="1" ht="66" customHeight="1" x14ac:dyDescent="1">
      <c r="A5" s="110"/>
      <c r="B5" s="114" t="s">
        <v>4</v>
      </c>
      <c r="C5" s="114"/>
      <c r="D5" s="114"/>
      <c r="E5" s="114"/>
      <c r="F5" s="114"/>
      <c r="G5" s="114"/>
      <c r="H5" s="114"/>
      <c r="I5" s="107"/>
      <c r="J5" s="107"/>
      <c r="K5" s="107"/>
      <c r="L5" s="110"/>
      <c r="M5" s="107"/>
      <c r="N5" s="107"/>
      <c r="O5" s="107"/>
      <c r="P5" s="107"/>
      <c r="Q5" s="115"/>
      <c r="R5" s="111"/>
      <c r="S5" s="111"/>
      <c r="T5" s="690" t="s">
        <v>5</v>
      </c>
      <c r="U5" s="690"/>
      <c r="V5" s="690"/>
      <c r="W5" s="690"/>
      <c r="X5" s="690"/>
      <c r="Y5" s="690"/>
      <c r="Z5" s="690"/>
      <c r="AA5" s="690"/>
      <c r="AB5" s="690"/>
      <c r="AC5" s="690"/>
      <c r="AD5" s="690"/>
      <c r="AE5" s="690"/>
      <c r="AF5" s="690"/>
      <c r="AG5" s="690"/>
      <c r="AH5" s="690"/>
      <c r="AI5" s="690"/>
      <c r="AJ5" s="690"/>
      <c r="AK5" s="690"/>
      <c r="AL5" s="690"/>
      <c r="AM5" s="690"/>
      <c r="AN5" s="690"/>
      <c r="AO5" s="690"/>
      <c r="AP5" s="690"/>
      <c r="AQ5" s="690"/>
      <c r="AR5" s="690"/>
      <c r="AS5" s="690"/>
      <c r="AT5" s="107"/>
      <c r="AU5" s="10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2"/>
      <c r="BG5" s="112"/>
      <c r="BH5" s="112"/>
      <c r="BI5" s="112"/>
    </row>
    <row r="6" spans="1:61" s="2" customFormat="1" ht="65.25" customHeight="1" x14ac:dyDescent="1.05">
      <c r="A6" s="110"/>
      <c r="B6" s="114" t="s">
        <v>6</v>
      </c>
      <c r="C6" s="114"/>
      <c r="D6" s="114"/>
      <c r="E6" s="114"/>
      <c r="F6" s="114"/>
      <c r="G6" s="114"/>
      <c r="H6" s="114"/>
      <c r="I6" s="107"/>
      <c r="J6" s="107"/>
      <c r="K6" s="107"/>
      <c r="L6" s="118"/>
      <c r="M6" s="119"/>
      <c r="N6" s="119"/>
      <c r="O6" s="119"/>
      <c r="P6" s="119"/>
      <c r="Q6" s="119"/>
      <c r="R6" s="118"/>
      <c r="S6" s="118"/>
      <c r="T6" s="690"/>
      <c r="U6" s="690"/>
      <c r="V6" s="690"/>
      <c r="W6" s="690"/>
      <c r="X6" s="690"/>
      <c r="Y6" s="690"/>
      <c r="Z6" s="690"/>
      <c r="AA6" s="690"/>
      <c r="AB6" s="690"/>
      <c r="AC6" s="690"/>
      <c r="AD6" s="690"/>
      <c r="AE6" s="690"/>
      <c r="AF6" s="690"/>
      <c r="AG6" s="690"/>
      <c r="AH6" s="690"/>
      <c r="AI6" s="690"/>
      <c r="AJ6" s="690"/>
      <c r="AK6" s="690"/>
      <c r="AL6" s="690"/>
      <c r="AM6" s="690"/>
      <c r="AN6" s="690"/>
      <c r="AO6" s="690"/>
      <c r="AP6" s="690"/>
      <c r="AQ6" s="690"/>
      <c r="AR6" s="690"/>
      <c r="AS6" s="690"/>
      <c r="AT6" s="110"/>
      <c r="AU6" s="110"/>
      <c r="AV6" s="120" t="s">
        <v>443</v>
      </c>
      <c r="AW6" s="109"/>
      <c r="AX6" s="121"/>
      <c r="AY6" s="121"/>
      <c r="AZ6" s="122"/>
      <c r="BA6" s="117"/>
      <c r="BB6" s="123"/>
      <c r="BC6" s="117"/>
      <c r="BD6" s="121"/>
      <c r="BE6" s="121"/>
      <c r="BF6" s="124"/>
      <c r="BG6" s="124"/>
      <c r="BH6" s="112"/>
      <c r="BI6" s="112"/>
    </row>
    <row r="7" spans="1:61" s="2" customFormat="1" ht="78.75" customHeight="1" x14ac:dyDescent="1.05">
      <c r="A7" s="110"/>
      <c r="B7" s="125" t="s">
        <v>7</v>
      </c>
      <c r="C7" s="125"/>
      <c r="D7" s="125"/>
      <c r="E7" s="125"/>
      <c r="F7" s="125"/>
      <c r="G7" s="125"/>
      <c r="H7" s="125"/>
      <c r="I7" s="126"/>
      <c r="J7" s="127"/>
      <c r="K7" s="128"/>
      <c r="L7" s="128"/>
      <c r="M7" s="128"/>
      <c r="N7" s="128"/>
      <c r="O7" s="128"/>
      <c r="P7" s="128"/>
      <c r="Q7" s="129"/>
      <c r="R7" s="129"/>
      <c r="S7" s="129"/>
      <c r="T7" s="129"/>
      <c r="U7" s="129"/>
      <c r="V7" s="129"/>
      <c r="W7" s="129"/>
      <c r="X7" s="129"/>
      <c r="Y7" s="129"/>
      <c r="Z7" s="691"/>
      <c r="AA7" s="691"/>
      <c r="AB7" s="691"/>
      <c r="AC7" s="691"/>
      <c r="AD7" s="691"/>
      <c r="AE7" s="691"/>
      <c r="AF7" s="691"/>
      <c r="AG7" s="691"/>
      <c r="AH7" s="691"/>
      <c r="AI7" s="691"/>
      <c r="AJ7" s="691"/>
      <c r="AK7" s="691"/>
      <c r="AL7" s="691"/>
      <c r="AM7" s="691"/>
      <c r="AN7" s="691"/>
      <c r="AO7" s="691"/>
      <c r="AP7" s="130"/>
      <c r="AQ7" s="130"/>
      <c r="AR7" s="131"/>
      <c r="AS7" s="131"/>
      <c r="AT7" s="110"/>
      <c r="AU7" s="110"/>
      <c r="AV7" s="120" t="s">
        <v>8</v>
      </c>
      <c r="AW7" s="107"/>
      <c r="AX7" s="132"/>
      <c r="AY7" s="132"/>
      <c r="AZ7" s="132"/>
      <c r="BA7" s="132"/>
      <c r="BB7" s="117"/>
      <c r="BC7" s="132"/>
      <c r="BD7" s="117"/>
      <c r="BE7" s="117"/>
      <c r="BF7" s="133"/>
      <c r="BG7" s="112"/>
      <c r="BH7" s="112"/>
      <c r="BI7" s="112"/>
    </row>
    <row r="8" spans="1:61" s="2" customFormat="1" ht="72" customHeight="1" x14ac:dyDescent="0.65">
      <c r="A8" s="110"/>
      <c r="B8" s="692" t="s">
        <v>9</v>
      </c>
      <c r="C8" s="692"/>
      <c r="D8" s="692"/>
      <c r="E8" s="692"/>
      <c r="F8" s="692"/>
      <c r="G8" s="692"/>
      <c r="H8" s="692"/>
      <c r="I8" s="134"/>
      <c r="J8" s="134"/>
      <c r="K8" s="134"/>
      <c r="L8" s="134"/>
      <c r="M8" s="134"/>
      <c r="N8" s="134"/>
      <c r="O8" s="134"/>
      <c r="P8" s="134"/>
      <c r="Q8" s="110"/>
      <c r="R8" s="111"/>
      <c r="S8" s="111"/>
      <c r="T8" s="25"/>
      <c r="U8" s="110"/>
      <c r="V8" s="25"/>
      <c r="W8" s="26"/>
      <c r="X8" s="26"/>
      <c r="Y8" s="26"/>
      <c r="Z8" s="26"/>
      <c r="AA8" s="26"/>
      <c r="AB8" s="26"/>
      <c r="AC8" s="26"/>
      <c r="AD8" s="26"/>
      <c r="AE8" s="27"/>
      <c r="AF8" s="27"/>
      <c r="AG8" s="27"/>
      <c r="AH8" s="27"/>
      <c r="AI8" s="27"/>
      <c r="AJ8" s="27"/>
      <c r="AK8" s="27"/>
      <c r="AL8" s="27"/>
      <c r="AM8" s="26"/>
      <c r="AN8" s="26"/>
      <c r="AO8" s="26"/>
      <c r="AP8" s="26"/>
      <c r="AQ8" s="26"/>
      <c r="AR8" s="26"/>
      <c r="AS8" s="26"/>
      <c r="AT8" s="110"/>
      <c r="AU8" s="110"/>
      <c r="AV8" s="26"/>
      <c r="AW8" s="26"/>
      <c r="AX8" s="110"/>
      <c r="AY8" s="110"/>
      <c r="AZ8" s="110"/>
      <c r="BA8" s="110"/>
      <c r="BB8" s="110"/>
      <c r="BC8" s="110"/>
      <c r="BD8" s="110"/>
      <c r="BE8" s="26"/>
      <c r="BF8" s="135"/>
      <c r="BG8" s="136"/>
      <c r="BH8" s="136"/>
      <c r="BI8" s="136"/>
    </row>
    <row r="9" spans="1:61" s="2" customFormat="1" ht="78" customHeight="1" x14ac:dyDescent="1">
      <c r="A9" s="110"/>
      <c r="B9" s="114"/>
      <c r="C9" s="114"/>
      <c r="D9" s="114"/>
      <c r="E9" s="114"/>
      <c r="F9" s="114"/>
      <c r="G9" s="114"/>
      <c r="H9" s="114"/>
      <c r="I9" s="137"/>
      <c r="J9" s="137"/>
      <c r="K9" s="137"/>
      <c r="L9" s="137"/>
      <c r="M9" s="137"/>
      <c r="N9" s="137"/>
      <c r="O9" s="110"/>
      <c r="P9" s="110"/>
      <c r="Q9" s="112"/>
      <c r="R9" s="111"/>
      <c r="S9" s="111"/>
      <c r="T9" s="110"/>
      <c r="U9" s="110"/>
      <c r="V9" s="138"/>
      <c r="W9" s="138"/>
      <c r="X9" s="138"/>
      <c r="Y9" s="138"/>
      <c r="Z9" s="138"/>
      <c r="AA9" s="138"/>
      <c r="AB9" s="138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40"/>
      <c r="AP9" s="140"/>
      <c r="AQ9" s="140"/>
      <c r="AR9" s="110"/>
      <c r="AS9" s="110"/>
      <c r="AT9" s="110"/>
      <c r="AU9" s="110"/>
      <c r="AV9" s="698" t="s">
        <v>10</v>
      </c>
      <c r="AW9" s="698"/>
      <c r="AX9" s="698"/>
      <c r="AY9" s="698"/>
      <c r="AZ9" s="698"/>
      <c r="BA9" s="698"/>
      <c r="BB9" s="698"/>
      <c r="BC9" s="698"/>
      <c r="BD9" s="698"/>
      <c r="BE9" s="137"/>
      <c r="BF9" s="133"/>
      <c r="BG9" s="112"/>
      <c r="BH9" s="112"/>
      <c r="BI9" s="112"/>
    </row>
    <row r="10" spans="1:61" ht="57.75" customHeight="1" x14ac:dyDescent="0.85">
      <c r="B10" s="113" t="s">
        <v>11</v>
      </c>
      <c r="C10" s="142"/>
      <c r="D10" s="142"/>
      <c r="E10" s="142"/>
      <c r="F10" s="142"/>
      <c r="G10" s="142"/>
      <c r="H10" s="142"/>
      <c r="I10" s="143"/>
      <c r="J10" s="143"/>
      <c r="K10" s="143"/>
      <c r="L10" s="143"/>
      <c r="M10" s="144"/>
      <c r="N10" s="144"/>
      <c r="O10" s="144"/>
      <c r="P10" s="144"/>
      <c r="Q10" s="144"/>
      <c r="R10" s="144"/>
      <c r="S10" s="145"/>
      <c r="T10" s="146"/>
      <c r="U10" s="147"/>
      <c r="V10" s="146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8"/>
      <c r="BG10" s="148"/>
    </row>
    <row r="11" spans="1:61" ht="18" customHeight="1" x14ac:dyDescent="0.3"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5"/>
      <c r="S11" s="145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8"/>
      <c r="BG11" s="148"/>
    </row>
    <row r="12" spans="1:61" s="4" customFormat="1" ht="61.2" x14ac:dyDescent="1.05">
      <c r="A12" s="150"/>
      <c r="B12" s="151"/>
      <c r="C12" s="151"/>
      <c r="D12" s="151"/>
      <c r="E12" s="152" t="s">
        <v>12</v>
      </c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4"/>
      <c r="S12" s="154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5"/>
      <c r="AN12" s="153"/>
      <c r="AO12" s="153"/>
      <c r="AP12" s="155" t="s">
        <v>13</v>
      </c>
      <c r="AQ12" s="155"/>
      <c r="AR12" s="155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1"/>
      <c r="BE12" s="151"/>
      <c r="BF12" s="156"/>
      <c r="BG12" s="156"/>
      <c r="BH12" s="157"/>
      <c r="BI12" s="157"/>
    </row>
    <row r="13" spans="1:61" ht="11.25" customHeight="1" x14ac:dyDescent="0.25"/>
    <row r="14" spans="1:61" ht="33" customHeight="1" x14ac:dyDescent="0.25">
      <c r="A14" s="703" t="s">
        <v>14</v>
      </c>
      <c r="B14" s="696" t="s">
        <v>15</v>
      </c>
      <c r="C14" s="696"/>
      <c r="D14" s="696"/>
      <c r="E14" s="696"/>
      <c r="F14" s="694" t="s">
        <v>493</v>
      </c>
      <c r="G14" s="696" t="s">
        <v>16</v>
      </c>
      <c r="H14" s="696"/>
      <c r="I14" s="696"/>
      <c r="J14" s="694" t="s">
        <v>494</v>
      </c>
      <c r="K14" s="697" t="s">
        <v>17</v>
      </c>
      <c r="L14" s="701"/>
      <c r="M14" s="701"/>
      <c r="N14" s="702"/>
      <c r="O14" s="697" t="s">
        <v>18</v>
      </c>
      <c r="P14" s="701"/>
      <c r="Q14" s="701"/>
      <c r="R14" s="702"/>
      <c r="S14" s="694" t="s">
        <v>495</v>
      </c>
      <c r="T14" s="696" t="s">
        <v>19</v>
      </c>
      <c r="U14" s="696"/>
      <c r="V14" s="696"/>
      <c r="W14" s="694" t="s">
        <v>496</v>
      </c>
      <c r="X14" s="696" t="s">
        <v>20</v>
      </c>
      <c r="Y14" s="696"/>
      <c r="Z14" s="696"/>
      <c r="AA14" s="694" t="s">
        <v>497</v>
      </c>
      <c r="AB14" s="696" t="s">
        <v>21</v>
      </c>
      <c r="AC14" s="696"/>
      <c r="AD14" s="696"/>
      <c r="AE14" s="696"/>
      <c r="AF14" s="694" t="s">
        <v>498</v>
      </c>
      <c r="AG14" s="696" t="s">
        <v>22</v>
      </c>
      <c r="AH14" s="696"/>
      <c r="AI14" s="696"/>
      <c r="AJ14" s="694" t="s">
        <v>499</v>
      </c>
      <c r="AK14" s="696" t="s">
        <v>23</v>
      </c>
      <c r="AL14" s="696"/>
      <c r="AM14" s="696"/>
      <c r="AN14" s="696"/>
      <c r="AO14" s="696" t="s">
        <v>24</v>
      </c>
      <c r="AP14" s="696"/>
      <c r="AQ14" s="696"/>
      <c r="AR14" s="696"/>
      <c r="AS14" s="694" t="s">
        <v>500</v>
      </c>
      <c r="AT14" s="696" t="s">
        <v>25</v>
      </c>
      <c r="AU14" s="696"/>
      <c r="AV14" s="696"/>
      <c r="AW14" s="694" t="s">
        <v>501</v>
      </c>
      <c r="AX14" s="696" t="s">
        <v>26</v>
      </c>
      <c r="AY14" s="696"/>
      <c r="AZ14" s="696"/>
      <c r="BA14" s="697"/>
      <c r="BB14" s="693" t="s">
        <v>27</v>
      </c>
      <c r="BC14" s="693" t="s">
        <v>28</v>
      </c>
      <c r="BD14" s="693" t="s">
        <v>29</v>
      </c>
      <c r="BE14" s="693" t="s">
        <v>30</v>
      </c>
      <c r="BF14" s="693" t="s">
        <v>31</v>
      </c>
      <c r="BG14" s="693" t="s">
        <v>32</v>
      </c>
      <c r="BH14" s="693" t="s">
        <v>33</v>
      </c>
      <c r="BI14" s="704" t="s">
        <v>34</v>
      </c>
    </row>
    <row r="15" spans="1:61" ht="309" customHeight="1" x14ac:dyDescent="0.25">
      <c r="A15" s="703"/>
      <c r="B15" s="159" t="s">
        <v>35</v>
      </c>
      <c r="C15" s="159" t="s">
        <v>36</v>
      </c>
      <c r="D15" s="159" t="s">
        <v>37</v>
      </c>
      <c r="E15" s="159" t="s">
        <v>38</v>
      </c>
      <c r="F15" s="695"/>
      <c r="G15" s="159" t="s">
        <v>39</v>
      </c>
      <c r="H15" s="159" t="s">
        <v>40</v>
      </c>
      <c r="I15" s="159" t="s">
        <v>41</v>
      </c>
      <c r="J15" s="695"/>
      <c r="K15" s="159" t="s">
        <v>42</v>
      </c>
      <c r="L15" s="159" t="s">
        <v>43</v>
      </c>
      <c r="M15" s="159" t="s">
        <v>44</v>
      </c>
      <c r="N15" s="159" t="s">
        <v>45</v>
      </c>
      <c r="O15" s="159" t="s">
        <v>46</v>
      </c>
      <c r="P15" s="159" t="s">
        <v>36</v>
      </c>
      <c r="Q15" s="159" t="s">
        <v>37</v>
      </c>
      <c r="R15" s="159" t="s">
        <v>38</v>
      </c>
      <c r="S15" s="695"/>
      <c r="T15" s="159" t="s">
        <v>47</v>
      </c>
      <c r="U15" s="159" t="s">
        <v>48</v>
      </c>
      <c r="V15" s="159" t="s">
        <v>49</v>
      </c>
      <c r="W15" s="695"/>
      <c r="X15" s="159" t="s">
        <v>50</v>
      </c>
      <c r="Y15" s="159" t="s">
        <v>51</v>
      </c>
      <c r="Z15" s="159" t="s">
        <v>52</v>
      </c>
      <c r="AA15" s="695"/>
      <c r="AB15" s="159" t="s">
        <v>50</v>
      </c>
      <c r="AC15" s="159" t="s">
        <v>51</v>
      </c>
      <c r="AD15" s="159" t="s">
        <v>52</v>
      </c>
      <c r="AE15" s="159" t="s">
        <v>53</v>
      </c>
      <c r="AF15" s="695"/>
      <c r="AG15" s="159" t="s">
        <v>39</v>
      </c>
      <c r="AH15" s="159" t="s">
        <v>40</v>
      </c>
      <c r="AI15" s="159" t="s">
        <v>41</v>
      </c>
      <c r="AJ15" s="695"/>
      <c r="AK15" s="159" t="s">
        <v>54</v>
      </c>
      <c r="AL15" s="159" t="s">
        <v>55</v>
      </c>
      <c r="AM15" s="159" t="s">
        <v>56</v>
      </c>
      <c r="AN15" s="159" t="s">
        <v>57</v>
      </c>
      <c r="AO15" s="159" t="s">
        <v>46</v>
      </c>
      <c r="AP15" s="159" t="s">
        <v>36</v>
      </c>
      <c r="AQ15" s="159" t="s">
        <v>37</v>
      </c>
      <c r="AR15" s="159" t="s">
        <v>38</v>
      </c>
      <c r="AS15" s="695"/>
      <c r="AT15" s="159" t="s">
        <v>39</v>
      </c>
      <c r="AU15" s="159" t="s">
        <v>40</v>
      </c>
      <c r="AV15" s="159" t="s">
        <v>41</v>
      </c>
      <c r="AW15" s="695"/>
      <c r="AX15" s="159" t="s">
        <v>42</v>
      </c>
      <c r="AY15" s="159" t="s">
        <v>43</v>
      </c>
      <c r="AZ15" s="159" t="s">
        <v>44</v>
      </c>
      <c r="BA15" s="160" t="s">
        <v>58</v>
      </c>
      <c r="BB15" s="693"/>
      <c r="BC15" s="693"/>
      <c r="BD15" s="693"/>
      <c r="BE15" s="693"/>
      <c r="BF15" s="693"/>
      <c r="BG15" s="693"/>
      <c r="BH15" s="693"/>
      <c r="BI15" s="705"/>
    </row>
    <row r="16" spans="1:61" ht="37.5" hidden="1" customHeight="1" x14ac:dyDescent="0.25">
      <c r="A16" s="161"/>
      <c r="B16" s="159">
        <v>1</v>
      </c>
      <c r="C16" s="159">
        <v>2</v>
      </c>
      <c r="D16" s="159">
        <v>3</v>
      </c>
      <c r="E16" s="159">
        <v>4</v>
      </c>
      <c r="F16" s="162">
        <v>5</v>
      </c>
      <c r="G16" s="159">
        <v>6</v>
      </c>
      <c r="H16" s="159">
        <v>7</v>
      </c>
      <c r="I16" s="159">
        <v>8</v>
      </c>
      <c r="J16" s="159">
        <v>9</v>
      </c>
      <c r="K16" s="162">
        <v>10</v>
      </c>
      <c r="L16" s="159">
        <v>11</v>
      </c>
      <c r="M16" s="159">
        <v>12</v>
      </c>
      <c r="N16" s="159">
        <v>13</v>
      </c>
      <c r="O16" s="159">
        <v>14</v>
      </c>
      <c r="P16" s="162">
        <v>15</v>
      </c>
      <c r="Q16" s="159">
        <v>16</v>
      </c>
      <c r="R16" s="159">
        <v>17</v>
      </c>
      <c r="S16" s="159">
        <v>18</v>
      </c>
      <c r="T16" s="159">
        <v>19</v>
      </c>
      <c r="U16" s="162">
        <v>20</v>
      </c>
      <c r="V16" s="159">
        <v>21</v>
      </c>
      <c r="W16" s="159">
        <v>22</v>
      </c>
      <c r="X16" s="159">
        <v>23</v>
      </c>
      <c r="Y16" s="159">
        <v>24</v>
      </c>
      <c r="Z16" s="162">
        <v>25</v>
      </c>
      <c r="AA16" s="159">
        <v>26</v>
      </c>
      <c r="AB16" s="159">
        <v>27</v>
      </c>
      <c r="AC16" s="159">
        <v>28</v>
      </c>
      <c r="AD16" s="159">
        <v>29</v>
      </c>
      <c r="AE16" s="162">
        <v>30</v>
      </c>
      <c r="AF16" s="159">
        <v>31</v>
      </c>
      <c r="AG16" s="159">
        <v>32</v>
      </c>
      <c r="AH16" s="159">
        <v>33</v>
      </c>
      <c r="AI16" s="159">
        <v>34</v>
      </c>
      <c r="AJ16" s="162">
        <v>35</v>
      </c>
      <c r="AK16" s="159">
        <v>36</v>
      </c>
      <c r="AL16" s="159">
        <v>37</v>
      </c>
      <c r="AM16" s="159">
        <v>38</v>
      </c>
      <c r="AN16" s="159">
        <v>39</v>
      </c>
      <c r="AO16" s="162">
        <v>40</v>
      </c>
      <c r="AP16" s="159">
        <v>41</v>
      </c>
      <c r="AQ16" s="159">
        <v>42</v>
      </c>
      <c r="AR16" s="159">
        <v>43</v>
      </c>
      <c r="AS16" s="159">
        <v>44</v>
      </c>
      <c r="AT16" s="162">
        <v>45</v>
      </c>
      <c r="AU16" s="159">
        <v>46</v>
      </c>
      <c r="AV16" s="159">
        <v>47</v>
      </c>
      <c r="AW16" s="159">
        <v>48</v>
      </c>
      <c r="AX16" s="159">
        <v>49</v>
      </c>
      <c r="AY16" s="162">
        <v>50</v>
      </c>
      <c r="AZ16" s="159">
        <v>51</v>
      </c>
      <c r="BA16" s="159">
        <v>52</v>
      </c>
      <c r="BB16" s="163"/>
      <c r="BC16" s="163"/>
      <c r="BD16" s="163"/>
      <c r="BE16" s="163"/>
      <c r="BF16" s="163"/>
      <c r="BG16" s="163"/>
      <c r="BH16" s="163"/>
      <c r="BI16" s="164"/>
    </row>
    <row r="17" spans="1:86" ht="37.799999999999997" x14ac:dyDescent="0.65">
      <c r="A17" s="165" t="s">
        <v>59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7">
        <v>18</v>
      </c>
      <c r="L17" s="166"/>
      <c r="M17" s="166"/>
      <c r="N17" s="166"/>
      <c r="O17" s="162"/>
      <c r="P17" s="162"/>
      <c r="Q17" s="162"/>
      <c r="R17" s="162"/>
      <c r="S17" s="168"/>
      <c r="T17" s="168" t="s">
        <v>60</v>
      </c>
      <c r="U17" s="168" t="s">
        <v>60</v>
      </c>
      <c r="V17" s="168" t="s">
        <v>60</v>
      </c>
      <c r="W17" s="169" t="s">
        <v>61</v>
      </c>
      <c r="X17" s="169" t="s">
        <v>61</v>
      </c>
      <c r="Y17" s="162"/>
      <c r="Z17" s="162"/>
      <c r="AA17" s="162"/>
      <c r="AB17" s="162"/>
      <c r="AC17" s="162"/>
      <c r="AD17" s="162"/>
      <c r="AE17" s="162"/>
      <c r="AF17" s="162"/>
      <c r="AG17" s="162">
        <v>17</v>
      </c>
      <c r="AH17" s="162"/>
      <c r="AI17" s="162"/>
      <c r="AJ17" s="162"/>
      <c r="AK17" s="162"/>
      <c r="AL17" s="162"/>
      <c r="AM17" s="162"/>
      <c r="AN17" s="162"/>
      <c r="AO17" s="170"/>
      <c r="AP17" s="168" t="s">
        <v>60</v>
      </c>
      <c r="AQ17" s="168" t="s">
        <v>60</v>
      </c>
      <c r="AR17" s="168" t="s">
        <v>60</v>
      </c>
      <c r="AS17" s="171" t="s">
        <v>62</v>
      </c>
      <c r="AT17" s="171" t="s">
        <v>62</v>
      </c>
      <c r="AU17" s="169" t="s">
        <v>61</v>
      </c>
      <c r="AV17" s="169" t="s">
        <v>61</v>
      </c>
      <c r="AW17" s="169" t="s">
        <v>61</v>
      </c>
      <c r="AX17" s="169" t="s">
        <v>61</v>
      </c>
      <c r="AY17" s="169" t="s">
        <v>61</v>
      </c>
      <c r="AZ17" s="169" t="s">
        <v>61</v>
      </c>
      <c r="BA17" s="169" t="s">
        <v>61</v>
      </c>
      <c r="BB17" s="172">
        <v>35</v>
      </c>
      <c r="BC17" s="172">
        <v>6</v>
      </c>
      <c r="BD17" s="172">
        <v>2</v>
      </c>
      <c r="BE17" s="172"/>
      <c r="BF17" s="172"/>
      <c r="BG17" s="172"/>
      <c r="BH17" s="172">
        <v>9</v>
      </c>
      <c r="BI17" s="172">
        <f>SUM(BB17:BH17)</f>
        <v>52</v>
      </c>
    </row>
    <row r="18" spans="1:86" ht="37.799999999999997" x14ac:dyDescent="0.65">
      <c r="A18" s="165" t="s">
        <v>63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7">
        <v>18</v>
      </c>
      <c r="L18" s="166"/>
      <c r="M18" s="166"/>
      <c r="N18" s="166"/>
      <c r="O18" s="162"/>
      <c r="P18" s="162"/>
      <c r="Q18" s="162"/>
      <c r="R18" s="162"/>
      <c r="S18" s="168"/>
      <c r="T18" s="168" t="s">
        <v>60</v>
      </c>
      <c r="U18" s="168" t="s">
        <v>60</v>
      </c>
      <c r="V18" s="168" t="s">
        <v>60</v>
      </c>
      <c r="W18" s="169" t="s">
        <v>61</v>
      </c>
      <c r="X18" s="169" t="s">
        <v>61</v>
      </c>
      <c r="Y18" s="162"/>
      <c r="Z18" s="162"/>
      <c r="AA18" s="162"/>
      <c r="AB18" s="162"/>
      <c r="AC18" s="162"/>
      <c r="AD18" s="162"/>
      <c r="AE18" s="162"/>
      <c r="AF18" s="162"/>
      <c r="AG18" s="162">
        <v>17</v>
      </c>
      <c r="AH18" s="162"/>
      <c r="AI18" s="162"/>
      <c r="AJ18" s="162"/>
      <c r="AK18" s="162"/>
      <c r="AL18" s="162"/>
      <c r="AM18" s="162"/>
      <c r="AN18" s="162"/>
      <c r="AO18" s="170"/>
      <c r="AP18" s="168" t="s">
        <v>60</v>
      </c>
      <c r="AQ18" s="168" t="s">
        <v>60</v>
      </c>
      <c r="AR18" s="168" t="s">
        <v>60</v>
      </c>
      <c r="AS18" s="168" t="s">
        <v>60</v>
      </c>
      <c r="AT18" s="169" t="s">
        <v>61</v>
      </c>
      <c r="AU18" s="169" t="s">
        <v>61</v>
      </c>
      <c r="AV18" s="169" t="s">
        <v>61</v>
      </c>
      <c r="AW18" s="169" t="s">
        <v>61</v>
      </c>
      <c r="AX18" s="169" t="s">
        <v>61</v>
      </c>
      <c r="AY18" s="169" t="s">
        <v>61</v>
      </c>
      <c r="AZ18" s="169" t="s">
        <v>61</v>
      </c>
      <c r="BA18" s="169" t="s">
        <v>61</v>
      </c>
      <c r="BB18" s="172">
        <v>35</v>
      </c>
      <c r="BC18" s="172">
        <v>7</v>
      </c>
      <c r="BD18" s="172"/>
      <c r="BE18" s="172"/>
      <c r="BF18" s="172"/>
      <c r="BG18" s="172"/>
      <c r="BH18" s="172">
        <v>10</v>
      </c>
      <c r="BI18" s="172">
        <f>SUM(BB18:BH18)</f>
        <v>52</v>
      </c>
    </row>
    <row r="19" spans="1:86" ht="37.799999999999997" x14ac:dyDescent="0.65">
      <c r="A19" s="165" t="s">
        <v>64</v>
      </c>
      <c r="B19" s="171"/>
      <c r="C19" s="171"/>
      <c r="D19" s="166"/>
      <c r="E19" s="166"/>
      <c r="F19" s="166"/>
      <c r="G19" s="166"/>
      <c r="H19" s="166"/>
      <c r="I19" s="166"/>
      <c r="J19" s="166"/>
      <c r="K19" s="167">
        <v>18</v>
      </c>
      <c r="L19" s="166"/>
      <c r="M19" s="166"/>
      <c r="N19" s="166"/>
      <c r="O19" s="162"/>
      <c r="P19" s="162"/>
      <c r="Q19" s="162"/>
      <c r="R19" s="171"/>
      <c r="S19" s="168"/>
      <c r="T19" s="168" t="s">
        <v>60</v>
      </c>
      <c r="U19" s="168" t="s">
        <v>60</v>
      </c>
      <c r="V19" s="168" t="s">
        <v>60</v>
      </c>
      <c r="W19" s="169" t="s">
        <v>61</v>
      </c>
      <c r="X19" s="169" t="s">
        <v>61</v>
      </c>
      <c r="Y19" s="162"/>
      <c r="Z19" s="162"/>
      <c r="AA19" s="162"/>
      <c r="AB19" s="162"/>
      <c r="AC19" s="162"/>
      <c r="AD19" s="162"/>
      <c r="AE19" s="162"/>
      <c r="AF19" s="162"/>
      <c r="AG19" s="162">
        <v>17</v>
      </c>
      <c r="AH19" s="162"/>
      <c r="AI19" s="162"/>
      <c r="AJ19" s="162"/>
      <c r="AK19" s="162"/>
      <c r="AL19" s="162"/>
      <c r="AM19" s="162"/>
      <c r="AN19" s="173"/>
      <c r="AO19" s="173"/>
      <c r="AP19" s="168" t="s">
        <v>60</v>
      </c>
      <c r="AQ19" s="168" t="s">
        <v>60</v>
      </c>
      <c r="AR19" s="168" t="s">
        <v>60</v>
      </c>
      <c r="AS19" s="169" t="s">
        <v>65</v>
      </c>
      <c r="AT19" s="169" t="s">
        <v>65</v>
      </c>
      <c r="AU19" s="169" t="s">
        <v>65</v>
      </c>
      <c r="AV19" s="169" t="s">
        <v>61</v>
      </c>
      <c r="AW19" s="169" t="s">
        <v>61</v>
      </c>
      <c r="AX19" s="169" t="s">
        <v>61</v>
      </c>
      <c r="AY19" s="169" t="s">
        <v>61</v>
      </c>
      <c r="AZ19" s="169" t="s">
        <v>61</v>
      </c>
      <c r="BA19" s="169" t="s">
        <v>61</v>
      </c>
      <c r="BB19" s="172">
        <v>35</v>
      </c>
      <c r="BC19" s="172">
        <v>6</v>
      </c>
      <c r="BD19" s="172"/>
      <c r="BE19" s="172">
        <v>3</v>
      </c>
      <c r="BF19" s="172"/>
      <c r="BG19" s="172"/>
      <c r="BH19" s="172">
        <v>8</v>
      </c>
      <c r="BI19" s="172">
        <f>SUM(BB19:BH19)</f>
        <v>52</v>
      </c>
    </row>
    <row r="20" spans="1:86" ht="37.799999999999997" x14ac:dyDescent="0.65">
      <c r="A20" s="162" t="s">
        <v>66</v>
      </c>
      <c r="B20" s="162"/>
      <c r="C20" s="162"/>
      <c r="D20" s="162"/>
      <c r="E20" s="162"/>
      <c r="F20" s="166"/>
      <c r="G20" s="166"/>
      <c r="H20" s="166"/>
      <c r="I20" s="166"/>
      <c r="J20" s="166"/>
      <c r="K20" s="167">
        <v>15</v>
      </c>
      <c r="L20" s="166"/>
      <c r="M20" s="166"/>
      <c r="N20" s="166"/>
      <c r="O20" s="162"/>
      <c r="P20" s="162"/>
      <c r="Q20" s="168" t="s">
        <v>60</v>
      </c>
      <c r="R20" s="168" t="s">
        <v>60</v>
      </c>
      <c r="S20" s="168" t="s">
        <v>60</v>
      </c>
      <c r="T20" s="169" t="s">
        <v>61</v>
      </c>
      <c r="U20" s="169" t="s">
        <v>61</v>
      </c>
      <c r="V20" s="169"/>
      <c r="W20" s="169"/>
      <c r="X20" s="167" t="s">
        <v>67</v>
      </c>
      <c r="Y20" s="162"/>
      <c r="Z20" s="162"/>
      <c r="AA20" s="162"/>
      <c r="AB20" s="168" t="s">
        <v>60</v>
      </c>
      <c r="AC20" s="169" t="s">
        <v>65</v>
      </c>
      <c r="AD20" s="169" t="s">
        <v>65</v>
      </c>
      <c r="AE20" s="169" t="s">
        <v>65</v>
      </c>
      <c r="AF20" s="169" t="s">
        <v>65</v>
      </c>
      <c r="AG20" s="169" t="s">
        <v>65</v>
      </c>
      <c r="AH20" s="169" t="s">
        <v>65</v>
      </c>
      <c r="AI20" s="169" t="s">
        <v>65</v>
      </c>
      <c r="AJ20" s="169" t="s">
        <v>68</v>
      </c>
      <c r="AK20" s="169" t="s">
        <v>68</v>
      </c>
      <c r="AL20" s="169" t="s">
        <v>68</v>
      </c>
      <c r="AM20" s="169" t="s">
        <v>68</v>
      </c>
      <c r="AN20" s="169" t="s">
        <v>68</v>
      </c>
      <c r="AO20" s="169" t="s">
        <v>69</v>
      </c>
      <c r="AP20" s="169" t="s">
        <v>69</v>
      </c>
      <c r="AQ20" s="169" t="s">
        <v>69</v>
      </c>
      <c r="AR20" s="169" t="s">
        <v>69</v>
      </c>
      <c r="AS20" s="162"/>
      <c r="AT20" s="162"/>
      <c r="AU20" s="162"/>
      <c r="AV20" s="162"/>
      <c r="AW20" s="162"/>
      <c r="AX20" s="162"/>
      <c r="AY20" s="162"/>
      <c r="AZ20" s="162"/>
      <c r="BA20" s="160"/>
      <c r="BB20" s="172">
        <v>21</v>
      </c>
      <c r="BC20" s="172">
        <v>4</v>
      </c>
      <c r="BD20" s="172"/>
      <c r="BE20" s="172">
        <v>7</v>
      </c>
      <c r="BF20" s="172">
        <v>5</v>
      </c>
      <c r="BG20" s="172">
        <v>4</v>
      </c>
      <c r="BH20" s="172">
        <v>2</v>
      </c>
      <c r="BI20" s="172">
        <f>SUM(BB20:BH20)</f>
        <v>43</v>
      </c>
    </row>
    <row r="21" spans="1:86" ht="37.799999999999997" x14ac:dyDescent="0.65">
      <c r="A21" s="174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2">
        <f t="shared" ref="BB21:BI21" si="0">SUM(BB17:BB20)</f>
        <v>126</v>
      </c>
      <c r="BC21" s="172">
        <f t="shared" si="0"/>
        <v>23</v>
      </c>
      <c r="BD21" s="172">
        <v>2</v>
      </c>
      <c r="BE21" s="172">
        <f t="shared" si="0"/>
        <v>10</v>
      </c>
      <c r="BF21" s="172">
        <f t="shared" si="0"/>
        <v>5</v>
      </c>
      <c r="BG21" s="172">
        <f t="shared" si="0"/>
        <v>4</v>
      </c>
      <c r="BH21" s="172">
        <f t="shared" si="0"/>
        <v>29</v>
      </c>
      <c r="BI21" s="177">
        <f t="shared" si="0"/>
        <v>199</v>
      </c>
    </row>
    <row r="22" spans="1:86" s="5" customFormat="1" ht="43.8" x14ac:dyDescent="0.75">
      <c r="A22" s="174"/>
      <c r="B22" s="178" t="s">
        <v>70</v>
      </c>
      <c r="C22" s="178"/>
      <c r="D22" s="179"/>
      <c r="E22" s="179"/>
      <c r="F22" s="179"/>
      <c r="G22" s="180"/>
      <c r="H22" s="181"/>
      <c r="I22" s="182" t="s">
        <v>71</v>
      </c>
      <c r="J22" s="179" t="s">
        <v>72</v>
      </c>
      <c r="K22" s="180"/>
      <c r="L22" s="180"/>
      <c r="M22" s="180"/>
      <c r="N22" s="179"/>
      <c r="O22" s="179"/>
      <c r="P22" s="179"/>
      <c r="Q22" s="179"/>
      <c r="R22" s="183"/>
      <c r="S22" s="184" t="s">
        <v>62</v>
      </c>
      <c r="T22" s="182" t="s">
        <v>71</v>
      </c>
      <c r="U22" s="179" t="s">
        <v>73</v>
      </c>
      <c r="V22" s="180"/>
      <c r="W22" s="179"/>
      <c r="X22" s="179"/>
      <c r="Y22" s="179"/>
      <c r="Z22" s="179"/>
      <c r="AA22" s="179"/>
      <c r="AB22" s="179"/>
      <c r="AC22" s="179"/>
      <c r="AD22" s="180"/>
      <c r="AE22" s="185" t="s">
        <v>68</v>
      </c>
      <c r="AF22" s="182" t="s">
        <v>71</v>
      </c>
      <c r="AG22" s="179" t="s">
        <v>74</v>
      </c>
      <c r="AH22" s="179"/>
      <c r="AI22" s="179"/>
      <c r="AJ22" s="180"/>
      <c r="AK22" s="180"/>
      <c r="AL22" s="180"/>
      <c r="AM22" s="180"/>
      <c r="AN22" s="180"/>
      <c r="AO22" s="186"/>
      <c r="AP22" s="185" t="s">
        <v>61</v>
      </c>
      <c r="AQ22" s="182" t="s">
        <v>71</v>
      </c>
      <c r="AR22" s="179" t="s">
        <v>75</v>
      </c>
      <c r="AS22" s="180"/>
      <c r="AT22" s="180"/>
      <c r="AU22" s="180"/>
      <c r="AV22" s="180"/>
      <c r="AW22" s="180"/>
      <c r="AX22" s="180"/>
      <c r="AY22" s="180"/>
      <c r="AZ22" s="24"/>
      <c r="BA22" s="24"/>
      <c r="BB22" s="24"/>
      <c r="BC22" s="24"/>
      <c r="BD22" s="24"/>
      <c r="BE22" s="24"/>
      <c r="BF22" s="187"/>
      <c r="BG22" s="187"/>
      <c r="BH22" s="187"/>
      <c r="BI22" s="187"/>
    </row>
    <row r="23" spans="1:86" s="5" customFormat="1" ht="15" customHeight="1" x14ac:dyDescent="0.75">
      <c r="A23" s="174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83"/>
      <c r="S23" s="183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24"/>
      <c r="BA23" s="24"/>
      <c r="BB23" s="24"/>
      <c r="BC23" s="24"/>
      <c r="BD23" s="24"/>
      <c r="BE23" s="24"/>
      <c r="BF23" s="187"/>
      <c r="BG23" s="187"/>
      <c r="BH23" s="187"/>
      <c r="BI23" s="187"/>
    </row>
    <row r="24" spans="1:86" s="5" customFormat="1" ht="43.8" x14ac:dyDescent="0.75">
      <c r="A24" s="174"/>
      <c r="B24" s="179"/>
      <c r="C24" s="179"/>
      <c r="D24" s="179"/>
      <c r="E24" s="179"/>
      <c r="F24" s="179"/>
      <c r="G24" s="179"/>
      <c r="H24" s="188" t="s">
        <v>60</v>
      </c>
      <c r="I24" s="182" t="s">
        <v>71</v>
      </c>
      <c r="J24" s="179" t="s">
        <v>76</v>
      </c>
      <c r="K24" s="180"/>
      <c r="L24" s="180"/>
      <c r="M24" s="180"/>
      <c r="N24" s="179"/>
      <c r="O24" s="179"/>
      <c r="P24" s="179"/>
      <c r="Q24" s="179"/>
      <c r="R24" s="183"/>
      <c r="S24" s="185" t="s">
        <v>65</v>
      </c>
      <c r="T24" s="182" t="s">
        <v>71</v>
      </c>
      <c r="U24" s="179" t="s">
        <v>77</v>
      </c>
      <c r="V24" s="180"/>
      <c r="W24" s="179"/>
      <c r="X24" s="179"/>
      <c r="Y24" s="179"/>
      <c r="Z24" s="179"/>
      <c r="AA24" s="179"/>
      <c r="AB24" s="179"/>
      <c r="AC24" s="179"/>
      <c r="AD24" s="180"/>
      <c r="AE24" s="185" t="s">
        <v>69</v>
      </c>
      <c r="AF24" s="182" t="s">
        <v>71</v>
      </c>
      <c r="AG24" s="179" t="s">
        <v>78</v>
      </c>
      <c r="AH24" s="179"/>
      <c r="AI24" s="179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24"/>
      <c r="BA24" s="24"/>
      <c r="BB24" s="24"/>
      <c r="BC24" s="24"/>
      <c r="BD24" s="24"/>
      <c r="BE24" s="24"/>
      <c r="BF24" s="187"/>
      <c r="BG24" s="187"/>
      <c r="BH24" s="187"/>
      <c r="BI24" s="187"/>
    </row>
    <row r="25" spans="1:86" ht="36.75" customHeight="1" x14ac:dyDescent="0.55000000000000004">
      <c r="A25" s="189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1"/>
      <c r="S25" s="191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</row>
    <row r="26" spans="1:86" s="6" customFormat="1" ht="60" x14ac:dyDescent="0.9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4"/>
      <c r="S26" s="194"/>
      <c r="T26" s="193"/>
      <c r="U26" s="193"/>
      <c r="V26" s="193"/>
      <c r="W26" s="193"/>
      <c r="X26" s="193"/>
      <c r="Y26" s="193"/>
      <c r="Z26" s="193"/>
      <c r="AA26" s="152" t="s">
        <v>79</v>
      </c>
      <c r="AB26" s="193"/>
      <c r="AC26" s="193"/>
      <c r="AD26" s="193"/>
      <c r="AE26" s="193"/>
      <c r="AF26" s="193"/>
      <c r="AG26" s="193"/>
      <c r="AH26" s="193"/>
      <c r="AI26" s="193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95"/>
      <c r="AU26" s="195"/>
      <c r="AV26" s="195"/>
      <c r="AW26" s="195"/>
      <c r="AX26" s="195"/>
      <c r="AY26" s="195"/>
      <c r="AZ26" s="195"/>
      <c r="BA26" s="195"/>
      <c r="BB26" s="195"/>
      <c r="BC26" s="195"/>
      <c r="BD26" s="195"/>
      <c r="BE26" s="195"/>
      <c r="BF26" s="196"/>
      <c r="BG26" s="196"/>
      <c r="BH26" s="196"/>
      <c r="BI26" s="196"/>
    </row>
    <row r="27" spans="1:86" ht="24.75" customHeight="1" thickBot="1" x14ac:dyDescent="0.3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97"/>
      <c r="S27" s="197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</row>
    <row r="28" spans="1:86" ht="72" customHeight="1" x14ac:dyDescent="0.25">
      <c r="A28" s="387" t="s">
        <v>80</v>
      </c>
      <c r="B28" s="390" t="s">
        <v>81</v>
      </c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1"/>
      <c r="P28" s="396" t="s">
        <v>82</v>
      </c>
      <c r="Q28" s="397"/>
      <c r="R28" s="397" t="s">
        <v>83</v>
      </c>
      <c r="S28" s="399"/>
      <c r="T28" s="401" t="s">
        <v>84</v>
      </c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3"/>
      <c r="AF28" s="404" t="s">
        <v>85</v>
      </c>
      <c r="AG28" s="402"/>
      <c r="AH28" s="402"/>
      <c r="AI28" s="402"/>
      <c r="AJ28" s="402"/>
      <c r="AK28" s="402"/>
      <c r="AL28" s="402"/>
      <c r="AM28" s="402"/>
      <c r="AN28" s="402"/>
      <c r="AO28" s="402"/>
      <c r="AP28" s="402"/>
      <c r="AQ28" s="402"/>
      <c r="AR28" s="402"/>
      <c r="AS28" s="402"/>
      <c r="AT28" s="402"/>
      <c r="AU28" s="402"/>
      <c r="AV28" s="402"/>
      <c r="AW28" s="402"/>
      <c r="AX28" s="402"/>
      <c r="AY28" s="402"/>
      <c r="AZ28" s="402"/>
      <c r="BA28" s="402"/>
      <c r="BB28" s="402"/>
      <c r="BC28" s="405"/>
      <c r="BD28" s="332" t="s">
        <v>86</v>
      </c>
      <c r="BE28" s="406"/>
      <c r="BF28" s="332" t="s">
        <v>87</v>
      </c>
      <c r="BG28" s="339"/>
      <c r="BH28" s="339"/>
      <c r="BI28" s="333"/>
    </row>
    <row r="29" spans="1:86" ht="46.5" customHeight="1" x14ac:dyDescent="0.25">
      <c r="A29" s="388"/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3"/>
      <c r="P29" s="344"/>
      <c r="Q29" s="345"/>
      <c r="R29" s="345"/>
      <c r="S29" s="352"/>
      <c r="T29" s="368" t="s">
        <v>34</v>
      </c>
      <c r="U29" s="345"/>
      <c r="V29" s="345" t="s">
        <v>88</v>
      </c>
      <c r="W29" s="345"/>
      <c r="X29" s="348" t="s">
        <v>89</v>
      </c>
      <c r="Y29" s="348"/>
      <c r="Z29" s="348"/>
      <c r="AA29" s="348"/>
      <c r="AB29" s="348"/>
      <c r="AC29" s="348"/>
      <c r="AD29" s="348"/>
      <c r="AE29" s="351"/>
      <c r="AF29" s="371" t="s">
        <v>90</v>
      </c>
      <c r="AG29" s="372"/>
      <c r="AH29" s="372"/>
      <c r="AI29" s="372"/>
      <c r="AJ29" s="372"/>
      <c r="AK29" s="372"/>
      <c r="AL29" s="372" t="s">
        <v>91</v>
      </c>
      <c r="AM29" s="372"/>
      <c r="AN29" s="372"/>
      <c r="AO29" s="372"/>
      <c r="AP29" s="372"/>
      <c r="AQ29" s="372"/>
      <c r="AR29" s="372" t="s">
        <v>92</v>
      </c>
      <c r="AS29" s="372"/>
      <c r="AT29" s="372"/>
      <c r="AU29" s="372"/>
      <c r="AV29" s="372"/>
      <c r="AW29" s="372"/>
      <c r="AX29" s="372" t="s">
        <v>93</v>
      </c>
      <c r="AY29" s="372"/>
      <c r="AZ29" s="372"/>
      <c r="BA29" s="372"/>
      <c r="BB29" s="372"/>
      <c r="BC29" s="373"/>
      <c r="BD29" s="334"/>
      <c r="BE29" s="407"/>
      <c r="BF29" s="334"/>
      <c r="BG29" s="341"/>
      <c r="BH29" s="341"/>
      <c r="BI29" s="335"/>
    </row>
    <row r="30" spans="1:86" ht="87" customHeight="1" x14ac:dyDescent="0.25">
      <c r="A30" s="388"/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3"/>
      <c r="P30" s="344"/>
      <c r="Q30" s="345"/>
      <c r="R30" s="345"/>
      <c r="S30" s="352"/>
      <c r="T30" s="368"/>
      <c r="U30" s="345"/>
      <c r="V30" s="345"/>
      <c r="W30" s="345"/>
      <c r="X30" s="345" t="s">
        <v>94</v>
      </c>
      <c r="Y30" s="345"/>
      <c r="Z30" s="345" t="s">
        <v>95</v>
      </c>
      <c r="AA30" s="345"/>
      <c r="AB30" s="345" t="s">
        <v>96</v>
      </c>
      <c r="AC30" s="345"/>
      <c r="AD30" s="345" t="s">
        <v>97</v>
      </c>
      <c r="AE30" s="374"/>
      <c r="AF30" s="354" t="s">
        <v>98</v>
      </c>
      <c r="AG30" s="348"/>
      <c r="AH30" s="348"/>
      <c r="AI30" s="355" t="s">
        <v>99</v>
      </c>
      <c r="AJ30" s="348"/>
      <c r="AK30" s="348"/>
      <c r="AL30" s="355" t="s">
        <v>100</v>
      </c>
      <c r="AM30" s="348"/>
      <c r="AN30" s="348"/>
      <c r="AO30" s="355" t="s">
        <v>101</v>
      </c>
      <c r="AP30" s="348"/>
      <c r="AQ30" s="348"/>
      <c r="AR30" s="355" t="s">
        <v>102</v>
      </c>
      <c r="AS30" s="348"/>
      <c r="AT30" s="348"/>
      <c r="AU30" s="355" t="s">
        <v>103</v>
      </c>
      <c r="AV30" s="348"/>
      <c r="AW30" s="348"/>
      <c r="AX30" s="355" t="s">
        <v>104</v>
      </c>
      <c r="AY30" s="348"/>
      <c r="AZ30" s="348"/>
      <c r="BA30" s="355" t="s">
        <v>105</v>
      </c>
      <c r="BB30" s="348"/>
      <c r="BC30" s="349"/>
      <c r="BD30" s="334"/>
      <c r="BE30" s="407"/>
      <c r="BF30" s="334"/>
      <c r="BG30" s="341"/>
      <c r="BH30" s="341"/>
      <c r="BI30" s="335"/>
    </row>
    <row r="31" spans="1:86" ht="215.25" customHeight="1" thickBot="1" x14ac:dyDescent="1">
      <c r="A31" s="389"/>
      <c r="B31" s="394"/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5"/>
      <c r="P31" s="398"/>
      <c r="Q31" s="370"/>
      <c r="R31" s="370"/>
      <c r="S31" s="400"/>
      <c r="T31" s="369"/>
      <c r="U31" s="370"/>
      <c r="V31" s="370"/>
      <c r="W31" s="370"/>
      <c r="X31" s="370"/>
      <c r="Y31" s="370"/>
      <c r="Z31" s="370"/>
      <c r="AA31" s="370"/>
      <c r="AB31" s="370"/>
      <c r="AC31" s="370"/>
      <c r="AD31" s="370"/>
      <c r="AE31" s="375"/>
      <c r="AF31" s="198" t="s">
        <v>106</v>
      </c>
      <c r="AG31" s="199" t="s">
        <v>107</v>
      </c>
      <c r="AH31" s="199" t="s">
        <v>108</v>
      </c>
      <c r="AI31" s="199" t="s">
        <v>106</v>
      </c>
      <c r="AJ31" s="199" t="s">
        <v>107</v>
      </c>
      <c r="AK31" s="199" t="s">
        <v>108</v>
      </c>
      <c r="AL31" s="199" t="s">
        <v>106</v>
      </c>
      <c r="AM31" s="199" t="s">
        <v>107</v>
      </c>
      <c r="AN31" s="199" t="s">
        <v>108</v>
      </c>
      <c r="AO31" s="199" t="s">
        <v>106</v>
      </c>
      <c r="AP31" s="199" t="s">
        <v>107</v>
      </c>
      <c r="AQ31" s="199" t="s">
        <v>108</v>
      </c>
      <c r="AR31" s="199" t="s">
        <v>106</v>
      </c>
      <c r="AS31" s="199" t="s">
        <v>107</v>
      </c>
      <c r="AT31" s="199" t="s">
        <v>108</v>
      </c>
      <c r="AU31" s="199" t="s">
        <v>106</v>
      </c>
      <c r="AV31" s="199" t="s">
        <v>107</v>
      </c>
      <c r="AW31" s="199" t="s">
        <v>108</v>
      </c>
      <c r="AX31" s="199" t="s">
        <v>106</v>
      </c>
      <c r="AY31" s="199" t="s">
        <v>107</v>
      </c>
      <c r="AZ31" s="199" t="s">
        <v>108</v>
      </c>
      <c r="BA31" s="199" t="s">
        <v>106</v>
      </c>
      <c r="BB31" s="199" t="s">
        <v>107</v>
      </c>
      <c r="BC31" s="200" t="s">
        <v>108</v>
      </c>
      <c r="BD31" s="365"/>
      <c r="BE31" s="408"/>
      <c r="BF31" s="365"/>
      <c r="BG31" s="366"/>
      <c r="BH31" s="366"/>
      <c r="BI31" s="367"/>
      <c r="BP31" s="7" t="s">
        <v>109</v>
      </c>
    </row>
    <row r="32" spans="1:86" s="8" customFormat="1" ht="51" customHeight="1" thickBot="1" x14ac:dyDescent="0.65">
      <c r="A32" s="87">
        <v>1</v>
      </c>
      <c r="B32" s="414" t="s">
        <v>110</v>
      </c>
      <c r="C32" s="535"/>
      <c r="D32" s="535"/>
      <c r="E32" s="535"/>
      <c r="F32" s="535"/>
      <c r="G32" s="535"/>
      <c r="H32" s="535"/>
      <c r="I32" s="535"/>
      <c r="J32" s="535"/>
      <c r="K32" s="535"/>
      <c r="L32" s="535"/>
      <c r="M32" s="535"/>
      <c r="N32" s="535"/>
      <c r="O32" s="536"/>
      <c r="P32" s="449"/>
      <c r="Q32" s="440"/>
      <c r="R32" s="440"/>
      <c r="S32" s="441"/>
      <c r="T32" s="376">
        <f>T33+T37+T40+T42+T48+T56+T59+T62+T66+T71</f>
        <v>3304</v>
      </c>
      <c r="U32" s="377"/>
      <c r="V32" s="376">
        <f t="shared" ref="V32" si="1">V33+V37+V40+V42+V48+V56+V59+V62+V66+V71</f>
        <v>1512</v>
      </c>
      <c r="W32" s="377"/>
      <c r="X32" s="376">
        <f t="shared" ref="X32" si="2">X33+X37+X40+X42+X48+X56+X59+X62+X66+X71</f>
        <v>714</v>
      </c>
      <c r="Y32" s="377"/>
      <c r="Z32" s="376">
        <f t="shared" ref="Z32" si="3">Z33+Z37+Z40+Z42+Z48+Z56+Z59+Z62+Z66+Z71</f>
        <v>14</v>
      </c>
      <c r="AA32" s="377"/>
      <c r="AB32" s="376">
        <f t="shared" ref="AB32" si="4">AB33+AB37+AB40+AB42+AB48+AB56+AB59+AB62+AB66+AB71</f>
        <v>532</v>
      </c>
      <c r="AC32" s="377"/>
      <c r="AD32" s="376">
        <f t="shared" ref="AD32" si="5">AD33+AD37+AD40+AD42+AD48+AD56+AD59+AD62+AD66+AD71</f>
        <v>252</v>
      </c>
      <c r="AE32" s="378"/>
      <c r="AF32" s="87">
        <f>AF33+AF37+AF40+AF42+AF48+AF56+AF59+AF62+AF66+AF71</f>
        <v>844</v>
      </c>
      <c r="AG32" s="82">
        <f t="shared" ref="AG32:AH32" si="6">AG33+AG37+AG40+AG42+AG48+AG56+AG59+AG62+AG66+AG71</f>
        <v>410</v>
      </c>
      <c r="AH32" s="97">
        <f t="shared" si="6"/>
        <v>23</v>
      </c>
      <c r="AI32" s="87">
        <f t="shared" ref="AI32" si="7">AI33+AI37+AI40+AI42+AI48+AI56+AI59+AI62+AI66+AI71</f>
        <v>842</v>
      </c>
      <c r="AJ32" s="82">
        <f t="shared" ref="AJ32" si="8">AJ33+AJ37+AJ40+AJ42+AJ48+AJ56+AJ59+AJ62+AJ66+AJ71</f>
        <v>370</v>
      </c>
      <c r="AK32" s="91">
        <f t="shared" ref="AK32" si="9">AK33+AK37+AK40+AK42+AK48+AK56+AK59+AK62+AK66+AK71</f>
        <v>23</v>
      </c>
      <c r="AL32" s="98">
        <f t="shared" ref="AL32" si="10">AL33+AL37+AL40+AL42+AL48+AL56+AL59+AL62+AL66+AL71</f>
        <v>842</v>
      </c>
      <c r="AM32" s="82">
        <f t="shared" ref="AM32" si="11">AM33+AM37+AM40+AM42+AM48+AM56+AM59+AM62+AM66+AM71</f>
        <v>392</v>
      </c>
      <c r="AN32" s="97">
        <f t="shared" ref="AN32" si="12">AN33+AN37+AN40+AN42+AN48+AN56+AN59+AN62+AN66+AN71</f>
        <v>24</v>
      </c>
      <c r="AO32" s="87">
        <f t="shared" ref="AO32" si="13">AO33+AO37+AO40+AO42+AO48+AO56+AO59+AO62+AO66+AO71</f>
        <v>416</v>
      </c>
      <c r="AP32" s="82">
        <f t="shared" ref="AP32" si="14">AP33+AP37+AP40+AP42+AP48+AP56+AP59+AP62+AP66+AP71</f>
        <v>180</v>
      </c>
      <c r="AQ32" s="91">
        <f t="shared" ref="AQ32" si="15">AQ33+AQ37+AQ40+AQ42+AQ48+AQ56+AQ59+AQ62+AQ66+AQ71</f>
        <v>10</v>
      </c>
      <c r="AR32" s="98">
        <f t="shared" ref="AR32" si="16">AR33+AR37+AR40+AR42+AR48+AR56+AR59+AR62+AR66+AR71</f>
        <v>100</v>
      </c>
      <c r="AS32" s="82">
        <f t="shared" ref="AS32" si="17">AS33+AS37+AS40+AS42+AS48+AS56+AS59+AS62+AS66+AS71</f>
        <v>54</v>
      </c>
      <c r="AT32" s="97">
        <f t="shared" ref="AT32" si="18">AT33+AT37+AT40+AT42+AT48+AT56+AT59+AT62+AT66+AT71</f>
        <v>3</v>
      </c>
      <c r="AU32" s="87">
        <f t="shared" ref="AU32" si="19">AU33+AU37+AU40+AU42+AU48+AU56+AU59+AU62+AU66+AU71</f>
        <v>170</v>
      </c>
      <c r="AV32" s="82">
        <f t="shared" ref="AV32" si="20">AV33+AV37+AV40+AV42+AV48+AV56+AV59+AV62+AV66+AV71</f>
        <v>66</v>
      </c>
      <c r="AW32" s="91">
        <f t="shared" ref="AW32" si="21">AW33+AW37+AW40+AW42+AW48+AW56+AW59+AW62+AW66+AW71</f>
        <v>4</v>
      </c>
      <c r="AX32" s="98">
        <f t="shared" ref="AX32" si="22">AX33+AX37+AX40+AX42+AX48+AX56+AX59+AX62+AX66+AX71</f>
        <v>90</v>
      </c>
      <c r="AY32" s="82">
        <f t="shared" ref="AY32" si="23">AY33+AY37+AY40+AY42+AY48+AY56+AY59+AY62+AY66+AY71</f>
        <v>40</v>
      </c>
      <c r="AZ32" s="97">
        <f t="shared" ref="AZ32" si="24">AZ33+AZ37+AZ40+AZ42+AZ48+AZ56+AZ59+AZ62+AZ66+AZ71</f>
        <v>3</v>
      </c>
      <c r="BA32" s="87"/>
      <c r="BB32" s="82"/>
      <c r="BC32" s="91"/>
      <c r="BD32" s="379">
        <f>BD33+BD37+BD40+BD42+BD48+BD56+BD59+BD62+BD66+BD71</f>
        <v>90</v>
      </c>
      <c r="BE32" s="380"/>
      <c r="BF32" s="416"/>
      <c r="BG32" s="377"/>
      <c r="BH32" s="377"/>
      <c r="BI32" s="417"/>
      <c r="BK32" s="44">
        <f>AF32+AI32+AL32+AO32+AR32+AU32+AX32+BA32</f>
        <v>3304</v>
      </c>
      <c r="BN32" s="8">
        <f>AG32+AJ32+AM32+AP32+AS32+AV32+AY32+BB32</f>
        <v>1512</v>
      </c>
      <c r="BP32" s="9">
        <f>T32+T73</f>
        <v>7686</v>
      </c>
      <c r="CH32" s="10"/>
    </row>
    <row r="33" spans="1:73" s="9" customFormat="1" ht="78" customHeight="1" thickBot="1" x14ac:dyDescent="0.65">
      <c r="A33" s="47" t="s">
        <v>111</v>
      </c>
      <c r="B33" s="414" t="s">
        <v>112</v>
      </c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414"/>
      <c r="N33" s="414"/>
      <c r="O33" s="415"/>
      <c r="P33" s="416"/>
      <c r="Q33" s="377"/>
      <c r="R33" s="377"/>
      <c r="S33" s="417"/>
      <c r="T33" s="377">
        <f t="shared" ref="T33" si="25">T34+T35+T36</f>
        <v>360</v>
      </c>
      <c r="U33" s="377"/>
      <c r="V33" s="377">
        <f>X33+Z33+AB33+AD33</f>
        <v>170</v>
      </c>
      <c r="W33" s="377"/>
      <c r="X33" s="377">
        <f t="shared" ref="X33" si="26">X34+X35+X36</f>
        <v>90</v>
      </c>
      <c r="Y33" s="377"/>
      <c r="Z33" s="377"/>
      <c r="AA33" s="377"/>
      <c r="AB33" s="377">
        <f t="shared" ref="AB33" si="27">AB34+AB35+AB36</f>
        <v>16</v>
      </c>
      <c r="AC33" s="377"/>
      <c r="AD33" s="377">
        <f t="shared" ref="AD33" si="28">AD34+AD35+AD36</f>
        <v>64</v>
      </c>
      <c r="AE33" s="378"/>
      <c r="AF33" s="201">
        <f>AF34+AF35+AF36</f>
        <v>360</v>
      </c>
      <c r="AG33" s="202">
        <f t="shared" ref="AG33:AH33" si="29">AG34+AG35+AG36</f>
        <v>170</v>
      </c>
      <c r="AH33" s="203">
        <f t="shared" si="29"/>
        <v>10</v>
      </c>
      <c r="AI33" s="201"/>
      <c r="AJ33" s="202"/>
      <c r="AK33" s="204"/>
      <c r="AL33" s="205"/>
      <c r="AM33" s="202"/>
      <c r="AN33" s="203"/>
      <c r="AO33" s="201"/>
      <c r="AP33" s="202"/>
      <c r="AQ33" s="204"/>
      <c r="AR33" s="205"/>
      <c r="AS33" s="202"/>
      <c r="AT33" s="203"/>
      <c r="AU33" s="201"/>
      <c r="AV33" s="202"/>
      <c r="AW33" s="204"/>
      <c r="AX33" s="205"/>
      <c r="AY33" s="202"/>
      <c r="AZ33" s="203"/>
      <c r="BA33" s="201"/>
      <c r="BB33" s="202"/>
      <c r="BC33" s="204"/>
      <c r="BD33" s="379">
        <f>BD34+BD35+BD36</f>
        <v>10</v>
      </c>
      <c r="BE33" s="380"/>
      <c r="BF33" s="418"/>
      <c r="BG33" s="419"/>
      <c r="BH33" s="419"/>
      <c r="BI33" s="420"/>
      <c r="BK33" s="8">
        <f t="shared" ref="BK33:BK102" si="30">AF33+AI33+AL33+AO33+AR33+AU33+AX33+BA33</f>
        <v>360</v>
      </c>
      <c r="BP33" s="11"/>
      <c r="BQ33" s="11"/>
      <c r="BR33" s="11"/>
      <c r="BS33" s="11"/>
      <c r="BT33" s="11"/>
    </row>
    <row r="34" spans="1:73" s="8" customFormat="1" ht="60" customHeight="1" x14ac:dyDescent="0.55000000000000004">
      <c r="A34" s="48" t="s">
        <v>113</v>
      </c>
      <c r="B34" s="530" t="s">
        <v>114</v>
      </c>
      <c r="C34" s="530"/>
      <c r="D34" s="530"/>
      <c r="E34" s="530"/>
      <c r="F34" s="530"/>
      <c r="G34" s="530"/>
      <c r="H34" s="530"/>
      <c r="I34" s="530"/>
      <c r="J34" s="530"/>
      <c r="K34" s="530"/>
      <c r="L34" s="530"/>
      <c r="M34" s="530"/>
      <c r="N34" s="530"/>
      <c r="O34" s="549"/>
      <c r="P34" s="432">
        <v>1</v>
      </c>
      <c r="Q34" s="356"/>
      <c r="R34" s="356"/>
      <c r="S34" s="433"/>
      <c r="T34" s="532">
        <v>144</v>
      </c>
      <c r="U34" s="356"/>
      <c r="V34" s="356">
        <f>X34+Z34+AB34+AD34</f>
        <v>76</v>
      </c>
      <c r="W34" s="356"/>
      <c r="X34" s="356">
        <v>40</v>
      </c>
      <c r="Y34" s="356"/>
      <c r="Z34" s="356"/>
      <c r="AA34" s="356"/>
      <c r="AB34" s="356">
        <v>16</v>
      </c>
      <c r="AC34" s="356"/>
      <c r="AD34" s="356">
        <v>20</v>
      </c>
      <c r="AE34" s="357"/>
      <c r="AF34" s="85">
        <v>144</v>
      </c>
      <c r="AG34" s="80">
        <v>76</v>
      </c>
      <c r="AH34" s="65">
        <v>4</v>
      </c>
      <c r="AI34" s="85"/>
      <c r="AJ34" s="80"/>
      <c r="AK34" s="81"/>
      <c r="AL34" s="106"/>
      <c r="AM34" s="80"/>
      <c r="AN34" s="65"/>
      <c r="AO34" s="85"/>
      <c r="AP34" s="80"/>
      <c r="AQ34" s="81"/>
      <c r="AR34" s="106"/>
      <c r="AS34" s="80"/>
      <c r="AT34" s="65"/>
      <c r="AU34" s="85"/>
      <c r="AV34" s="80"/>
      <c r="AW34" s="81"/>
      <c r="AX34" s="106"/>
      <c r="AY34" s="80"/>
      <c r="AZ34" s="65"/>
      <c r="BA34" s="85"/>
      <c r="BB34" s="80"/>
      <c r="BC34" s="81"/>
      <c r="BD34" s="409">
        <f>SUM(AH34,AK34,AN34,AQ34,AT34,AW34,AZ34,BC34)</f>
        <v>4</v>
      </c>
      <c r="BE34" s="410"/>
      <c r="BF34" s="687" t="s">
        <v>438</v>
      </c>
      <c r="BG34" s="361"/>
      <c r="BH34" s="361"/>
      <c r="BI34" s="362"/>
      <c r="BK34" s="8">
        <f t="shared" si="30"/>
        <v>144</v>
      </c>
    </row>
    <row r="35" spans="1:73" s="8" customFormat="1" ht="60" customHeight="1" x14ac:dyDescent="0.55000000000000004">
      <c r="A35" s="49" t="s">
        <v>115</v>
      </c>
      <c r="B35" s="451" t="s">
        <v>116</v>
      </c>
      <c r="C35" s="451"/>
      <c r="D35" s="451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2"/>
      <c r="P35" s="453">
        <v>1</v>
      </c>
      <c r="Q35" s="363"/>
      <c r="R35" s="363"/>
      <c r="S35" s="364"/>
      <c r="T35" s="454">
        <v>144</v>
      </c>
      <c r="U35" s="363"/>
      <c r="V35" s="356">
        <f t="shared" ref="V35:V77" si="31">X35+Z35+AB35+AD35</f>
        <v>60</v>
      </c>
      <c r="W35" s="356"/>
      <c r="X35" s="363">
        <v>34</v>
      </c>
      <c r="Y35" s="363"/>
      <c r="Z35" s="363"/>
      <c r="AA35" s="363"/>
      <c r="AB35" s="363"/>
      <c r="AC35" s="363"/>
      <c r="AD35" s="363">
        <v>26</v>
      </c>
      <c r="AE35" s="455"/>
      <c r="AF35" s="76">
        <v>144</v>
      </c>
      <c r="AG35" s="74">
        <v>60</v>
      </c>
      <c r="AH35" s="94">
        <v>4</v>
      </c>
      <c r="AI35" s="76"/>
      <c r="AJ35" s="74"/>
      <c r="AK35" s="79"/>
      <c r="AL35" s="95"/>
      <c r="AM35" s="74"/>
      <c r="AN35" s="94"/>
      <c r="AO35" s="76"/>
      <c r="AP35" s="74"/>
      <c r="AQ35" s="79"/>
      <c r="AR35" s="95"/>
      <c r="AS35" s="74"/>
      <c r="AT35" s="94"/>
      <c r="AU35" s="76"/>
      <c r="AV35" s="74"/>
      <c r="AW35" s="79"/>
      <c r="AX35" s="95"/>
      <c r="AY35" s="74"/>
      <c r="AZ35" s="94"/>
      <c r="BA35" s="76"/>
      <c r="BB35" s="74"/>
      <c r="BC35" s="79"/>
      <c r="BD35" s="554">
        <f>SUM(AH35,AK35,AN35,AQ35,AT35,AW35,AZ35,BC35)</f>
        <v>4</v>
      </c>
      <c r="BE35" s="659"/>
      <c r="BF35" s="513" t="s">
        <v>439</v>
      </c>
      <c r="BG35" s="438"/>
      <c r="BH35" s="438"/>
      <c r="BI35" s="439"/>
      <c r="BK35" s="8">
        <f t="shared" si="30"/>
        <v>144</v>
      </c>
    </row>
    <row r="36" spans="1:73" s="8" customFormat="1" ht="60" customHeight="1" thickBot="1" x14ac:dyDescent="0.6">
      <c r="A36" s="206" t="s">
        <v>118</v>
      </c>
      <c r="B36" s="381" t="s">
        <v>119</v>
      </c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2"/>
      <c r="P36" s="383"/>
      <c r="Q36" s="384"/>
      <c r="R36" s="384" t="s">
        <v>502</v>
      </c>
      <c r="S36" s="385"/>
      <c r="T36" s="386">
        <v>72</v>
      </c>
      <c r="U36" s="384"/>
      <c r="V36" s="356">
        <f t="shared" si="31"/>
        <v>34</v>
      </c>
      <c r="W36" s="356"/>
      <c r="X36" s="384">
        <v>16</v>
      </c>
      <c r="Y36" s="384"/>
      <c r="Z36" s="384"/>
      <c r="AA36" s="384"/>
      <c r="AB36" s="384"/>
      <c r="AC36" s="384"/>
      <c r="AD36" s="384">
        <v>18</v>
      </c>
      <c r="AE36" s="458"/>
      <c r="AF36" s="90">
        <v>72</v>
      </c>
      <c r="AG36" s="88">
        <v>34</v>
      </c>
      <c r="AH36" s="64">
        <v>2</v>
      </c>
      <c r="AI36" s="90"/>
      <c r="AJ36" s="88"/>
      <c r="AK36" s="89"/>
      <c r="AL36" s="105"/>
      <c r="AM36" s="88"/>
      <c r="AN36" s="64"/>
      <c r="AO36" s="90"/>
      <c r="AP36" s="88"/>
      <c r="AQ36" s="89"/>
      <c r="AR36" s="105"/>
      <c r="AS36" s="88"/>
      <c r="AT36" s="64"/>
      <c r="AU36" s="90"/>
      <c r="AV36" s="88"/>
      <c r="AW36" s="89"/>
      <c r="AX36" s="105"/>
      <c r="AY36" s="88"/>
      <c r="AZ36" s="64"/>
      <c r="BA36" s="90"/>
      <c r="BB36" s="88"/>
      <c r="BC36" s="89"/>
      <c r="BD36" s="573">
        <f>SUM(AH36,AK36,AN36,AQ36,AT36,AW36,AZ36,BC36)</f>
        <v>2</v>
      </c>
      <c r="BE36" s="653"/>
      <c r="BF36" s="684" t="s">
        <v>120</v>
      </c>
      <c r="BG36" s="651"/>
      <c r="BH36" s="651"/>
      <c r="BI36" s="652"/>
      <c r="BK36" s="8">
        <f t="shared" si="30"/>
        <v>72</v>
      </c>
    </row>
    <row r="37" spans="1:73" s="69" customFormat="1" ht="60" customHeight="1" thickBot="1" x14ac:dyDescent="0.65">
      <c r="A37" s="47" t="s">
        <v>121</v>
      </c>
      <c r="B37" s="414" t="s">
        <v>122</v>
      </c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5"/>
      <c r="P37" s="416"/>
      <c r="Q37" s="377"/>
      <c r="R37" s="377"/>
      <c r="S37" s="417"/>
      <c r="T37" s="376">
        <f>T38+T39</f>
        <v>182</v>
      </c>
      <c r="U37" s="377"/>
      <c r="V37" s="376">
        <f t="shared" ref="V37" si="32">V38+V39</f>
        <v>80</v>
      </c>
      <c r="W37" s="377"/>
      <c r="X37" s="376">
        <f t="shared" ref="X37" si="33">X38+X39</f>
        <v>44</v>
      </c>
      <c r="Y37" s="377"/>
      <c r="Z37" s="376"/>
      <c r="AA37" s="377"/>
      <c r="AB37" s="376">
        <f t="shared" ref="AB37" si="34">AB38+AB39</f>
        <v>26</v>
      </c>
      <c r="AC37" s="377"/>
      <c r="AD37" s="376">
        <f t="shared" ref="AD37" si="35">AD38+AD39</f>
        <v>10</v>
      </c>
      <c r="AE37" s="377"/>
      <c r="AF37" s="248"/>
      <c r="AG37" s="249"/>
      <c r="AH37" s="259"/>
      <c r="AI37" s="248">
        <f>AI38+AI39</f>
        <v>90</v>
      </c>
      <c r="AJ37" s="258">
        <f>AJ38+AJ39</f>
        <v>40</v>
      </c>
      <c r="AK37" s="250">
        <v>3</v>
      </c>
      <c r="AL37" s="258">
        <f>SUM(AL38:AL39)</f>
        <v>92</v>
      </c>
      <c r="AM37" s="258">
        <f t="shared" ref="AM37:AN37" si="36">SUM(AM38:AM39)</f>
        <v>40</v>
      </c>
      <c r="AN37" s="258">
        <f t="shared" si="36"/>
        <v>3</v>
      </c>
      <c r="AO37" s="248"/>
      <c r="AP37" s="249"/>
      <c r="AQ37" s="250"/>
      <c r="AR37" s="258"/>
      <c r="AS37" s="249"/>
      <c r="AT37" s="259"/>
      <c r="AU37" s="248"/>
      <c r="AV37" s="249"/>
      <c r="AW37" s="250"/>
      <c r="AX37" s="258"/>
      <c r="AY37" s="249"/>
      <c r="AZ37" s="259"/>
      <c r="BA37" s="248"/>
      <c r="BB37" s="249"/>
      <c r="BC37" s="250"/>
      <c r="BD37" s="379">
        <f>BD38+BD39</f>
        <v>6</v>
      </c>
      <c r="BE37" s="380"/>
      <c r="BF37" s="418"/>
      <c r="BG37" s="419"/>
      <c r="BH37" s="419"/>
      <c r="BI37" s="420"/>
      <c r="BK37" s="71">
        <f t="shared" si="30"/>
        <v>182</v>
      </c>
      <c r="BR37" s="69">
        <v>34</v>
      </c>
      <c r="BS37" s="69">
        <v>92</v>
      </c>
      <c r="BT37" s="69">
        <v>3</v>
      </c>
      <c r="BU37" s="670">
        <v>120</v>
      </c>
    </row>
    <row r="38" spans="1:73" s="45" customFormat="1" ht="60" customHeight="1" x14ac:dyDescent="0.55000000000000004">
      <c r="A38" s="48" t="s">
        <v>123</v>
      </c>
      <c r="B38" s="530" t="s">
        <v>124</v>
      </c>
      <c r="C38" s="530"/>
      <c r="D38" s="530"/>
      <c r="E38" s="530"/>
      <c r="F38" s="530"/>
      <c r="G38" s="530"/>
      <c r="H38" s="530"/>
      <c r="I38" s="530"/>
      <c r="J38" s="530"/>
      <c r="K38" s="530"/>
      <c r="L38" s="530"/>
      <c r="M38" s="530"/>
      <c r="N38" s="530"/>
      <c r="O38" s="549"/>
      <c r="P38" s="432"/>
      <c r="Q38" s="356"/>
      <c r="R38" s="356">
        <v>2</v>
      </c>
      <c r="S38" s="433"/>
      <c r="T38" s="532">
        <v>90</v>
      </c>
      <c r="U38" s="356"/>
      <c r="V38" s="356">
        <f>X38+Z38+AB38+AD38</f>
        <v>40</v>
      </c>
      <c r="W38" s="356"/>
      <c r="X38" s="356">
        <v>26</v>
      </c>
      <c r="Y38" s="356"/>
      <c r="Z38" s="356"/>
      <c r="AA38" s="356"/>
      <c r="AB38" s="356">
        <v>4</v>
      </c>
      <c r="AC38" s="356"/>
      <c r="AD38" s="356">
        <v>10</v>
      </c>
      <c r="AE38" s="357"/>
      <c r="AF38" s="252"/>
      <c r="AG38" s="247"/>
      <c r="AH38" s="253"/>
      <c r="AI38" s="254">
        <v>90</v>
      </c>
      <c r="AJ38" s="247">
        <v>40</v>
      </c>
      <c r="AK38" s="253">
        <v>3</v>
      </c>
      <c r="AL38" s="254"/>
      <c r="AM38" s="247"/>
      <c r="AN38" s="266"/>
      <c r="AO38" s="252"/>
      <c r="AP38" s="247"/>
      <c r="AQ38" s="253"/>
      <c r="AR38" s="254"/>
      <c r="AS38" s="247"/>
      <c r="AT38" s="266"/>
      <c r="AU38" s="252"/>
      <c r="AV38" s="247"/>
      <c r="AW38" s="253"/>
      <c r="AX38" s="254"/>
      <c r="AY38" s="247"/>
      <c r="AZ38" s="266"/>
      <c r="BA38" s="252"/>
      <c r="BB38" s="247"/>
      <c r="BC38" s="253"/>
      <c r="BD38" s="409">
        <v>3</v>
      </c>
      <c r="BE38" s="410"/>
      <c r="BF38" s="411" t="s">
        <v>433</v>
      </c>
      <c r="BG38" s="412"/>
      <c r="BH38" s="412"/>
      <c r="BI38" s="413"/>
      <c r="BK38" s="45">
        <f t="shared" ref="BK38:BK40" si="37">AF38+AI38+AL38+AO38+AR38+AU38+AX38+BA38</f>
        <v>90</v>
      </c>
      <c r="BR38" s="45">
        <v>40</v>
      </c>
      <c r="BS38" s="45">
        <v>92</v>
      </c>
      <c r="BT38" s="45">
        <v>3</v>
      </c>
      <c r="BU38" s="670"/>
    </row>
    <row r="39" spans="1:73" s="45" customFormat="1" ht="75" customHeight="1" thickBot="1" x14ac:dyDescent="0.6">
      <c r="A39" s="48" t="s">
        <v>126</v>
      </c>
      <c r="B39" s="381" t="s">
        <v>128</v>
      </c>
      <c r="C39" s="381"/>
      <c r="D39" s="381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2"/>
      <c r="P39" s="383"/>
      <c r="Q39" s="384"/>
      <c r="R39" s="384">
        <v>3</v>
      </c>
      <c r="S39" s="385"/>
      <c r="T39" s="386">
        <v>92</v>
      </c>
      <c r="U39" s="384"/>
      <c r="V39" s="384">
        <f>X39+Z39+AB39+AD39</f>
        <v>40</v>
      </c>
      <c r="W39" s="384"/>
      <c r="X39" s="384">
        <v>18</v>
      </c>
      <c r="Y39" s="384"/>
      <c r="Z39" s="384"/>
      <c r="AA39" s="384"/>
      <c r="AB39" s="384">
        <v>22</v>
      </c>
      <c r="AC39" s="384"/>
      <c r="AD39" s="384"/>
      <c r="AE39" s="458"/>
      <c r="AF39" s="263"/>
      <c r="AG39" s="251"/>
      <c r="AH39" s="260"/>
      <c r="AI39" s="280"/>
      <c r="AJ39" s="251"/>
      <c r="AK39" s="264"/>
      <c r="AL39" s="265">
        <v>92</v>
      </c>
      <c r="AM39" s="251">
        <v>40</v>
      </c>
      <c r="AN39" s="260">
        <v>3</v>
      </c>
      <c r="AO39" s="263"/>
      <c r="AP39" s="251"/>
      <c r="AQ39" s="264"/>
      <c r="AR39" s="265"/>
      <c r="AS39" s="251"/>
      <c r="AT39" s="260"/>
      <c r="AU39" s="263"/>
      <c r="AV39" s="251"/>
      <c r="AW39" s="264"/>
      <c r="AX39" s="265"/>
      <c r="AY39" s="251"/>
      <c r="AZ39" s="260"/>
      <c r="BA39" s="263"/>
      <c r="BB39" s="251"/>
      <c r="BC39" s="264"/>
      <c r="BD39" s="573">
        <v>3</v>
      </c>
      <c r="BE39" s="653"/>
      <c r="BF39" s="684" t="s">
        <v>449</v>
      </c>
      <c r="BG39" s="651"/>
      <c r="BH39" s="651"/>
      <c r="BI39" s="652"/>
      <c r="BK39" s="45">
        <f t="shared" si="37"/>
        <v>92</v>
      </c>
      <c r="BR39" s="45">
        <v>50</v>
      </c>
      <c r="BS39" s="45">
        <v>100</v>
      </c>
      <c r="BT39" s="45">
        <v>3</v>
      </c>
      <c r="BU39" s="670"/>
    </row>
    <row r="40" spans="1:73" s="69" customFormat="1" ht="60" customHeight="1" thickBot="1" x14ac:dyDescent="0.65">
      <c r="A40" s="47" t="s">
        <v>444</v>
      </c>
      <c r="B40" s="414" t="s">
        <v>506</v>
      </c>
      <c r="C40" s="414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5"/>
      <c r="P40" s="416"/>
      <c r="Q40" s="377"/>
      <c r="R40" s="377"/>
      <c r="S40" s="417"/>
      <c r="T40" s="376">
        <f>SUM(AI40+AL40)</f>
        <v>210</v>
      </c>
      <c r="U40" s="377"/>
      <c r="V40" s="376">
        <f t="shared" ref="V40" si="38">V41</f>
        <v>84</v>
      </c>
      <c r="W40" s="377"/>
      <c r="X40" s="376">
        <f t="shared" ref="X40" si="39">X41</f>
        <v>40</v>
      </c>
      <c r="Y40" s="377"/>
      <c r="Z40" s="376"/>
      <c r="AA40" s="377"/>
      <c r="AB40" s="376">
        <f t="shared" ref="AB40" si="40">AB41</f>
        <v>20</v>
      </c>
      <c r="AC40" s="377"/>
      <c r="AD40" s="376">
        <f t="shared" ref="AD40" si="41">AD41</f>
        <v>24</v>
      </c>
      <c r="AE40" s="377"/>
      <c r="AF40" s="248"/>
      <c r="AG40" s="249"/>
      <c r="AH40" s="259"/>
      <c r="AI40" s="248">
        <f>AI41</f>
        <v>90</v>
      </c>
      <c r="AJ40" s="249">
        <f t="shared" ref="AJ40:AN40" si="42">AJ41</f>
        <v>34</v>
      </c>
      <c r="AK40" s="250">
        <f t="shared" si="42"/>
        <v>3</v>
      </c>
      <c r="AL40" s="248">
        <f t="shared" si="42"/>
        <v>120</v>
      </c>
      <c r="AM40" s="249">
        <f t="shared" si="42"/>
        <v>50</v>
      </c>
      <c r="AN40" s="250">
        <f t="shared" si="42"/>
        <v>3</v>
      </c>
      <c r="AO40" s="258"/>
      <c r="AP40" s="249"/>
      <c r="AQ40" s="250"/>
      <c r="AR40" s="258"/>
      <c r="AS40" s="249"/>
      <c r="AT40" s="259"/>
      <c r="AU40" s="248"/>
      <c r="AV40" s="249"/>
      <c r="AW40" s="250"/>
      <c r="AX40" s="258"/>
      <c r="AY40" s="249"/>
      <c r="AZ40" s="259"/>
      <c r="BA40" s="248"/>
      <c r="BB40" s="249"/>
      <c r="BC40" s="250"/>
      <c r="BD40" s="379">
        <f>AK40+AN40+AQ40+AT40+AW40+AZ40</f>
        <v>6</v>
      </c>
      <c r="BE40" s="380"/>
      <c r="BF40" s="418" t="s">
        <v>450</v>
      </c>
      <c r="BG40" s="419"/>
      <c r="BH40" s="419"/>
      <c r="BI40" s="420"/>
      <c r="BK40" s="71">
        <f t="shared" si="37"/>
        <v>210</v>
      </c>
      <c r="BR40" s="69">
        <v>34</v>
      </c>
      <c r="BS40" s="69">
        <v>92</v>
      </c>
      <c r="BT40" s="69">
        <v>3</v>
      </c>
      <c r="BU40" s="670"/>
    </row>
    <row r="41" spans="1:73" s="45" customFormat="1" ht="60" customHeight="1" thickBot="1" x14ac:dyDescent="0.6">
      <c r="A41" s="49" t="s">
        <v>130</v>
      </c>
      <c r="B41" s="452" t="s">
        <v>127</v>
      </c>
      <c r="C41" s="685"/>
      <c r="D41" s="685"/>
      <c r="E41" s="685"/>
      <c r="F41" s="685"/>
      <c r="G41" s="685"/>
      <c r="H41" s="685"/>
      <c r="I41" s="685"/>
      <c r="J41" s="685"/>
      <c r="K41" s="685"/>
      <c r="L41" s="685"/>
      <c r="M41" s="685"/>
      <c r="N41" s="685"/>
      <c r="O41" s="686"/>
      <c r="P41" s="614">
        <v>3</v>
      </c>
      <c r="Q41" s="454"/>
      <c r="R41" s="455">
        <v>2</v>
      </c>
      <c r="S41" s="603"/>
      <c r="T41" s="614">
        <v>210</v>
      </c>
      <c r="U41" s="454"/>
      <c r="V41" s="455">
        <f t="shared" si="31"/>
        <v>84</v>
      </c>
      <c r="W41" s="454"/>
      <c r="X41" s="455">
        <v>40</v>
      </c>
      <c r="Y41" s="454"/>
      <c r="Z41" s="455"/>
      <c r="AA41" s="454"/>
      <c r="AB41" s="455">
        <v>20</v>
      </c>
      <c r="AC41" s="454"/>
      <c r="AD41" s="455">
        <v>24</v>
      </c>
      <c r="AE41" s="603"/>
      <c r="AF41" s="267"/>
      <c r="AG41" s="261"/>
      <c r="AH41" s="262"/>
      <c r="AI41" s="252">
        <v>90</v>
      </c>
      <c r="AJ41" s="247">
        <v>34</v>
      </c>
      <c r="AK41" s="253">
        <v>3</v>
      </c>
      <c r="AL41" s="252">
        <v>120</v>
      </c>
      <c r="AM41" s="247">
        <v>50</v>
      </c>
      <c r="AN41" s="253">
        <v>3</v>
      </c>
      <c r="AO41" s="267"/>
      <c r="AP41" s="261"/>
      <c r="AQ41" s="268"/>
      <c r="AR41" s="269"/>
      <c r="AS41" s="261"/>
      <c r="AT41" s="262"/>
      <c r="AU41" s="267"/>
      <c r="AV41" s="261"/>
      <c r="AW41" s="268"/>
      <c r="AX41" s="269"/>
      <c r="AY41" s="261"/>
      <c r="AZ41" s="262"/>
      <c r="BA41" s="267"/>
      <c r="BB41" s="261"/>
      <c r="BC41" s="268"/>
      <c r="BD41" s="604">
        <v>6</v>
      </c>
      <c r="BE41" s="669"/>
      <c r="BF41" s="284"/>
      <c r="BG41" s="70"/>
      <c r="BH41" s="70"/>
      <c r="BI41" s="326"/>
      <c r="BK41" s="45">
        <f t="shared" si="30"/>
        <v>210</v>
      </c>
      <c r="BR41" s="45">
        <v>48</v>
      </c>
      <c r="BS41" s="45">
        <v>98</v>
      </c>
      <c r="BT41" s="45">
        <v>3</v>
      </c>
      <c r="BU41" s="670"/>
    </row>
    <row r="42" spans="1:73" s="13" customFormat="1" ht="60" customHeight="1" thickBot="1" x14ac:dyDescent="0.6">
      <c r="A42" s="47" t="s">
        <v>133</v>
      </c>
      <c r="B42" s="414" t="s">
        <v>129</v>
      </c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5"/>
      <c r="P42" s="449"/>
      <c r="Q42" s="440"/>
      <c r="R42" s="440"/>
      <c r="S42" s="441"/>
      <c r="T42" s="376">
        <f>SUM(T43:U43)</f>
        <v>270</v>
      </c>
      <c r="U42" s="377"/>
      <c r="V42" s="377">
        <f t="shared" si="31"/>
        <v>140</v>
      </c>
      <c r="W42" s="377"/>
      <c r="X42" s="377"/>
      <c r="Y42" s="377"/>
      <c r="Z42" s="377"/>
      <c r="AA42" s="377"/>
      <c r="AB42" s="377">
        <f>SUM(AB43:AC43)</f>
        <v>140</v>
      </c>
      <c r="AC42" s="377"/>
      <c r="AD42" s="377"/>
      <c r="AE42" s="378"/>
      <c r="AF42" s="248">
        <f>AF43</f>
        <v>140</v>
      </c>
      <c r="AG42" s="249">
        <v>72</v>
      </c>
      <c r="AH42" s="259">
        <v>4</v>
      </c>
      <c r="AI42" s="248">
        <f>AI43</f>
        <v>130</v>
      </c>
      <c r="AJ42" s="258">
        <f>AJ43</f>
        <v>68</v>
      </c>
      <c r="AK42" s="250">
        <v>3</v>
      </c>
      <c r="AL42" s="282"/>
      <c r="AM42" s="256"/>
      <c r="AN42" s="52"/>
      <c r="AO42" s="255"/>
      <c r="AP42" s="256"/>
      <c r="AQ42" s="257"/>
      <c r="AR42" s="282"/>
      <c r="AS42" s="256"/>
      <c r="AT42" s="52"/>
      <c r="AU42" s="255"/>
      <c r="AV42" s="256"/>
      <c r="AW42" s="257"/>
      <c r="AX42" s="282"/>
      <c r="AY42" s="256"/>
      <c r="AZ42" s="52"/>
      <c r="BA42" s="255"/>
      <c r="BB42" s="256"/>
      <c r="BC42" s="257"/>
      <c r="BD42" s="379">
        <f>AH42+AK42</f>
        <v>7</v>
      </c>
      <c r="BE42" s="380"/>
      <c r="BF42" s="677" t="s">
        <v>132</v>
      </c>
      <c r="BG42" s="678"/>
      <c r="BH42" s="678"/>
      <c r="BI42" s="679"/>
      <c r="BK42" s="43">
        <f t="shared" si="30"/>
        <v>270</v>
      </c>
      <c r="BR42" s="13">
        <v>56</v>
      </c>
      <c r="BS42" s="13">
        <v>110</v>
      </c>
      <c r="BU42" s="668"/>
    </row>
    <row r="43" spans="1:73" s="13" customFormat="1" ht="67.5" customHeight="1" thickBot="1" x14ac:dyDescent="0.6">
      <c r="A43" s="53" t="s">
        <v>134</v>
      </c>
      <c r="B43" s="680" t="s">
        <v>131</v>
      </c>
      <c r="C43" s="680"/>
      <c r="D43" s="680"/>
      <c r="E43" s="680"/>
      <c r="F43" s="680"/>
      <c r="G43" s="680"/>
      <c r="H43" s="680"/>
      <c r="I43" s="680"/>
      <c r="J43" s="680"/>
      <c r="K43" s="680"/>
      <c r="L43" s="680"/>
      <c r="M43" s="680"/>
      <c r="N43" s="680"/>
      <c r="O43" s="681"/>
      <c r="P43" s="682">
        <v>2</v>
      </c>
      <c r="Q43" s="661"/>
      <c r="R43" s="661">
        <v>1</v>
      </c>
      <c r="S43" s="683"/>
      <c r="T43" s="660">
        <f>AF43+AI43</f>
        <v>270</v>
      </c>
      <c r="U43" s="661"/>
      <c r="V43" s="661">
        <f t="shared" si="31"/>
        <v>140</v>
      </c>
      <c r="W43" s="661"/>
      <c r="X43" s="661"/>
      <c r="Y43" s="661"/>
      <c r="Z43" s="661"/>
      <c r="AA43" s="661"/>
      <c r="AB43" s="661">
        <v>140</v>
      </c>
      <c r="AC43" s="661"/>
      <c r="AD43" s="661"/>
      <c r="AE43" s="671"/>
      <c r="AF43" s="273">
        <v>140</v>
      </c>
      <c r="AG43" s="271">
        <v>72</v>
      </c>
      <c r="AH43" s="272">
        <v>4</v>
      </c>
      <c r="AI43" s="273">
        <v>130</v>
      </c>
      <c r="AJ43" s="271">
        <v>68</v>
      </c>
      <c r="AK43" s="274">
        <v>3</v>
      </c>
      <c r="AL43" s="270"/>
      <c r="AM43" s="271"/>
      <c r="AN43" s="272"/>
      <c r="AO43" s="273"/>
      <c r="AP43" s="271"/>
      <c r="AQ43" s="274"/>
      <c r="AR43" s="270"/>
      <c r="AS43" s="271"/>
      <c r="AT43" s="272"/>
      <c r="AU43" s="273"/>
      <c r="AV43" s="271"/>
      <c r="AW43" s="274"/>
      <c r="AX43" s="270"/>
      <c r="AY43" s="271"/>
      <c r="AZ43" s="272"/>
      <c r="BA43" s="273"/>
      <c r="BB43" s="271"/>
      <c r="BC43" s="274"/>
      <c r="BD43" s="672">
        <v>7</v>
      </c>
      <c r="BE43" s="673"/>
      <c r="BF43" s="674"/>
      <c r="BG43" s="675"/>
      <c r="BH43" s="675"/>
      <c r="BI43" s="676"/>
      <c r="BK43" s="8">
        <f t="shared" si="30"/>
        <v>270</v>
      </c>
      <c r="BR43" s="13">
        <v>60</v>
      </c>
      <c r="BS43" s="13">
        <v>120</v>
      </c>
      <c r="BT43" s="13">
        <v>3</v>
      </c>
      <c r="BU43" s="668"/>
    </row>
    <row r="44" spans="1:73" ht="54.75" hidden="1" customHeight="1" x14ac:dyDescent="0.55000000000000004">
      <c r="A44" s="664" t="s">
        <v>80</v>
      </c>
      <c r="B44" s="392" t="s">
        <v>81</v>
      </c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3"/>
      <c r="P44" s="344" t="s">
        <v>82</v>
      </c>
      <c r="Q44" s="345"/>
      <c r="R44" s="345" t="s">
        <v>83</v>
      </c>
      <c r="S44" s="352"/>
      <c r="T44" s="388" t="s">
        <v>84</v>
      </c>
      <c r="U44" s="665"/>
      <c r="V44" s="665"/>
      <c r="W44" s="665"/>
      <c r="X44" s="665"/>
      <c r="Y44" s="665"/>
      <c r="Z44" s="665"/>
      <c r="AA44" s="665"/>
      <c r="AB44" s="665"/>
      <c r="AC44" s="665"/>
      <c r="AD44" s="665"/>
      <c r="AE44" s="666"/>
      <c r="AF44" s="388" t="s">
        <v>85</v>
      </c>
      <c r="AG44" s="665"/>
      <c r="AH44" s="665"/>
      <c r="AI44" s="665"/>
      <c r="AJ44" s="665"/>
      <c r="AK44" s="665"/>
      <c r="AL44" s="665"/>
      <c r="AM44" s="665"/>
      <c r="AN44" s="665"/>
      <c r="AO44" s="665"/>
      <c r="AP44" s="665"/>
      <c r="AQ44" s="665"/>
      <c r="AR44" s="665"/>
      <c r="AS44" s="665"/>
      <c r="AT44" s="665"/>
      <c r="AU44" s="665"/>
      <c r="AV44" s="665"/>
      <c r="AW44" s="665"/>
      <c r="AX44" s="665"/>
      <c r="AY44" s="665"/>
      <c r="AZ44" s="665"/>
      <c r="BA44" s="665"/>
      <c r="BB44" s="665"/>
      <c r="BC44" s="667"/>
      <c r="BD44" s="334" t="s">
        <v>86</v>
      </c>
      <c r="BE44" s="335"/>
      <c r="BF44" s="334" t="s">
        <v>87</v>
      </c>
      <c r="BG44" s="341"/>
      <c r="BH44" s="341"/>
      <c r="BI44" s="335"/>
      <c r="BK44" s="8"/>
    </row>
    <row r="45" spans="1:73" ht="48.75" hidden="1" customHeight="1" x14ac:dyDescent="0.55000000000000004">
      <c r="A45" s="388"/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392"/>
      <c r="N45" s="392"/>
      <c r="O45" s="393"/>
      <c r="P45" s="344"/>
      <c r="Q45" s="345"/>
      <c r="R45" s="345"/>
      <c r="S45" s="352"/>
      <c r="T45" s="344" t="s">
        <v>34</v>
      </c>
      <c r="U45" s="345"/>
      <c r="V45" s="345" t="s">
        <v>88</v>
      </c>
      <c r="W45" s="345"/>
      <c r="X45" s="348" t="s">
        <v>89</v>
      </c>
      <c r="Y45" s="348"/>
      <c r="Z45" s="348"/>
      <c r="AA45" s="348"/>
      <c r="AB45" s="348"/>
      <c r="AC45" s="348"/>
      <c r="AD45" s="348"/>
      <c r="AE45" s="349"/>
      <c r="AF45" s="350" t="s">
        <v>90</v>
      </c>
      <c r="AG45" s="348"/>
      <c r="AH45" s="348"/>
      <c r="AI45" s="348"/>
      <c r="AJ45" s="348"/>
      <c r="AK45" s="348"/>
      <c r="AL45" s="348" t="s">
        <v>91</v>
      </c>
      <c r="AM45" s="348"/>
      <c r="AN45" s="348"/>
      <c r="AO45" s="348"/>
      <c r="AP45" s="348"/>
      <c r="AQ45" s="348"/>
      <c r="AR45" s="348" t="s">
        <v>92</v>
      </c>
      <c r="AS45" s="348"/>
      <c r="AT45" s="348"/>
      <c r="AU45" s="348"/>
      <c r="AV45" s="348"/>
      <c r="AW45" s="348"/>
      <c r="AX45" s="348" t="s">
        <v>93</v>
      </c>
      <c r="AY45" s="348"/>
      <c r="AZ45" s="348"/>
      <c r="BA45" s="348"/>
      <c r="BB45" s="348"/>
      <c r="BC45" s="351"/>
      <c r="BD45" s="334"/>
      <c r="BE45" s="335"/>
      <c r="BF45" s="334"/>
      <c r="BG45" s="341"/>
      <c r="BH45" s="341"/>
      <c r="BI45" s="335"/>
      <c r="BK45" s="8"/>
    </row>
    <row r="46" spans="1:73" ht="90.75" hidden="1" customHeight="1" x14ac:dyDescent="0.55000000000000004">
      <c r="A46" s="388"/>
      <c r="B46" s="392"/>
      <c r="C46" s="392"/>
      <c r="D46" s="392"/>
      <c r="E46" s="392"/>
      <c r="F46" s="392"/>
      <c r="G46" s="392"/>
      <c r="H46" s="392"/>
      <c r="I46" s="392"/>
      <c r="J46" s="392"/>
      <c r="K46" s="392"/>
      <c r="L46" s="392"/>
      <c r="M46" s="392"/>
      <c r="N46" s="392"/>
      <c r="O46" s="393"/>
      <c r="P46" s="344"/>
      <c r="Q46" s="345"/>
      <c r="R46" s="345"/>
      <c r="S46" s="352"/>
      <c r="T46" s="344"/>
      <c r="U46" s="345"/>
      <c r="V46" s="345"/>
      <c r="W46" s="345"/>
      <c r="X46" s="345" t="s">
        <v>94</v>
      </c>
      <c r="Y46" s="345"/>
      <c r="Z46" s="345" t="s">
        <v>95</v>
      </c>
      <c r="AA46" s="345"/>
      <c r="AB46" s="345" t="s">
        <v>96</v>
      </c>
      <c r="AC46" s="345"/>
      <c r="AD46" s="345" t="s">
        <v>97</v>
      </c>
      <c r="AE46" s="352"/>
      <c r="AF46" s="354" t="s">
        <v>98</v>
      </c>
      <c r="AG46" s="348"/>
      <c r="AH46" s="348"/>
      <c r="AI46" s="355" t="s">
        <v>99</v>
      </c>
      <c r="AJ46" s="348"/>
      <c r="AK46" s="348"/>
      <c r="AL46" s="355" t="s">
        <v>100</v>
      </c>
      <c r="AM46" s="348"/>
      <c r="AN46" s="348"/>
      <c r="AO46" s="355" t="s">
        <v>101</v>
      </c>
      <c r="AP46" s="348"/>
      <c r="AQ46" s="348"/>
      <c r="AR46" s="355" t="s">
        <v>102</v>
      </c>
      <c r="AS46" s="348"/>
      <c r="AT46" s="348"/>
      <c r="AU46" s="355" t="s">
        <v>103</v>
      </c>
      <c r="AV46" s="348"/>
      <c r="AW46" s="348"/>
      <c r="AX46" s="355" t="s">
        <v>104</v>
      </c>
      <c r="AY46" s="348"/>
      <c r="AZ46" s="348"/>
      <c r="BA46" s="355" t="s">
        <v>105</v>
      </c>
      <c r="BB46" s="348"/>
      <c r="BC46" s="351"/>
      <c r="BD46" s="334"/>
      <c r="BE46" s="335"/>
      <c r="BF46" s="334"/>
      <c r="BG46" s="341"/>
      <c r="BH46" s="341"/>
      <c r="BI46" s="335"/>
      <c r="BK46" s="8"/>
    </row>
    <row r="47" spans="1:73" ht="198" hidden="1" customHeight="1" thickBot="1" x14ac:dyDescent="0.6">
      <c r="A47" s="579"/>
      <c r="B47" s="582"/>
      <c r="C47" s="582"/>
      <c r="D47" s="582"/>
      <c r="E47" s="582"/>
      <c r="F47" s="582"/>
      <c r="G47" s="582"/>
      <c r="H47" s="582"/>
      <c r="I47" s="582"/>
      <c r="J47" s="582"/>
      <c r="K47" s="582"/>
      <c r="L47" s="582"/>
      <c r="M47" s="582"/>
      <c r="N47" s="582"/>
      <c r="O47" s="583"/>
      <c r="P47" s="346"/>
      <c r="Q47" s="347"/>
      <c r="R47" s="347"/>
      <c r="S47" s="353"/>
      <c r="T47" s="346"/>
      <c r="U47" s="347"/>
      <c r="V47" s="347"/>
      <c r="W47" s="347"/>
      <c r="X47" s="347"/>
      <c r="Y47" s="347"/>
      <c r="Z47" s="347"/>
      <c r="AA47" s="347"/>
      <c r="AB47" s="347"/>
      <c r="AC47" s="347"/>
      <c r="AD47" s="347"/>
      <c r="AE47" s="353"/>
      <c r="AF47" s="245" t="s">
        <v>106</v>
      </c>
      <c r="AG47" s="246" t="s">
        <v>107</v>
      </c>
      <c r="AH47" s="246" t="s">
        <v>108</v>
      </c>
      <c r="AI47" s="246" t="s">
        <v>106</v>
      </c>
      <c r="AJ47" s="246" t="s">
        <v>107</v>
      </c>
      <c r="AK47" s="246" t="s">
        <v>108</v>
      </c>
      <c r="AL47" s="275" t="s">
        <v>106</v>
      </c>
      <c r="AM47" s="275" t="s">
        <v>107</v>
      </c>
      <c r="AN47" s="275" t="s">
        <v>108</v>
      </c>
      <c r="AO47" s="275" t="s">
        <v>106</v>
      </c>
      <c r="AP47" s="275" t="s">
        <v>107</v>
      </c>
      <c r="AQ47" s="275" t="s">
        <v>108</v>
      </c>
      <c r="AR47" s="275" t="s">
        <v>106</v>
      </c>
      <c r="AS47" s="275" t="s">
        <v>107</v>
      </c>
      <c r="AT47" s="275" t="s">
        <v>108</v>
      </c>
      <c r="AU47" s="275" t="s">
        <v>106</v>
      </c>
      <c r="AV47" s="275" t="s">
        <v>107</v>
      </c>
      <c r="AW47" s="275" t="s">
        <v>108</v>
      </c>
      <c r="AX47" s="275" t="s">
        <v>106</v>
      </c>
      <c r="AY47" s="275" t="s">
        <v>107</v>
      </c>
      <c r="AZ47" s="275" t="s">
        <v>108</v>
      </c>
      <c r="BA47" s="275" t="s">
        <v>106</v>
      </c>
      <c r="BB47" s="275" t="s">
        <v>107</v>
      </c>
      <c r="BC47" s="208" t="s">
        <v>108</v>
      </c>
      <c r="BD47" s="336"/>
      <c r="BE47" s="337"/>
      <c r="BF47" s="336"/>
      <c r="BG47" s="343"/>
      <c r="BH47" s="343"/>
      <c r="BI47" s="337"/>
      <c r="BK47" s="8"/>
    </row>
    <row r="48" spans="1:73" s="69" customFormat="1" ht="65.25" customHeight="1" thickBot="1" x14ac:dyDescent="0.65">
      <c r="A48" s="47" t="s">
        <v>137</v>
      </c>
      <c r="B48" s="414" t="s">
        <v>445</v>
      </c>
      <c r="C48" s="414"/>
      <c r="D48" s="414"/>
      <c r="E48" s="414"/>
      <c r="F48" s="414"/>
      <c r="G48" s="414"/>
      <c r="H48" s="414"/>
      <c r="I48" s="414"/>
      <c r="J48" s="414"/>
      <c r="K48" s="414"/>
      <c r="L48" s="414"/>
      <c r="M48" s="414"/>
      <c r="N48" s="414"/>
      <c r="O48" s="415"/>
      <c r="P48" s="416"/>
      <c r="Q48" s="377"/>
      <c r="R48" s="377"/>
      <c r="S48" s="417"/>
      <c r="T48" s="376">
        <f>T49+T50+T51</f>
        <v>508</v>
      </c>
      <c r="U48" s="377"/>
      <c r="V48" s="376">
        <f t="shared" ref="V48" si="43">V49+V50+V51</f>
        <v>222</v>
      </c>
      <c r="W48" s="377"/>
      <c r="X48" s="376">
        <f t="shared" ref="X48" si="44">X49+X50+X51</f>
        <v>112</v>
      </c>
      <c r="Y48" s="377"/>
      <c r="Z48" s="376">
        <f t="shared" ref="Z48" si="45">Z49+Z50+Z51</f>
        <v>6</v>
      </c>
      <c r="AA48" s="377"/>
      <c r="AB48" s="376">
        <f t="shared" ref="AB48" si="46">AB49+AB50+AB51</f>
        <v>16</v>
      </c>
      <c r="AC48" s="377"/>
      <c r="AD48" s="376">
        <f t="shared" ref="AD48" si="47">AD49+AD50+AD51</f>
        <v>88</v>
      </c>
      <c r="AE48" s="378"/>
      <c r="AF48" s="248">
        <f>AF49+AF50+AF51</f>
        <v>236</v>
      </c>
      <c r="AG48" s="249">
        <f t="shared" ref="AG48:AK48" si="48">AG49+AG50+AG51</f>
        <v>106</v>
      </c>
      <c r="AH48" s="250">
        <f t="shared" si="48"/>
        <v>6</v>
      </c>
      <c r="AI48" s="248">
        <f>AI49+AI50+AI51</f>
        <v>272</v>
      </c>
      <c r="AJ48" s="249">
        <f t="shared" si="48"/>
        <v>116</v>
      </c>
      <c r="AK48" s="250">
        <f t="shared" si="48"/>
        <v>7</v>
      </c>
      <c r="AL48" s="258"/>
      <c r="AM48" s="249"/>
      <c r="AN48" s="259"/>
      <c r="AO48" s="248"/>
      <c r="AP48" s="249"/>
      <c r="AQ48" s="250"/>
      <c r="AR48" s="258"/>
      <c r="AS48" s="249"/>
      <c r="AT48" s="259"/>
      <c r="AU48" s="248"/>
      <c r="AV48" s="249"/>
      <c r="AW48" s="250"/>
      <c r="AX48" s="258"/>
      <c r="AY48" s="249"/>
      <c r="AZ48" s="259"/>
      <c r="BA48" s="248"/>
      <c r="BB48" s="249"/>
      <c r="BC48" s="250"/>
      <c r="BD48" s="379">
        <f>SUM(BD49:BE51)</f>
        <v>13</v>
      </c>
      <c r="BE48" s="380"/>
      <c r="BF48" s="418" t="s">
        <v>454</v>
      </c>
      <c r="BG48" s="419"/>
      <c r="BH48" s="419"/>
      <c r="BI48" s="420"/>
      <c r="BK48" s="45">
        <f t="shared" si="30"/>
        <v>508</v>
      </c>
    </row>
    <row r="49" spans="1:68" s="45" customFormat="1" ht="66" customHeight="1" x14ac:dyDescent="0.55000000000000004">
      <c r="A49" s="48" t="s">
        <v>139</v>
      </c>
      <c r="B49" s="530" t="s">
        <v>140</v>
      </c>
      <c r="C49" s="530"/>
      <c r="D49" s="530"/>
      <c r="E49" s="530"/>
      <c r="F49" s="530"/>
      <c r="G49" s="530"/>
      <c r="H49" s="530"/>
      <c r="I49" s="530"/>
      <c r="J49" s="530"/>
      <c r="K49" s="530"/>
      <c r="L49" s="530"/>
      <c r="M49" s="530"/>
      <c r="N49" s="530"/>
      <c r="O49" s="549"/>
      <c r="P49" s="432">
        <v>2</v>
      </c>
      <c r="Q49" s="356"/>
      <c r="R49" s="356">
        <v>1</v>
      </c>
      <c r="S49" s="433"/>
      <c r="T49" s="660">
        <f t="shared" ref="T49:T50" si="49">AF49+AI49</f>
        <v>220</v>
      </c>
      <c r="U49" s="661"/>
      <c r="V49" s="356">
        <f>X49+Z49+AB49+AD49</f>
        <v>110</v>
      </c>
      <c r="W49" s="356"/>
      <c r="X49" s="356">
        <v>60</v>
      </c>
      <c r="Y49" s="356"/>
      <c r="Z49" s="356"/>
      <c r="AA49" s="356"/>
      <c r="AB49" s="356"/>
      <c r="AC49" s="356"/>
      <c r="AD49" s="356">
        <v>50</v>
      </c>
      <c r="AE49" s="357"/>
      <c r="AF49" s="252">
        <v>100</v>
      </c>
      <c r="AG49" s="247">
        <v>50</v>
      </c>
      <c r="AH49" s="266">
        <v>3</v>
      </c>
      <c r="AI49" s="252">
        <v>120</v>
      </c>
      <c r="AJ49" s="247">
        <v>60</v>
      </c>
      <c r="AK49" s="253">
        <v>3</v>
      </c>
      <c r="AL49" s="254"/>
      <c r="AM49" s="247"/>
      <c r="AN49" s="266"/>
      <c r="AO49" s="252"/>
      <c r="AP49" s="247"/>
      <c r="AQ49" s="253"/>
      <c r="AR49" s="254"/>
      <c r="AS49" s="247"/>
      <c r="AT49" s="266"/>
      <c r="AU49" s="252"/>
      <c r="AV49" s="247"/>
      <c r="AW49" s="253"/>
      <c r="AX49" s="254"/>
      <c r="AY49" s="247"/>
      <c r="AZ49" s="266"/>
      <c r="BA49" s="252"/>
      <c r="BB49" s="247"/>
      <c r="BC49" s="253"/>
      <c r="BD49" s="409">
        <v>6</v>
      </c>
      <c r="BE49" s="410"/>
      <c r="BF49" s="564"/>
      <c r="BG49" s="565"/>
      <c r="BH49" s="565"/>
      <c r="BI49" s="566"/>
      <c r="BJ49" s="70"/>
      <c r="BK49" s="45">
        <f t="shared" si="30"/>
        <v>220</v>
      </c>
    </row>
    <row r="50" spans="1:68" s="45" customFormat="1" ht="60" customHeight="1" x14ac:dyDescent="0.55000000000000004">
      <c r="A50" s="49" t="s">
        <v>141</v>
      </c>
      <c r="B50" s="451" t="s">
        <v>503</v>
      </c>
      <c r="C50" s="451"/>
      <c r="D50" s="451"/>
      <c r="E50" s="451"/>
      <c r="F50" s="451"/>
      <c r="G50" s="451"/>
      <c r="H50" s="451"/>
      <c r="I50" s="451"/>
      <c r="J50" s="451"/>
      <c r="K50" s="451"/>
      <c r="L50" s="451"/>
      <c r="M50" s="451"/>
      <c r="N50" s="451"/>
      <c r="O50" s="452"/>
      <c r="P50" s="453" t="s">
        <v>142</v>
      </c>
      <c r="Q50" s="363"/>
      <c r="R50" s="363"/>
      <c r="S50" s="455"/>
      <c r="T50" s="453">
        <f t="shared" si="49"/>
        <v>248</v>
      </c>
      <c r="U50" s="363"/>
      <c r="V50" s="363">
        <f t="shared" si="31"/>
        <v>112</v>
      </c>
      <c r="W50" s="363"/>
      <c r="X50" s="363">
        <v>52</v>
      </c>
      <c r="Y50" s="363"/>
      <c r="Z50" s="363">
        <v>6</v>
      </c>
      <c r="AA50" s="363"/>
      <c r="AB50" s="363">
        <v>16</v>
      </c>
      <c r="AC50" s="363"/>
      <c r="AD50" s="363">
        <v>38</v>
      </c>
      <c r="AE50" s="455"/>
      <c r="AF50" s="267">
        <v>136</v>
      </c>
      <c r="AG50" s="261">
        <v>56</v>
      </c>
      <c r="AH50" s="262">
        <v>3</v>
      </c>
      <c r="AI50" s="267">
        <v>112</v>
      </c>
      <c r="AJ50" s="261">
        <v>56</v>
      </c>
      <c r="AK50" s="268">
        <v>3</v>
      </c>
      <c r="AL50" s="269"/>
      <c r="AM50" s="261"/>
      <c r="AN50" s="262"/>
      <c r="AO50" s="267"/>
      <c r="AP50" s="261"/>
      <c r="AQ50" s="268"/>
      <c r="AR50" s="269"/>
      <c r="AS50" s="261"/>
      <c r="AT50" s="262"/>
      <c r="AU50" s="267"/>
      <c r="AV50" s="261"/>
      <c r="AW50" s="268"/>
      <c r="AX50" s="269"/>
      <c r="AY50" s="261"/>
      <c r="AZ50" s="262"/>
      <c r="BA50" s="267"/>
      <c r="BB50" s="261"/>
      <c r="BC50" s="268"/>
      <c r="BD50" s="554">
        <v>6</v>
      </c>
      <c r="BE50" s="659"/>
      <c r="BF50" s="564"/>
      <c r="BG50" s="565"/>
      <c r="BH50" s="565"/>
      <c r="BI50" s="566"/>
      <c r="BJ50" s="70"/>
      <c r="BK50" s="45">
        <f t="shared" si="30"/>
        <v>248</v>
      </c>
    </row>
    <row r="51" spans="1:68" s="45" customFormat="1" ht="149.25" customHeight="1" thickBot="1" x14ac:dyDescent="0.6">
      <c r="A51" s="56" t="s">
        <v>143</v>
      </c>
      <c r="B51" s="526" t="s">
        <v>446</v>
      </c>
      <c r="C51" s="526"/>
      <c r="D51" s="526"/>
      <c r="E51" s="526"/>
      <c r="F51" s="526"/>
      <c r="G51" s="526"/>
      <c r="H51" s="526"/>
      <c r="I51" s="526"/>
      <c r="J51" s="526"/>
      <c r="K51" s="526"/>
      <c r="L51" s="526"/>
      <c r="M51" s="526"/>
      <c r="N51" s="526"/>
      <c r="O51" s="632"/>
      <c r="P51" s="519"/>
      <c r="Q51" s="510"/>
      <c r="R51" s="510"/>
      <c r="S51" s="520"/>
      <c r="T51" s="662">
        <f t="shared" ref="T51" si="50">AF51+AI51</f>
        <v>40</v>
      </c>
      <c r="U51" s="663"/>
      <c r="V51" s="510"/>
      <c r="W51" s="510"/>
      <c r="X51" s="510"/>
      <c r="Y51" s="510"/>
      <c r="Z51" s="510"/>
      <c r="AA51" s="510"/>
      <c r="AB51" s="510"/>
      <c r="AC51" s="510"/>
      <c r="AD51" s="510"/>
      <c r="AE51" s="516"/>
      <c r="AF51" s="278"/>
      <c r="AG51" s="276"/>
      <c r="AH51" s="277"/>
      <c r="AI51" s="278">
        <v>40</v>
      </c>
      <c r="AJ51" s="276"/>
      <c r="AK51" s="279">
        <v>1</v>
      </c>
      <c r="AL51" s="283"/>
      <c r="AM51" s="276"/>
      <c r="AN51" s="277"/>
      <c r="AO51" s="278"/>
      <c r="AP51" s="276"/>
      <c r="AQ51" s="279"/>
      <c r="AR51" s="283"/>
      <c r="AS51" s="276"/>
      <c r="AT51" s="277"/>
      <c r="AU51" s="278"/>
      <c r="AV51" s="276"/>
      <c r="AW51" s="279"/>
      <c r="AX51" s="283"/>
      <c r="AY51" s="276"/>
      <c r="AZ51" s="277"/>
      <c r="BA51" s="278"/>
      <c r="BB51" s="276"/>
      <c r="BC51" s="279"/>
      <c r="BD51" s="459">
        <v>1</v>
      </c>
      <c r="BE51" s="633"/>
      <c r="BF51" s="567"/>
      <c r="BG51" s="568"/>
      <c r="BH51" s="568"/>
      <c r="BI51" s="569"/>
      <c r="BK51" s="45">
        <f t="shared" si="30"/>
        <v>40</v>
      </c>
    </row>
    <row r="52" spans="1:68" ht="72" customHeight="1" x14ac:dyDescent="0.25">
      <c r="A52" s="387" t="s">
        <v>80</v>
      </c>
      <c r="B52" s="390" t="s">
        <v>81</v>
      </c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1"/>
      <c r="P52" s="396" t="s">
        <v>82</v>
      </c>
      <c r="Q52" s="397"/>
      <c r="R52" s="397" t="s">
        <v>83</v>
      </c>
      <c r="S52" s="399"/>
      <c r="T52" s="401" t="s">
        <v>84</v>
      </c>
      <c r="U52" s="402"/>
      <c r="V52" s="402"/>
      <c r="W52" s="402"/>
      <c r="X52" s="402"/>
      <c r="Y52" s="402"/>
      <c r="Z52" s="402"/>
      <c r="AA52" s="402"/>
      <c r="AB52" s="402"/>
      <c r="AC52" s="402"/>
      <c r="AD52" s="402"/>
      <c r="AE52" s="403"/>
      <c r="AF52" s="404" t="s">
        <v>85</v>
      </c>
      <c r="AG52" s="402"/>
      <c r="AH52" s="402"/>
      <c r="AI52" s="402"/>
      <c r="AJ52" s="402"/>
      <c r="AK52" s="402"/>
      <c r="AL52" s="402"/>
      <c r="AM52" s="402"/>
      <c r="AN52" s="402"/>
      <c r="AO52" s="402"/>
      <c r="AP52" s="402"/>
      <c r="AQ52" s="402"/>
      <c r="AR52" s="402"/>
      <c r="AS52" s="402"/>
      <c r="AT52" s="402"/>
      <c r="AU52" s="402"/>
      <c r="AV52" s="402"/>
      <c r="AW52" s="402"/>
      <c r="AX52" s="402"/>
      <c r="AY52" s="402"/>
      <c r="AZ52" s="402"/>
      <c r="BA52" s="402"/>
      <c r="BB52" s="402"/>
      <c r="BC52" s="405"/>
      <c r="BD52" s="332" t="s">
        <v>86</v>
      </c>
      <c r="BE52" s="406"/>
      <c r="BF52" s="332" t="s">
        <v>87</v>
      </c>
      <c r="BG52" s="339"/>
      <c r="BH52" s="339"/>
      <c r="BI52" s="333"/>
    </row>
    <row r="53" spans="1:68" ht="46.5" customHeight="1" x14ac:dyDescent="0.25">
      <c r="A53" s="388"/>
      <c r="B53" s="392"/>
      <c r="C53" s="392"/>
      <c r="D53" s="392"/>
      <c r="E53" s="392"/>
      <c r="F53" s="392"/>
      <c r="G53" s="392"/>
      <c r="H53" s="392"/>
      <c r="I53" s="392"/>
      <c r="J53" s="392"/>
      <c r="K53" s="392"/>
      <c r="L53" s="392"/>
      <c r="M53" s="392"/>
      <c r="N53" s="392"/>
      <c r="O53" s="393"/>
      <c r="P53" s="344"/>
      <c r="Q53" s="345"/>
      <c r="R53" s="345"/>
      <c r="S53" s="352"/>
      <c r="T53" s="368" t="s">
        <v>34</v>
      </c>
      <c r="U53" s="345"/>
      <c r="V53" s="345" t="s">
        <v>88</v>
      </c>
      <c r="W53" s="345"/>
      <c r="X53" s="348" t="s">
        <v>89</v>
      </c>
      <c r="Y53" s="348"/>
      <c r="Z53" s="348"/>
      <c r="AA53" s="348"/>
      <c r="AB53" s="348"/>
      <c r="AC53" s="348"/>
      <c r="AD53" s="348"/>
      <c r="AE53" s="351"/>
      <c r="AF53" s="371" t="s">
        <v>90</v>
      </c>
      <c r="AG53" s="372"/>
      <c r="AH53" s="372"/>
      <c r="AI53" s="372"/>
      <c r="AJ53" s="372"/>
      <c r="AK53" s="372"/>
      <c r="AL53" s="372" t="s">
        <v>91</v>
      </c>
      <c r="AM53" s="372"/>
      <c r="AN53" s="372"/>
      <c r="AO53" s="372"/>
      <c r="AP53" s="372"/>
      <c r="AQ53" s="372"/>
      <c r="AR53" s="372" t="s">
        <v>92</v>
      </c>
      <c r="AS53" s="372"/>
      <c r="AT53" s="372"/>
      <c r="AU53" s="372"/>
      <c r="AV53" s="372"/>
      <c r="AW53" s="372"/>
      <c r="AX53" s="372" t="s">
        <v>93</v>
      </c>
      <c r="AY53" s="372"/>
      <c r="AZ53" s="372"/>
      <c r="BA53" s="372"/>
      <c r="BB53" s="372"/>
      <c r="BC53" s="373"/>
      <c r="BD53" s="334"/>
      <c r="BE53" s="407"/>
      <c r="BF53" s="334"/>
      <c r="BG53" s="341"/>
      <c r="BH53" s="341"/>
      <c r="BI53" s="335"/>
    </row>
    <row r="54" spans="1:68" ht="87" customHeight="1" x14ac:dyDescent="0.25">
      <c r="A54" s="388"/>
      <c r="B54" s="392"/>
      <c r="C54" s="392"/>
      <c r="D54" s="392"/>
      <c r="E54" s="392"/>
      <c r="F54" s="392"/>
      <c r="G54" s="392"/>
      <c r="H54" s="392"/>
      <c r="I54" s="392"/>
      <c r="J54" s="392"/>
      <c r="K54" s="392"/>
      <c r="L54" s="392"/>
      <c r="M54" s="392"/>
      <c r="N54" s="392"/>
      <c r="O54" s="393"/>
      <c r="P54" s="344"/>
      <c r="Q54" s="345"/>
      <c r="R54" s="345"/>
      <c r="S54" s="352"/>
      <c r="T54" s="368"/>
      <c r="U54" s="345"/>
      <c r="V54" s="345"/>
      <c r="W54" s="345"/>
      <c r="X54" s="345" t="s">
        <v>94</v>
      </c>
      <c r="Y54" s="345"/>
      <c r="Z54" s="345" t="s">
        <v>95</v>
      </c>
      <c r="AA54" s="345"/>
      <c r="AB54" s="345" t="s">
        <v>96</v>
      </c>
      <c r="AC54" s="345"/>
      <c r="AD54" s="345" t="s">
        <v>97</v>
      </c>
      <c r="AE54" s="374"/>
      <c r="AF54" s="354" t="s">
        <v>98</v>
      </c>
      <c r="AG54" s="348"/>
      <c r="AH54" s="348"/>
      <c r="AI54" s="355" t="s">
        <v>99</v>
      </c>
      <c r="AJ54" s="348"/>
      <c r="AK54" s="348"/>
      <c r="AL54" s="355" t="s">
        <v>100</v>
      </c>
      <c r="AM54" s="348"/>
      <c r="AN54" s="348"/>
      <c r="AO54" s="355" t="s">
        <v>101</v>
      </c>
      <c r="AP54" s="348"/>
      <c r="AQ54" s="348"/>
      <c r="AR54" s="355" t="s">
        <v>102</v>
      </c>
      <c r="AS54" s="348"/>
      <c r="AT54" s="348"/>
      <c r="AU54" s="355" t="s">
        <v>103</v>
      </c>
      <c r="AV54" s="348"/>
      <c r="AW54" s="348"/>
      <c r="AX54" s="355" t="s">
        <v>104</v>
      </c>
      <c r="AY54" s="348"/>
      <c r="AZ54" s="348"/>
      <c r="BA54" s="355" t="s">
        <v>105</v>
      </c>
      <c r="BB54" s="348"/>
      <c r="BC54" s="349"/>
      <c r="BD54" s="334"/>
      <c r="BE54" s="407"/>
      <c r="BF54" s="334"/>
      <c r="BG54" s="341"/>
      <c r="BH54" s="341"/>
      <c r="BI54" s="335"/>
    </row>
    <row r="55" spans="1:68" ht="215.25" customHeight="1" thickBot="1" x14ac:dyDescent="1">
      <c r="A55" s="389"/>
      <c r="B55" s="394"/>
      <c r="C55" s="394"/>
      <c r="D55" s="394"/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5"/>
      <c r="P55" s="398"/>
      <c r="Q55" s="370"/>
      <c r="R55" s="370"/>
      <c r="S55" s="400"/>
      <c r="T55" s="369"/>
      <c r="U55" s="370"/>
      <c r="V55" s="370"/>
      <c r="W55" s="370"/>
      <c r="X55" s="370"/>
      <c r="Y55" s="370"/>
      <c r="Z55" s="370"/>
      <c r="AA55" s="370"/>
      <c r="AB55" s="370"/>
      <c r="AC55" s="370"/>
      <c r="AD55" s="370"/>
      <c r="AE55" s="375"/>
      <c r="AF55" s="288" t="s">
        <v>106</v>
      </c>
      <c r="AG55" s="287" t="s">
        <v>107</v>
      </c>
      <c r="AH55" s="287" t="s">
        <v>108</v>
      </c>
      <c r="AI55" s="287" t="s">
        <v>106</v>
      </c>
      <c r="AJ55" s="287" t="s">
        <v>107</v>
      </c>
      <c r="AK55" s="287" t="s">
        <v>108</v>
      </c>
      <c r="AL55" s="287" t="s">
        <v>106</v>
      </c>
      <c r="AM55" s="287" t="s">
        <v>107</v>
      </c>
      <c r="AN55" s="287" t="s">
        <v>108</v>
      </c>
      <c r="AO55" s="287" t="s">
        <v>106</v>
      </c>
      <c r="AP55" s="287" t="s">
        <v>107</v>
      </c>
      <c r="AQ55" s="287" t="s">
        <v>108</v>
      </c>
      <c r="AR55" s="287" t="s">
        <v>106</v>
      </c>
      <c r="AS55" s="287" t="s">
        <v>107</v>
      </c>
      <c r="AT55" s="287" t="s">
        <v>108</v>
      </c>
      <c r="AU55" s="287" t="s">
        <v>106</v>
      </c>
      <c r="AV55" s="287" t="s">
        <v>107</v>
      </c>
      <c r="AW55" s="287" t="s">
        <v>108</v>
      </c>
      <c r="AX55" s="287" t="s">
        <v>106</v>
      </c>
      <c r="AY55" s="287" t="s">
        <v>107</v>
      </c>
      <c r="AZ55" s="287" t="s">
        <v>108</v>
      </c>
      <c r="BA55" s="287" t="s">
        <v>106</v>
      </c>
      <c r="BB55" s="287" t="s">
        <v>107</v>
      </c>
      <c r="BC55" s="289" t="s">
        <v>108</v>
      </c>
      <c r="BD55" s="365"/>
      <c r="BE55" s="408"/>
      <c r="BF55" s="365"/>
      <c r="BG55" s="366"/>
      <c r="BH55" s="366"/>
      <c r="BI55" s="367"/>
      <c r="BP55" s="7" t="s">
        <v>109</v>
      </c>
    </row>
    <row r="56" spans="1:68" s="9" customFormat="1" ht="60" customHeight="1" thickBot="1" x14ac:dyDescent="0.65">
      <c r="A56" s="47" t="s">
        <v>146</v>
      </c>
      <c r="B56" s="414" t="s">
        <v>147</v>
      </c>
      <c r="C56" s="414"/>
      <c r="D56" s="414"/>
      <c r="E56" s="414"/>
      <c r="F56" s="414"/>
      <c r="G56" s="414"/>
      <c r="H56" s="414"/>
      <c r="I56" s="414"/>
      <c r="J56" s="414"/>
      <c r="K56" s="414"/>
      <c r="L56" s="414"/>
      <c r="M56" s="414"/>
      <c r="N56" s="414"/>
      <c r="O56" s="415"/>
      <c r="P56" s="416"/>
      <c r="Q56" s="377"/>
      <c r="R56" s="377"/>
      <c r="S56" s="417"/>
      <c r="T56" s="376">
        <f>SUM(T57:U58)</f>
        <v>278</v>
      </c>
      <c r="U56" s="377"/>
      <c r="V56" s="377">
        <f t="shared" si="31"/>
        <v>130</v>
      </c>
      <c r="W56" s="377"/>
      <c r="X56" s="377">
        <f>SUM(X57:Y58)</f>
        <v>74</v>
      </c>
      <c r="Y56" s="377"/>
      <c r="Z56" s="377">
        <f>SUM(Z57:AA58)</f>
        <v>8</v>
      </c>
      <c r="AA56" s="377"/>
      <c r="AB56" s="377">
        <f>SUM(AB57:AC58)</f>
        <v>12</v>
      </c>
      <c r="AC56" s="377"/>
      <c r="AD56" s="377">
        <v>36</v>
      </c>
      <c r="AE56" s="378"/>
      <c r="AF56" s="281">
        <f>AF57+AF58</f>
        <v>108</v>
      </c>
      <c r="AG56" s="259">
        <f t="shared" ref="AG56:AH56" si="51">AG57+AG58</f>
        <v>62</v>
      </c>
      <c r="AH56" s="250">
        <f t="shared" si="51"/>
        <v>3</v>
      </c>
      <c r="AI56" s="248">
        <f>AI57+AI58</f>
        <v>170</v>
      </c>
      <c r="AJ56" s="249">
        <f>AJ57+AJ58</f>
        <v>68</v>
      </c>
      <c r="AK56" s="250">
        <f>AK57+AK58</f>
        <v>4</v>
      </c>
      <c r="AL56" s="258"/>
      <c r="AM56" s="249"/>
      <c r="AN56" s="259"/>
      <c r="AO56" s="248"/>
      <c r="AP56" s="249"/>
      <c r="AQ56" s="250"/>
      <c r="AR56" s="258"/>
      <c r="AS56" s="249"/>
      <c r="AT56" s="259"/>
      <c r="AU56" s="248"/>
      <c r="AV56" s="249"/>
      <c r="AW56" s="250"/>
      <c r="AX56" s="258"/>
      <c r="AY56" s="249"/>
      <c r="AZ56" s="259"/>
      <c r="BA56" s="248"/>
      <c r="BB56" s="249"/>
      <c r="BC56" s="250"/>
      <c r="BD56" s="379">
        <f>SUM(BD57:BE58)</f>
        <v>7</v>
      </c>
      <c r="BE56" s="380"/>
      <c r="BF56" s="418" t="s">
        <v>455</v>
      </c>
      <c r="BG56" s="419"/>
      <c r="BH56" s="419"/>
      <c r="BI56" s="420"/>
      <c r="BK56" s="8">
        <f t="shared" si="30"/>
        <v>278</v>
      </c>
    </row>
    <row r="57" spans="1:68" s="8" customFormat="1" ht="60" customHeight="1" x14ac:dyDescent="0.55000000000000004">
      <c r="A57" s="48" t="s">
        <v>148</v>
      </c>
      <c r="B57" s="530" t="s">
        <v>149</v>
      </c>
      <c r="C57" s="530"/>
      <c r="D57" s="530"/>
      <c r="E57" s="530"/>
      <c r="F57" s="530"/>
      <c r="G57" s="530"/>
      <c r="H57" s="530"/>
      <c r="I57" s="530"/>
      <c r="J57" s="530"/>
      <c r="K57" s="530"/>
      <c r="L57" s="530"/>
      <c r="M57" s="530"/>
      <c r="N57" s="530"/>
      <c r="O57" s="549"/>
      <c r="P57" s="432">
        <v>2</v>
      </c>
      <c r="Q57" s="356"/>
      <c r="R57" s="356">
        <v>1</v>
      </c>
      <c r="S57" s="433"/>
      <c r="T57" s="532">
        <f>AF57+AI57</f>
        <v>238</v>
      </c>
      <c r="U57" s="356"/>
      <c r="V57" s="356">
        <f t="shared" si="31"/>
        <v>130</v>
      </c>
      <c r="W57" s="356"/>
      <c r="X57" s="356">
        <v>74</v>
      </c>
      <c r="Y57" s="356"/>
      <c r="Z57" s="356">
        <v>8</v>
      </c>
      <c r="AA57" s="356"/>
      <c r="AB57" s="356">
        <v>12</v>
      </c>
      <c r="AC57" s="356"/>
      <c r="AD57" s="356">
        <v>36</v>
      </c>
      <c r="AE57" s="357"/>
      <c r="AF57" s="295">
        <v>108</v>
      </c>
      <c r="AG57" s="290">
        <v>62</v>
      </c>
      <c r="AH57" s="309">
        <v>3</v>
      </c>
      <c r="AI57" s="295">
        <v>130</v>
      </c>
      <c r="AJ57" s="290">
        <v>68</v>
      </c>
      <c r="AK57" s="296">
        <v>3</v>
      </c>
      <c r="AL57" s="297"/>
      <c r="AM57" s="290"/>
      <c r="AN57" s="309"/>
      <c r="AO57" s="295"/>
      <c r="AP57" s="290"/>
      <c r="AQ57" s="296"/>
      <c r="AR57" s="297"/>
      <c r="AS57" s="290"/>
      <c r="AT57" s="309"/>
      <c r="AU57" s="295"/>
      <c r="AV57" s="290"/>
      <c r="AW57" s="253"/>
      <c r="AX57" s="254"/>
      <c r="AY57" s="247"/>
      <c r="AZ57" s="266"/>
      <c r="BA57" s="252"/>
      <c r="BB57" s="247"/>
      <c r="BC57" s="253"/>
      <c r="BD57" s="409">
        <v>6</v>
      </c>
      <c r="BE57" s="410"/>
      <c r="BF57" s="564"/>
      <c r="BG57" s="565"/>
      <c r="BH57" s="565"/>
      <c r="BI57" s="566"/>
      <c r="BK57" s="8">
        <f t="shared" si="30"/>
        <v>238</v>
      </c>
    </row>
    <row r="58" spans="1:68" s="8" customFormat="1" ht="106.5" customHeight="1" thickBot="1" x14ac:dyDescent="0.6">
      <c r="A58" s="206" t="s">
        <v>150</v>
      </c>
      <c r="B58" s="381" t="s">
        <v>151</v>
      </c>
      <c r="C58" s="381"/>
      <c r="D58" s="381"/>
      <c r="E58" s="381"/>
      <c r="F58" s="381"/>
      <c r="G58" s="381"/>
      <c r="H58" s="381"/>
      <c r="I58" s="381"/>
      <c r="J58" s="381"/>
      <c r="K58" s="381"/>
      <c r="L58" s="381"/>
      <c r="M58" s="381"/>
      <c r="N58" s="381"/>
      <c r="O58" s="382"/>
      <c r="P58" s="383"/>
      <c r="Q58" s="384"/>
      <c r="R58" s="384"/>
      <c r="S58" s="385"/>
      <c r="T58" s="386">
        <v>40</v>
      </c>
      <c r="U58" s="384"/>
      <c r="V58" s="384"/>
      <c r="W58" s="384"/>
      <c r="X58" s="384"/>
      <c r="Y58" s="384"/>
      <c r="Z58" s="384"/>
      <c r="AA58" s="384"/>
      <c r="AB58" s="384"/>
      <c r="AC58" s="384"/>
      <c r="AD58" s="384"/>
      <c r="AE58" s="458"/>
      <c r="AF58" s="306"/>
      <c r="AG58" s="294"/>
      <c r="AH58" s="303"/>
      <c r="AI58" s="306">
        <v>40</v>
      </c>
      <c r="AJ58" s="294"/>
      <c r="AK58" s="307">
        <v>1</v>
      </c>
      <c r="AL58" s="308"/>
      <c r="AM58" s="294"/>
      <c r="AN58" s="303"/>
      <c r="AO58" s="306"/>
      <c r="AP58" s="294"/>
      <c r="AQ58" s="307"/>
      <c r="AR58" s="308"/>
      <c r="AS58" s="294"/>
      <c r="AT58" s="303"/>
      <c r="AU58" s="306"/>
      <c r="AV58" s="294"/>
      <c r="AW58" s="264"/>
      <c r="AX58" s="265"/>
      <c r="AY58" s="251"/>
      <c r="AZ58" s="260"/>
      <c r="BA58" s="263"/>
      <c r="BB58" s="251"/>
      <c r="BC58" s="264"/>
      <c r="BD58" s="573">
        <v>1</v>
      </c>
      <c r="BE58" s="653"/>
      <c r="BF58" s="564"/>
      <c r="BG58" s="565"/>
      <c r="BH58" s="565"/>
      <c r="BI58" s="566"/>
      <c r="BK58" s="8">
        <f t="shared" si="30"/>
        <v>40</v>
      </c>
    </row>
    <row r="59" spans="1:68" s="28" customFormat="1" ht="60" customHeight="1" thickBot="1" x14ac:dyDescent="0.6">
      <c r="A59" s="47" t="s">
        <v>152</v>
      </c>
      <c r="B59" s="414" t="s">
        <v>153</v>
      </c>
      <c r="C59" s="414"/>
      <c r="D59" s="414"/>
      <c r="E59" s="414"/>
      <c r="F59" s="414"/>
      <c r="G59" s="414"/>
      <c r="H59" s="414"/>
      <c r="I59" s="414"/>
      <c r="J59" s="414"/>
      <c r="K59" s="414"/>
      <c r="L59" s="414"/>
      <c r="M59" s="414"/>
      <c r="N59" s="414"/>
      <c r="O59" s="415"/>
      <c r="P59" s="449"/>
      <c r="Q59" s="440"/>
      <c r="R59" s="440"/>
      <c r="S59" s="441"/>
      <c r="T59" s="376">
        <f>SUM(T60:U61)</f>
        <v>408</v>
      </c>
      <c r="U59" s="377"/>
      <c r="V59" s="377">
        <f t="shared" si="31"/>
        <v>190</v>
      </c>
      <c r="W59" s="377"/>
      <c r="X59" s="377">
        <f>SUM(X60:Y61)</f>
        <v>96</v>
      </c>
      <c r="Y59" s="377"/>
      <c r="Z59" s="377"/>
      <c r="AA59" s="377"/>
      <c r="AB59" s="377">
        <f t="shared" ref="AB59" si="52">SUM(AB60:AC61)</f>
        <v>64</v>
      </c>
      <c r="AC59" s="377"/>
      <c r="AD59" s="377">
        <f t="shared" ref="AD59" si="53">SUM(AD60:AE61)</f>
        <v>30</v>
      </c>
      <c r="AE59" s="378"/>
      <c r="AF59" s="298"/>
      <c r="AG59" s="299"/>
      <c r="AH59" s="52"/>
      <c r="AI59" s="291">
        <f>SUM(AI60:AI61)</f>
        <v>90</v>
      </c>
      <c r="AJ59" s="292">
        <f t="shared" ref="AJ59:AN59" si="54">SUM(AJ60:AJ61)</f>
        <v>44</v>
      </c>
      <c r="AK59" s="293">
        <f t="shared" si="54"/>
        <v>3</v>
      </c>
      <c r="AL59" s="292">
        <f t="shared" si="54"/>
        <v>318</v>
      </c>
      <c r="AM59" s="292">
        <f t="shared" si="54"/>
        <v>146</v>
      </c>
      <c r="AN59" s="302">
        <f t="shared" si="54"/>
        <v>9</v>
      </c>
      <c r="AO59" s="298"/>
      <c r="AP59" s="299"/>
      <c r="AQ59" s="300"/>
      <c r="AR59" s="324"/>
      <c r="AS59" s="299"/>
      <c r="AT59" s="52"/>
      <c r="AU59" s="298"/>
      <c r="AV59" s="299"/>
      <c r="AW59" s="84"/>
      <c r="AX59" s="51"/>
      <c r="AY59" s="83"/>
      <c r="AZ59" s="52"/>
      <c r="BA59" s="86"/>
      <c r="BB59" s="83"/>
      <c r="BC59" s="84"/>
      <c r="BD59" s="379">
        <f>SUM(BD60:BE61)</f>
        <v>12</v>
      </c>
      <c r="BE59" s="380"/>
      <c r="BF59" s="418" t="s">
        <v>380</v>
      </c>
      <c r="BG59" s="419"/>
      <c r="BH59" s="419"/>
      <c r="BI59" s="420"/>
      <c r="BK59" s="8">
        <f t="shared" si="30"/>
        <v>408</v>
      </c>
    </row>
    <row r="60" spans="1:68" s="73" customFormat="1" ht="60" customHeight="1" x14ac:dyDescent="0.55000000000000004">
      <c r="A60" s="48" t="s">
        <v>154</v>
      </c>
      <c r="B60" s="530" t="s">
        <v>155</v>
      </c>
      <c r="C60" s="530"/>
      <c r="D60" s="530"/>
      <c r="E60" s="530"/>
      <c r="F60" s="530"/>
      <c r="G60" s="530"/>
      <c r="H60" s="530"/>
      <c r="I60" s="530"/>
      <c r="J60" s="530"/>
      <c r="K60" s="530"/>
      <c r="L60" s="530"/>
      <c r="M60" s="530"/>
      <c r="N60" s="530"/>
      <c r="O60" s="549"/>
      <c r="P60" s="432">
        <v>3</v>
      </c>
      <c r="Q60" s="356"/>
      <c r="R60" s="356">
        <v>2</v>
      </c>
      <c r="S60" s="433"/>
      <c r="T60" s="532">
        <f>AI60+AL60</f>
        <v>288</v>
      </c>
      <c r="U60" s="356"/>
      <c r="V60" s="356">
        <f>X60+AB60+AD60</f>
        <v>124</v>
      </c>
      <c r="W60" s="356"/>
      <c r="X60" s="356">
        <v>62</v>
      </c>
      <c r="Y60" s="356"/>
      <c r="Z60" s="356"/>
      <c r="AA60" s="356"/>
      <c r="AB60" s="356">
        <v>32</v>
      </c>
      <c r="AC60" s="356"/>
      <c r="AD60" s="356">
        <v>30</v>
      </c>
      <c r="AE60" s="357"/>
      <c r="AF60" s="295"/>
      <c r="AG60" s="290"/>
      <c r="AH60" s="309"/>
      <c r="AI60" s="295">
        <v>90</v>
      </c>
      <c r="AJ60" s="290">
        <v>44</v>
      </c>
      <c r="AK60" s="296">
        <v>3</v>
      </c>
      <c r="AL60" s="297">
        <v>198</v>
      </c>
      <c r="AM60" s="290">
        <v>80</v>
      </c>
      <c r="AN60" s="309">
        <v>6</v>
      </c>
      <c r="AO60" s="295"/>
      <c r="AP60" s="290"/>
      <c r="AQ60" s="296"/>
      <c r="AR60" s="297"/>
      <c r="AS60" s="290"/>
      <c r="AT60" s="309"/>
      <c r="AU60" s="295"/>
      <c r="AV60" s="290"/>
      <c r="AW60" s="81"/>
      <c r="AX60" s="106"/>
      <c r="AY60" s="80"/>
      <c r="AZ60" s="65"/>
      <c r="BA60" s="85"/>
      <c r="BB60" s="80"/>
      <c r="BC60" s="81"/>
      <c r="BD60" s="409">
        <v>9</v>
      </c>
      <c r="BE60" s="410"/>
      <c r="BF60" s="564"/>
      <c r="BG60" s="565"/>
      <c r="BH60" s="565"/>
      <c r="BI60" s="566"/>
      <c r="BK60" s="45">
        <f t="shared" si="30"/>
        <v>288</v>
      </c>
    </row>
    <row r="61" spans="1:68" ht="60" customHeight="1" thickBot="1" x14ac:dyDescent="0.6">
      <c r="A61" s="206" t="s">
        <v>157</v>
      </c>
      <c r="B61" s="381" t="s">
        <v>158</v>
      </c>
      <c r="C61" s="381"/>
      <c r="D61" s="381"/>
      <c r="E61" s="381"/>
      <c r="F61" s="381"/>
      <c r="G61" s="381"/>
      <c r="H61" s="381"/>
      <c r="I61" s="381"/>
      <c r="J61" s="381"/>
      <c r="K61" s="381"/>
      <c r="L61" s="381"/>
      <c r="M61" s="381"/>
      <c r="N61" s="381"/>
      <c r="O61" s="382"/>
      <c r="P61" s="383">
        <v>3</v>
      </c>
      <c r="Q61" s="384"/>
      <c r="R61" s="384"/>
      <c r="S61" s="385"/>
      <c r="T61" s="386">
        <v>120</v>
      </c>
      <c r="U61" s="384"/>
      <c r="V61" s="384">
        <f>X61+Z61+AB61+AD61</f>
        <v>66</v>
      </c>
      <c r="W61" s="384"/>
      <c r="X61" s="384">
        <v>34</v>
      </c>
      <c r="Y61" s="384"/>
      <c r="Z61" s="384"/>
      <c r="AA61" s="384"/>
      <c r="AB61" s="384">
        <v>32</v>
      </c>
      <c r="AC61" s="384"/>
      <c r="AD61" s="384"/>
      <c r="AE61" s="458"/>
      <c r="AF61" s="306"/>
      <c r="AG61" s="294"/>
      <c r="AH61" s="303"/>
      <c r="AI61" s="306"/>
      <c r="AJ61" s="294"/>
      <c r="AK61" s="307"/>
      <c r="AL61" s="308">
        <v>120</v>
      </c>
      <c r="AM61" s="294">
        <v>66</v>
      </c>
      <c r="AN61" s="303">
        <v>3</v>
      </c>
      <c r="AO61" s="306"/>
      <c r="AP61" s="294"/>
      <c r="AQ61" s="307"/>
      <c r="AR61" s="308"/>
      <c r="AS61" s="294"/>
      <c r="AT61" s="303"/>
      <c r="AU61" s="306"/>
      <c r="AV61" s="294"/>
      <c r="AW61" s="89"/>
      <c r="AX61" s="105"/>
      <c r="AY61" s="88"/>
      <c r="AZ61" s="64"/>
      <c r="BA61" s="90"/>
      <c r="BB61" s="88"/>
      <c r="BC61" s="89"/>
      <c r="BD61" s="573">
        <v>3</v>
      </c>
      <c r="BE61" s="653"/>
      <c r="BF61" s="564"/>
      <c r="BG61" s="565"/>
      <c r="BH61" s="565"/>
      <c r="BI61" s="566"/>
      <c r="BK61" s="8">
        <f t="shared" si="30"/>
        <v>120</v>
      </c>
    </row>
    <row r="62" spans="1:68" s="29" customFormat="1" ht="58.5" customHeight="1" thickBot="1" x14ac:dyDescent="0.65">
      <c r="A62" s="47" t="s">
        <v>159</v>
      </c>
      <c r="B62" s="414" t="s">
        <v>160</v>
      </c>
      <c r="C62" s="414"/>
      <c r="D62" s="414"/>
      <c r="E62" s="414"/>
      <c r="F62" s="414"/>
      <c r="G62" s="414"/>
      <c r="H62" s="414"/>
      <c r="I62" s="414"/>
      <c r="J62" s="414"/>
      <c r="K62" s="414"/>
      <c r="L62" s="414"/>
      <c r="M62" s="414"/>
      <c r="N62" s="414"/>
      <c r="O62" s="415"/>
      <c r="P62" s="416"/>
      <c r="Q62" s="377"/>
      <c r="R62" s="377"/>
      <c r="S62" s="417"/>
      <c r="T62" s="376">
        <f>SUM(T63:U65)</f>
        <v>296</v>
      </c>
      <c r="U62" s="377"/>
      <c r="V62" s="377">
        <f t="shared" si="31"/>
        <v>126</v>
      </c>
      <c r="W62" s="377"/>
      <c r="X62" s="377">
        <f t="shared" ref="X62" si="55">SUM(X63:Y65)</f>
        <v>64</v>
      </c>
      <c r="Y62" s="377"/>
      <c r="Z62" s="377"/>
      <c r="AA62" s="377"/>
      <c r="AB62" s="377">
        <f t="shared" ref="AB62" si="56">SUM(AB63:AC65)</f>
        <v>62</v>
      </c>
      <c r="AC62" s="377"/>
      <c r="AD62" s="377"/>
      <c r="AE62" s="378"/>
      <c r="AF62" s="291"/>
      <c r="AG62" s="292"/>
      <c r="AH62" s="302"/>
      <c r="AI62" s="291"/>
      <c r="AJ62" s="292"/>
      <c r="AK62" s="293"/>
      <c r="AL62" s="301">
        <f t="shared" ref="AL62:AQ62" si="57">SUM(AL63:AL65)</f>
        <v>120</v>
      </c>
      <c r="AM62" s="292">
        <f t="shared" si="57"/>
        <v>56</v>
      </c>
      <c r="AN62" s="302">
        <f t="shared" si="57"/>
        <v>3</v>
      </c>
      <c r="AO62" s="291">
        <f t="shared" si="57"/>
        <v>176</v>
      </c>
      <c r="AP62" s="292">
        <f t="shared" si="57"/>
        <v>70</v>
      </c>
      <c r="AQ62" s="293">
        <f t="shared" si="57"/>
        <v>4</v>
      </c>
      <c r="AR62" s="301"/>
      <c r="AS62" s="292"/>
      <c r="AT62" s="302"/>
      <c r="AU62" s="291"/>
      <c r="AV62" s="292"/>
      <c r="AW62" s="91"/>
      <c r="AX62" s="98"/>
      <c r="AY62" s="82"/>
      <c r="AZ62" s="97"/>
      <c r="BA62" s="87"/>
      <c r="BB62" s="82"/>
      <c r="BC62" s="91"/>
      <c r="BD62" s="379">
        <f>SUM(BD63:BE65)</f>
        <v>7</v>
      </c>
      <c r="BE62" s="380"/>
      <c r="BF62" s="418" t="s">
        <v>156</v>
      </c>
      <c r="BG62" s="419"/>
      <c r="BH62" s="419"/>
      <c r="BI62" s="420"/>
      <c r="BK62" s="8">
        <f t="shared" si="30"/>
        <v>296</v>
      </c>
    </row>
    <row r="63" spans="1:68" ht="60" customHeight="1" x14ac:dyDescent="0.55000000000000004">
      <c r="A63" s="48" t="s">
        <v>161</v>
      </c>
      <c r="B63" s="530" t="s">
        <v>162</v>
      </c>
      <c r="C63" s="530"/>
      <c r="D63" s="530"/>
      <c r="E63" s="530"/>
      <c r="F63" s="530"/>
      <c r="G63" s="530"/>
      <c r="H63" s="530"/>
      <c r="I63" s="530"/>
      <c r="J63" s="530"/>
      <c r="K63" s="530"/>
      <c r="L63" s="530"/>
      <c r="M63" s="530"/>
      <c r="N63" s="530"/>
      <c r="O63" s="549"/>
      <c r="P63" s="432">
        <v>3</v>
      </c>
      <c r="Q63" s="356"/>
      <c r="R63" s="356"/>
      <c r="S63" s="433"/>
      <c r="T63" s="532">
        <v>120</v>
      </c>
      <c r="U63" s="356"/>
      <c r="V63" s="356">
        <f t="shared" si="31"/>
        <v>56</v>
      </c>
      <c r="W63" s="356"/>
      <c r="X63" s="356">
        <v>28</v>
      </c>
      <c r="Y63" s="356"/>
      <c r="Z63" s="356"/>
      <c r="AA63" s="356"/>
      <c r="AB63" s="356">
        <v>28</v>
      </c>
      <c r="AC63" s="356"/>
      <c r="AD63" s="356"/>
      <c r="AE63" s="357"/>
      <c r="AF63" s="295"/>
      <c r="AG63" s="290"/>
      <c r="AH63" s="309"/>
      <c r="AI63" s="295"/>
      <c r="AJ63" s="290"/>
      <c r="AK63" s="296"/>
      <c r="AL63" s="297">
        <v>120</v>
      </c>
      <c r="AM63" s="290">
        <v>56</v>
      </c>
      <c r="AN63" s="309">
        <v>3</v>
      </c>
      <c r="AO63" s="295"/>
      <c r="AP63" s="290"/>
      <c r="AQ63" s="296"/>
      <c r="AR63" s="297"/>
      <c r="AS63" s="290"/>
      <c r="AT63" s="309"/>
      <c r="AU63" s="295"/>
      <c r="AV63" s="290"/>
      <c r="AW63" s="81"/>
      <c r="AX63" s="106"/>
      <c r="AY63" s="80"/>
      <c r="AZ63" s="65"/>
      <c r="BA63" s="85"/>
      <c r="BB63" s="80"/>
      <c r="BC63" s="81"/>
      <c r="BD63" s="409">
        <v>3</v>
      </c>
      <c r="BE63" s="410"/>
      <c r="BF63" s="564"/>
      <c r="BG63" s="565"/>
      <c r="BH63" s="565"/>
      <c r="BI63" s="566"/>
      <c r="BK63" s="8">
        <f t="shared" si="30"/>
        <v>120</v>
      </c>
    </row>
    <row r="64" spans="1:68" ht="95.25" customHeight="1" x14ac:dyDescent="0.85">
      <c r="A64" s="49" t="s">
        <v>164</v>
      </c>
      <c r="B64" s="451" t="s">
        <v>165</v>
      </c>
      <c r="C64" s="451"/>
      <c r="D64" s="451"/>
      <c r="E64" s="451"/>
      <c r="F64" s="451"/>
      <c r="G64" s="451"/>
      <c r="H64" s="451"/>
      <c r="I64" s="451"/>
      <c r="J64" s="451"/>
      <c r="K64" s="451"/>
      <c r="L64" s="451"/>
      <c r="M64" s="451"/>
      <c r="N64" s="451"/>
      <c r="O64" s="452"/>
      <c r="P64" s="453">
        <v>4</v>
      </c>
      <c r="Q64" s="363"/>
      <c r="R64" s="363"/>
      <c r="S64" s="364"/>
      <c r="T64" s="454">
        <v>136</v>
      </c>
      <c r="U64" s="363"/>
      <c r="V64" s="363">
        <f t="shared" si="31"/>
        <v>70</v>
      </c>
      <c r="W64" s="363"/>
      <c r="X64" s="363">
        <v>36</v>
      </c>
      <c r="Y64" s="363"/>
      <c r="Z64" s="363"/>
      <c r="AA64" s="363"/>
      <c r="AB64" s="363">
        <v>34</v>
      </c>
      <c r="AC64" s="363"/>
      <c r="AD64" s="363"/>
      <c r="AE64" s="455"/>
      <c r="AF64" s="310"/>
      <c r="AG64" s="304"/>
      <c r="AH64" s="305"/>
      <c r="AI64" s="209"/>
      <c r="AJ64" s="210"/>
      <c r="AK64" s="211"/>
      <c r="AL64" s="312"/>
      <c r="AM64" s="304"/>
      <c r="AN64" s="305"/>
      <c r="AO64" s="310">
        <v>136</v>
      </c>
      <c r="AP64" s="304">
        <v>70</v>
      </c>
      <c r="AQ64" s="311">
        <v>3</v>
      </c>
      <c r="AR64" s="312"/>
      <c r="AS64" s="304"/>
      <c r="AT64" s="305"/>
      <c r="AU64" s="310"/>
      <c r="AV64" s="304"/>
      <c r="AW64" s="79"/>
      <c r="AX64" s="95"/>
      <c r="AY64" s="74"/>
      <c r="AZ64" s="94"/>
      <c r="BA64" s="76"/>
      <c r="BB64" s="74"/>
      <c r="BC64" s="79"/>
      <c r="BD64" s="554">
        <v>3</v>
      </c>
      <c r="BE64" s="659"/>
      <c r="BF64" s="564"/>
      <c r="BG64" s="565"/>
      <c r="BH64" s="565"/>
      <c r="BI64" s="566"/>
      <c r="BK64" s="8">
        <f t="shared" si="30"/>
        <v>136</v>
      </c>
    </row>
    <row r="65" spans="1:66" ht="144.75" customHeight="1" thickBot="1" x14ac:dyDescent="0.6">
      <c r="A65" s="206" t="s">
        <v>166</v>
      </c>
      <c r="B65" s="381" t="s">
        <v>167</v>
      </c>
      <c r="C65" s="381"/>
      <c r="D65" s="381"/>
      <c r="E65" s="381"/>
      <c r="F65" s="381"/>
      <c r="G65" s="381"/>
      <c r="H65" s="381"/>
      <c r="I65" s="381"/>
      <c r="J65" s="381"/>
      <c r="K65" s="381"/>
      <c r="L65" s="381"/>
      <c r="M65" s="381"/>
      <c r="N65" s="381"/>
      <c r="O65" s="382"/>
      <c r="P65" s="383"/>
      <c r="Q65" s="384"/>
      <c r="R65" s="384"/>
      <c r="S65" s="385"/>
      <c r="T65" s="386">
        <v>40</v>
      </c>
      <c r="U65" s="384"/>
      <c r="V65" s="384"/>
      <c r="W65" s="384"/>
      <c r="X65" s="384"/>
      <c r="Y65" s="384"/>
      <c r="Z65" s="384"/>
      <c r="AA65" s="384"/>
      <c r="AB65" s="384"/>
      <c r="AC65" s="384"/>
      <c r="AD65" s="384"/>
      <c r="AE65" s="458"/>
      <c r="AF65" s="306"/>
      <c r="AG65" s="294"/>
      <c r="AH65" s="303"/>
      <c r="AI65" s="306"/>
      <c r="AJ65" s="294"/>
      <c r="AK65" s="307"/>
      <c r="AL65" s="308"/>
      <c r="AM65" s="294"/>
      <c r="AN65" s="303"/>
      <c r="AO65" s="306">
        <v>40</v>
      </c>
      <c r="AP65" s="294"/>
      <c r="AQ65" s="307">
        <v>1</v>
      </c>
      <c r="AR65" s="308"/>
      <c r="AS65" s="294"/>
      <c r="AT65" s="303"/>
      <c r="AU65" s="306"/>
      <c r="AV65" s="294"/>
      <c r="AW65" s="89"/>
      <c r="AX65" s="105"/>
      <c r="AY65" s="88"/>
      <c r="AZ65" s="64"/>
      <c r="BA65" s="90"/>
      <c r="BB65" s="88"/>
      <c r="BC65" s="89"/>
      <c r="BD65" s="573">
        <v>1</v>
      </c>
      <c r="BE65" s="653"/>
      <c r="BF65" s="564"/>
      <c r="BG65" s="565"/>
      <c r="BH65" s="565"/>
      <c r="BI65" s="566"/>
      <c r="BK65" s="8">
        <f t="shared" si="30"/>
        <v>40</v>
      </c>
    </row>
    <row r="66" spans="1:66" s="29" customFormat="1" ht="60" customHeight="1" thickBot="1" x14ac:dyDescent="0.65">
      <c r="A66" s="47" t="s">
        <v>168</v>
      </c>
      <c r="B66" s="414" t="s">
        <v>169</v>
      </c>
      <c r="C66" s="414"/>
      <c r="D66" s="414"/>
      <c r="E66" s="414"/>
      <c r="F66" s="414"/>
      <c r="G66" s="414"/>
      <c r="H66" s="414"/>
      <c r="I66" s="414"/>
      <c r="J66" s="414"/>
      <c r="K66" s="414"/>
      <c r="L66" s="414"/>
      <c r="M66" s="414"/>
      <c r="N66" s="414"/>
      <c r="O66" s="415"/>
      <c r="P66" s="416"/>
      <c r="Q66" s="377"/>
      <c r="R66" s="377"/>
      <c r="S66" s="417"/>
      <c r="T66" s="376">
        <f>SUM(T67:U70)</f>
        <v>580</v>
      </c>
      <c r="U66" s="377"/>
      <c r="V66" s="377">
        <f t="shared" si="31"/>
        <v>280</v>
      </c>
      <c r="W66" s="377"/>
      <c r="X66" s="377">
        <f>SUM(X67:Y70)</f>
        <v>148</v>
      </c>
      <c r="Y66" s="377"/>
      <c r="Z66" s="377"/>
      <c r="AA66" s="377"/>
      <c r="AB66" s="377">
        <f t="shared" ref="AB66" si="58">SUM(AB67:AC70)</f>
        <v>132</v>
      </c>
      <c r="AC66" s="377"/>
      <c r="AD66" s="377"/>
      <c r="AE66" s="378"/>
      <c r="AF66" s="291"/>
      <c r="AG66" s="292"/>
      <c r="AH66" s="302"/>
      <c r="AI66" s="291"/>
      <c r="AJ66" s="292"/>
      <c r="AK66" s="293"/>
      <c r="AL66" s="301">
        <f>SUM(AL67:AL70)</f>
        <v>100</v>
      </c>
      <c r="AM66" s="292">
        <f t="shared" ref="AM66:AZ66" si="59">SUM(AM67:AM70)</f>
        <v>60</v>
      </c>
      <c r="AN66" s="302">
        <f t="shared" si="59"/>
        <v>3</v>
      </c>
      <c r="AO66" s="291">
        <f t="shared" si="59"/>
        <v>120</v>
      </c>
      <c r="AP66" s="292">
        <f t="shared" si="59"/>
        <v>60</v>
      </c>
      <c r="AQ66" s="293">
        <f t="shared" si="59"/>
        <v>3</v>
      </c>
      <c r="AR66" s="301">
        <f t="shared" si="59"/>
        <v>100</v>
      </c>
      <c r="AS66" s="292">
        <f t="shared" si="59"/>
        <v>54</v>
      </c>
      <c r="AT66" s="302">
        <f t="shared" si="59"/>
        <v>3</v>
      </c>
      <c r="AU66" s="291">
        <f t="shared" si="59"/>
        <v>170</v>
      </c>
      <c r="AV66" s="292">
        <f t="shared" si="59"/>
        <v>66</v>
      </c>
      <c r="AW66" s="91">
        <f t="shared" si="59"/>
        <v>4</v>
      </c>
      <c r="AX66" s="98">
        <f t="shared" si="59"/>
        <v>90</v>
      </c>
      <c r="AY66" s="82">
        <f t="shared" si="59"/>
        <v>40</v>
      </c>
      <c r="AZ66" s="97">
        <f t="shared" si="59"/>
        <v>3</v>
      </c>
      <c r="BA66" s="87"/>
      <c r="BB66" s="82"/>
      <c r="BC66" s="91"/>
      <c r="BD66" s="379">
        <f>SUM(BD67:BE70)</f>
        <v>16</v>
      </c>
      <c r="BE66" s="380"/>
      <c r="BF66" s="418"/>
      <c r="BG66" s="419"/>
      <c r="BH66" s="419"/>
      <c r="BI66" s="420"/>
      <c r="BK66" s="8">
        <f t="shared" si="30"/>
        <v>580</v>
      </c>
    </row>
    <row r="67" spans="1:66" ht="60" customHeight="1" x14ac:dyDescent="0.55000000000000004">
      <c r="A67" s="48" t="s">
        <v>170</v>
      </c>
      <c r="B67" s="530" t="s">
        <v>171</v>
      </c>
      <c r="C67" s="530"/>
      <c r="D67" s="530"/>
      <c r="E67" s="530"/>
      <c r="F67" s="530"/>
      <c r="G67" s="530"/>
      <c r="H67" s="530"/>
      <c r="I67" s="530"/>
      <c r="J67" s="530"/>
      <c r="K67" s="530"/>
      <c r="L67" s="530"/>
      <c r="M67" s="530"/>
      <c r="N67" s="530"/>
      <c r="O67" s="549"/>
      <c r="P67" s="432">
        <v>4</v>
      </c>
      <c r="Q67" s="356"/>
      <c r="R67" s="356">
        <v>3</v>
      </c>
      <c r="S67" s="433"/>
      <c r="T67" s="532">
        <f>AL67+AO67</f>
        <v>220</v>
      </c>
      <c r="U67" s="356"/>
      <c r="V67" s="356">
        <f t="shared" si="31"/>
        <v>120</v>
      </c>
      <c r="W67" s="356"/>
      <c r="X67" s="356">
        <v>64</v>
      </c>
      <c r="Y67" s="356"/>
      <c r="Z67" s="356"/>
      <c r="AA67" s="356"/>
      <c r="AB67" s="356">
        <v>56</v>
      </c>
      <c r="AC67" s="356"/>
      <c r="AD67" s="356"/>
      <c r="AE67" s="357"/>
      <c r="AF67" s="295"/>
      <c r="AG67" s="290"/>
      <c r="AH67" s="309"/>
      <c r="AI67" s="295"/>
      <c r="AJ67" s="290"/>
      <c r="AK67" s="296"/>
      <c r="AL67" s="297">
        <v>100</v>
      </c>
      <c r="AM67" s="290">
        <v>60</v>
      </c>
      <c r="AN67" s="309">
        <v>3</v>
      </c>
      <c r="AO67" s="295">
        <v>120</v>
      </c>
      <c r="AP67" s="290">
        <v>60</v>
      </c>
      <c r="AQ67" s="296">
        <v>3</v>
      </c>
      <c r="AR67" s="297"/>
      <c r="AS67" s="290"/>
      <c r="AT67" s="309"/>
      <c r="AU67" s="295"/>
      <c r="AV67" s="290"/>
      <c r="AW67" s="81"/>
      <c r="AX67" s="106"/>
      <c r="AY67" s="80"/>
      <c r="AZ67" s="65"/>
      <c r="BA67" s="85"/>
      <c r="BB67" s="80"/>
      <c r="BC67" s="81"/>
      <c r="BD67" s="409">
        <v>6</v>
      </c>
      <c r="BE67" s="410"/>
      <c r="BF67" s="564" t="s">
        <v>163</v>
      </c>
      <c r="BG67" s="565"/>
      <c r="BH67" s="565"/>
      <c r="BI67" s="566"/>
      <c r="BK67" s="8">
        <f t="shared" si="30"/>
        <v>220</v>
      </c>
    </row>
    <row r="68" spans="1:66" ht="60" customHeight="1" x14ac:dyDescent="0.55000000000000004">
      <c r="A68" s="49" t="s">
        <v>173</v>
      </c>
      <c r="B68" s="451" t="s">
        <v>174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2"/>
      <c r="P68" s="453">
        <v>6</v>
      </c>
      <c r="Q68" s="363"/>
      <c r="R68" s="363">
        <v>5</v>
      </c>
      <c r="S68" s="364"/>
      <c r="T68" s="454">
        <v>230</v>
      </c>
      <c r="U68" s="363"/>
      <c r="V68" s="363">
        <f>AS68+AV68</f>
        <v>120</v>
      </c>
      <c r="W68" s="363"/>
      <c r="X68" s="363">
        <v>64</v>
      </c>
      <c r="Y68" s="363"/>
      <c r="Z68" s="363"/>
      <c r="AA68" s="363"/>
      <c r="AB68" s="363">
        <v>56</v>
      </c>
      <c r="AC68" s="363"/>
      <c r="AD68" s="363"/>
      <c r="AE68" s="455"/>
      <c r="AF68" s="310"/>
      <c r="AG68" s="304"/>
      <c r="AH68" s="305"/>
      <c r="AI68" s="310"/>
      <c r="AJ68" s="304"/>
      <c r="AK68" s="311"/>
      <c r="AL68" s="312"/>
      <c r="AM68" s="304"/>
      <c r="AN68" s="305"/>
      <c r="AO68" s="310"/>
      <c r="AP68" s="304"/>
      <c r="AQ68" s="311"/>
      <c r="AR68" s="312">
        <v>100</v>
      </c>
      <c r="AS68" s="304">
        <v>54</v>
      </c>
      <c r="AT68" s="305">
        <v>3</v>
      </c>
      <c r="AU68" s="310">
        <v>130</v>
      </c>
      <c r="AV68" s="304">
        <v>66</v>
      </c>
      <c r="AW68" s="79">
        <v>3</v>
      </c>
      <c r="AX68" s="95"/>
      <c r="AY68" s="74"/>
      <c r="AZ68" s="94"/>
      <c r="BA68" s="76"/>
      <c r="BB68" s="74"/>
      <c r="BC68" s="79"/>
      <c r="BD68" s="554">
        <v>6</v>
      </c>
      <c r="BE68" s="659"/>
      <c r="BF68" s="564"/>
      <c r="BG68" s="565"/>
      <c r="BH68" s="565"/>
      <c r="BI68" s="566"/>
      <c r="BK68" s="8">
        <f t="shared" si="30"/>
        <v>230</v>
      </c>
    </row>
    <row r="69" spans="1:66" ht="138.75" customHeight="1" x14ac:dyDescent="0.55000000000000004">
      <c r="A69" s="49" t="s">
        <v>175</v>
      </c>
      <c r="B69" s="451" t="s">
        <v>176</v>
      </c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2"/>
      <c r="P69" s="453"/>
      <c r="Q69" s="363"/>
      <c r="R69" s="363"/>
      <c r="S69" s="364"/>
      <c r="T69" s="454">
        <v>40</v>
      </c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455"/>
      <c r="AF69" s="310"/>
      <c r="AG69" s="304"/>
      <c r="AH69" s="305"/>
      <c r="AI69" s="310"/>
      <c r="AJ69" s="304"/>
      <c r="AK69" s="311"/>
      <c r="AL69" s="312"/>
      <c r="AM69" s="304"/>
      <c r="AN69" s="305"/>
      <c r="AO69" s="310"/>
      <c r="AP69" s="304"/>
      <c r="AQ69" s="311"/>
      <c r="AR69" s="312"/>
      <c r="AS69" s="304"/>
      <c r="AT69" s="305"/>
      <c r="AU69" s="310">
        <v>40</v>
      </c>
      <c r="AV69" s="304"/>
      <c r="AW69" s="79">
        <v>1</v>
      </c>
      <c r="AX69" s="95"/>
      <c r="AY69" s="74"/>
      <c r="AZ69" s="94"/>
      <c r="BA69" s="76"/>
      <c r="BB69" s="74"/>
      <c r="BC69" s="79"/>
      <c r="BD69" s="554">
        <v>1</v>
      </c>
      <c r="BE69" s="659"/>
      <c r="BF69" s="575"/>
      <c r="BG69" s="576"/>
      <c r="BH69" s="576"/>
      <c r="BI69" s="577"/>
      <c r="BK69" s="8">
        <f t="shared" si="30"/>
        <v>40</v>
      </c>
    </row>
    <row r="70" spans="1:66" ht="57.75" customHeight="1" thickBot="1" x14ac:dyDescent="0.6">
      <c r="A70" s="206" t="s">
        <v>177</v>
      </c>
      <c r="B70" s="381" t="s">
        <v>178</v>
      </c>
      <c r="C70" s="381"/>
      <c r="D70" s="381"/>
      <c r="E70" s="381"/>
      <c r="F70" s="381"/>
      <c r="G70" s="381"/>
      <c r="H70" s="381"/>
      <c r="I70" s="381"/>
      <c r="J70" s="381"/>
      <c r="K70" s="381"/>
      <c r="L70" s="381"/>
      <c r="M70" s="381"/>
      <c r="N70" s="381"/>
      <c r="O70" s="382"/>
      <c r="P70" s="383"/>
      <c r="Q70" s="384"/>
      <c r="R70" s="384">
        <v>7</v>
      </c>
      <c r="S70" s="385"/>
      <c r="T70" s="386">
        <v>90</v>
      </c>
      <c r="U70" s="384"/>
      <c r="V70" s="363">
        <f t="shared" si="31"/>
        <v>40</v>
      </c>
      <c r="W70" s="363"/>
      <c r="X70" s="384">
        <v>20</v>
      </c>
      <c r="Y70" s="384"/>
      <c r="Z70" s="384"/>
      <c r="AA70" s="384"/>
      <c r="AB70" s="384">
        <v>20</v>
      </c>
      <c r="AC70" s="384"/>
      <c r="AD70" s="384"/>
      <c r="AE70" s="458"/>
      <c r="AF70" s="306"/>
      <c r="AG70" s="294"/>
      <c r="AH70" s="303"/>
      <c r="AI70" s="306"/>
      <c r="AJ70" s="294"/>
      <c r="AK70" s="307"/>
      <c r="AL70" s="308"/>
      <c r="AM70" s="294"/>
      <c r="AN70" s="303"/>
      <c r="AO70" s="306"/>
      <c r="AP70" s="294"/>
      <c r="AQ70" s="307"/>
      <c r="AR70" s="308"/>
      <c r="AS70" s="294"/>
      <c r="AT70" s="303"/>
      <c r="AU70" s="306"/>
      <c r="AV70" s="294"/>
      <c r="AW70" s="89"/>
      <c r="AX70" s="105">
        <v>90</v>
      </c>
      <c r="AY70" s="88">
        <v>40</v>
      </c>
      <c r="AZ70" s="64">
        <v>3</v>
      </c>
      <c r="BA70" s="90"/>
      <c r="BB70" s="88"/>
      <c r="BC70" s="89"/>
      <c r="BD70" s="573">
        <v>3</v>
      </c>
      <c r="BE70" s="653"/>
      <c r="BF70" s="654" t="s">
        <v>172</v>
      </c>
      <c r="BG70" s="517"/>
      <c r="BH70" s="517"/>
      <c r="BI70" s="655"/>
      <c r="BK70" s="8">
        <f t="shared" si="30"/>
        <v>90</v>
      </c>
    </row>
    <row r="71" spans="1:66" s="72" customFormat="1" ht="60" customHeight="1" thickBot="1" x14ac:dyDescent="0.65">
      <c r="A71" s="47" t="s">
        <v>451</v>
      </c>
      <c r="B71" s="414" t="s">
        <v>456</v>
      </c>
      <c r="C71" s="414"/>
      <c r="D71" s="414"/>
      <c r="E71" s="414"/>
      <c r="F71" s="414"/>
      <c r="G71" s="414"/>
      <c r="H71" s="414"/>
      <c r="I71" s="414"/>
      <c r="J71" s="414"/>
      <c r="K71" s="414"/>
      <c r="L71" s="414"/>
      <c r="M71" s="414"/>
      <c r="N71" s="414"/>
      <c r="O71" s="415"/>
      <c r="P71" s="416"/>
      <c r="Q71" s="377"/>
      <c r="R71" s="377"/>
      <c r="S71" s="417"/>
      <c r="T71" s="376">
        <f>T72</f>
        <v>212</v>
      </c>
      <c r="U71" s="377"/>
      <c r="V71" s="376">
        <f t="shared" ref="V71" si="60">V72</f>
        <v>90</v>
      </c>
      <c r="W71" s="377"/>
      <c r="X71" s="376">
        <f t="shared" ref="X71" si="61">X72</f>
        <v>46</v>
      </c>
      <c r="Y71" s="377"/>
      <c r="Z71" s="376"/>
      <c r="AA71" s="377"/>
      <c r="AB71" s="376">
        <f t="shared" ref="AB71" si="62">AB72</f>
        <v>44</v>
      </c>
      <c r="AC71" s="377"/>
      <c r="AD71" s="377"/>
      <c r="AE71" s="378"/>
      <c r="AF71" s="291"/>
      <c r="AG71" s="292"/>
      <c r="AH71" s="302"/>
      <c r="AI71" s="291"/>
      <c r="AJ71" s="292"/>
      <c r="AK71" s="293"/>
      <c r="AL71" s="291">
        <f>AL72</f>
        <v>92</v>
      </c>
      <c r="AM71" s="301">
        <f t="shared" ref="AM71:AQ71" si="63">AM72</f>
        <v>40</v>
      </c>
      <c r="AN71" s="317">
        <f t="shared" si="63"/>
        <v>3</v>
      </c>
      <c r="AO71" s="291">
        <f t="shared" si="63"/>
        <v>120</v>
      </c>
      <c r="AP71" s="301">
        <f t="shared" si="63"/>
        <v>50</v>
      </c>
      <c r="AQ71" s="317">
        <f t="shared" si="63"/>
        <v>3</v>
      </c>
      <c r="AR71" s="291"/>
      <c r="AS71" s="301"/>
      <c r="AT71" s="317"/>
      <c r="AU71" s="301"/>
      <c r="AV71" s="301"/>
      <c r="AW71" s="98"/>
      <c r="AX71" s="98"/>
      <c r="AY71" s="98"/>
      <c r="AZ71" s="98"/>
      <c r="BA71" s="87"/>
      <c r="BB71" s="82"/>
      <c r="BC71" s="91"/>
      <c r="BD71" s="379">
        <f>BD72</f>
        <v>6</v>
      </c>
      <c r="BE71" s="380"/>
      <c r="BF71" s="418" t="s">
        <v>179</v>
      </c>
      <c r="BG71" s="419"/>
      <c r="BH71" s="419"/>
      <c r="BI71" s="420"/>
      <c r="BK71" s="45">
        <f t="shared" ref="BK71" si="64">AF71+AI71+AL71+AO71+AR71+AU71+AX71+BA71</f>
        <v>212</v>
      </c>
    </row>
    <row r="72" spans="1:66" s="73" customFormat="1" ht="60.75" customHeight="1" thickBot="1" x14ac:dyDescent="0.6">
      <c r="A72" s="48" t="s">
        <v>452</v>
      </c>
      <c r="B72" s="430" t="s">
        <v>275</v>
      </c>
      <c r="C72" s="430"/>
      <c r="D72" s="430"/>
      <c r="E72" s="430"/>
      <c r="F72" s="430"/>
      <c r="G72" s="430"/>
      <c r="H72" s="430"/>
      <c r="I72" s="430"/>
      <c r="J72" s="430"/>
      <c r="K72" s="430"/>
      <c r="L72" s="430"/>
      <c r="M72" s="430"/>
      <c r="N72" s="430"/>
      <c r="O72" s="431"/>
      <c r="P72" s="432">
        <v>4</v>
      </c>
      <c r="Q72" s="356"/>
      <c r="R72" s="356">
        <v>3</v>
      </c>
      <c r="S72" s="433"/>
      <c r="T72" s="432">
        <f>AL72+AO72</f>
        <v>212</v>
      </c>
      <c r="U72" s="356"/>
      <c r="V72" s="356">
        <f t="shared" ref="V72" si="65">SUM(X72:AE72)</f>
        <v>90</v>
      </c>
      <c r="W72" s="356"/>
      <c r="X72" s="356">
        <v>46</v>
      </c>
      <c r="Y72" s="356"/>
      <c r="Z72" s="356"/>
      <c r="AA72" s="356"/>
      <c r="AB72" s="356">
        <v>44</v>
      </c>
      <c r="AC72" s="356"/>
      <c r="AD72" s="356"/>
      <c r="AE72" s="433"/>
      <c r="AF72" s="323"/>
      <c r="AG72" s="321"/>
      <c r="AH72" s="212"/>
      <c r="AI72" s="323"/>
      <c r="AJ72" s="321"/>
      <c r="AK72" s="322"/>
      <c r="AL72" s="323">
        <v>92</v>
      </c>
      <c r="AM72" s="321">
        <v>40</v>
      </c>
      <c r="AN72" s="322">
        <v>3</v>
      </c>
      <c r="AO72" s="323">
        <v>120</v>
      </c>
      <c r="AP72" s="321">
        <v>50</v>
      </c>
      <c r="AQ72" s="322">
        <v>3</v>
      </c>
      <c r="AR72" s="323"/>
      <c r="AS72" s="321"/>
      <c r="AT72" s="322"/>
      <c r="AU72" s="213"/>
      <c r="AV72" s="321"/>
      <c r="AW72" s="57"/>
      <c r="AX72" s="213"/>
      <c r="AY72" s="68"/>
      <c r="AZ72" s="212"/>
      <c r="BA72" s="50"/>
      <c r="BB72" s="68"/>
      <c r="BC72" s="212"/>
      <c r="BD72" s="409">
        <v>6</v>
      </c>
      <c r="BE72" s="434"/>
      <c r="BF72" s="214"/>
      <c r="BG72" s="215"/>
      <c r="BH72" s="215"/>
      <c r="BI72" s="216"/>
      <c r="BK72" s="45">
        <f t="shared" si="30"/>
        <v>212</v>
      </c>
    </row>
    <row r="73" spans="1:66" s="8" customFormat="1" ht="114" customHeight="1" thickBot="1" x14ac:dyDescent="0.6">
      <c r="A73" s="47" t="s">
        <v>180</v>
      </c>
      <c r="B73" s="414" t="s">
        <v>181</v>
      </c>
      <c r="C73" s="414"/>
      <c r="D73" s="414"/>
      <c r="E73" s="414"/>
      <c r="F73" s="414"/>
      <c r="G73" s="414"/>
      <c r="H73" s="414"/>
      <c r="I73" s="414"/>
      <c r="J73" s="414"/>
      <c r="K73" s="414"/>
      <c r="L73" s="414"/>
      <c r="M73" s="414"/>
      <c r="N73" s="414"/>
      <c r="O73" s="415"/>
      <c r="P73" s="416"/>
      <c r="Q73" s="377"/>
      <c r="R73" s="377"/>
      <c r="S73" s="417"/>
      <c r="T73" s="376">
        <f>T74+T77+T79+T82+T85+T88+T100+T104+T106+T109+T112+T115+T118+T122+T126</f>
        <v>4382</v>
      </c>
      <c r="U73" s="377"/>
      <c r="V73" s="376">
        <f>V74+V77+V79+V82+V85+V88+V100+V104+V106+V109+V112+V115+V118+V122+V126</f>
        <v>2078</v>
      </c>
      <c r="W73" s="377"/>
      <c r="X73" s="376">
        <f>X74+X77+X79+X82+X85+X88+X100+X104+X106+X109+X112+X115+X118+X122+X126</f>
        <v>972</v>
      </c>
      <c r="Y73" s="377"/>
      <c r="Z73" s="376">
        <f>Z74+Z77+Z79+Z82+Z85+Z88+Z100+Z104+Z106+Z109+Z112+Z115+Z118+Z122+Z126</f>
        <v>70</v>
      </c>
      <c r="AA73" s="377"/>
      <c r="AB73" s="376">
        <f>AB74+AB77+AB79+AB82+AB85+AB88+AB100+AB104+AB106+AB109+AB112+AB115+AB118+AB122+AB126</f>
        <v>906</v>
      </c>
      <c r="AC73" s="377"/>
      <c r="AD73" s="376">
        <f>AD74+AD77+AD79+AD82+AD85+AD88+AD100+AD104+AD106+AD109+AD112+AD115+AD118+AD122+AD126</f>
        <v>130</v>
      </c>
      <c r="AE73" s="378"/>
      <c r="AF73" s="291">
        <f t="shared" ref="AF73:BD73" si="66">AF74+AF77+AF79+AF82+AF85+AF88+AF100+AF104+AF106+AF109+AF112+AF115+AF118+AF122+AF126</f>
        <v>120</v>
      </c>
      <c r="AG73" s="292">
        <f t="shared" si="66"/>
        <v>50</v>
      </c>
      <c r="AH73" s="302">
        <f t="shared" si="66"/>
        <v>3</v>
      </c>
      <c r="AI73" s="291">
        <f t="shared" si="66"/>
        <v>262</v>
      </c>
      <c r="AJ73" s="292">
        <f t="shared" si="66"/>
        <v>142</v>
      </c>
      <c r="AK73" s="293">
        <f t="shared" si="66"/>
        <v>8</v>
      </c>
      <c r="AL73" s="301">
        <f t="shared" si="66"/>
        <v>298</v>
      </c>
      <c r="AM73" s="292">
        <f t="shared" si="66"/>
        <v>138</v>
      </c>
      <c r="AN73" s="302">
        <f t="shared" si="66"/>
        <v>9</v>
      </c>
      <c r="AO73" s="291">
        <f t="shared" si="66"/>
        <v>634</v>
      </c>
      <c r="AP73" s="292">
        <f t="shared" si="66"/>
        <v>314</v>
      </c>
      <c r="AQ73" s="293">
        <f t="shared" si="66"/>
        <v>17</v>
      </c>
      <c r="AR73" s="301">
        <f t="shared" si="66"/>
        <v>1016</v>
      </c>
      <c r="AS73" s="292">
        <f t="shared" si="66"/>
        <v>476</v>
      </c>
      <c r="AT73" s="302">
        <f t="shared" si="66"/>
        <v>27</v>
      </c>
      <c r="AU73" s="291">
        <f t="shared" si="66"/>
        <v>794</v>
      </c>
      <c r="AV73" s="292">
        <f t="shared" si="66"/>
        <v>404</v>
      </c>
      <c r="AW73" s="91">
        <f t="shared" si="66"/>
        <v>21</v>
      </c>
      <c r="AX73" s="98">
        <f t="shared" si="66"/>
        <v>880</v>
      </c>
      <c r="AY73" s="82">
        <f t="shared" si="66"/>
        <v>386</v>
      </c>
      <c r="AZ73" s="97">
        <f t="shared" si="66"/>
        <v>27</v>
      </c>
      <c r="BA73" s="87">
        <f t="shared" si="66"/>
        <v>378</v>
      </c>
      <c r="BB73" s="82">
        <f t="shared" si="66"/>
        <v>168</v>
      </c>
      <c r="BC73" s="91">
        <f t="shared" si="66"/>
        <v>12</v>
      </c>
      <c r="BD73" s="599">
        <f t="shared" si="66"/>
        <v>124</v>
      </c>
      <c r="BE73" s="380"/>
      <c r="BF73" s="416"/>
      <c r="BG73" s="377"/>
      <c r="BH73" s="377"/>
      <c r="BI73" s="417"/>
      <c r="BK73" s="45">
        <f t="shared" si="30"/>
        <v>4382</v>
      </c>
      <c r="BN73" s="8">
        <f>AG73+AJ73+AM73+AP73+AS73+AV73+AY73+BB73</f>
        <v>2078</v>
      </c>
    </row>
    <row r="74" spans="1:66" s="9" customFormat="1" ht="60" customHeight="1" thickBot="1" x14ac:dyDescent="0.65">
      <c r="A74" s="47" t="s">
        <v>182</v>
      </c>
      <c r="B74" s="414" t="s">
        <v>183</v>
      </c>
      <c r="C74" s="414"/>
      <c r="D74" s="414"/>
      <c r="E74" s="414"/>
      <c r="F74" s="414"/>
      <c r="G74" s="414"/>
      <c r="H74" s="414"/>
      <c r="I74" s="414"/>
      <c r="J74" s="414"/>
      <c r="K74" s="414"/>
      <c r="L74" s="414"/>
      <c r="M74" s="414"/>
      <c r="N74" s="414"/>
      <c r="O74" s="415"/>
      <c r="P74" s="416"/>
      <c r="Q74" s="377"/>
      <c r="R74" s="377"/>
      <c r="S74" s="417"/>
      <c r="T74" s="416">
        <f>T75+T76</f>
        <v>144</v>
      </c>
      <c r="U74" s="377"/>
      <c r="V74" s="377">
        <f t="shared" si="31"/>
        <v>68</v>
      </c>
      <c r="W74" s="377"/>
      <c r="X74" s="377">
        <f t="shared" ref="X74" si="67">X75+X76</f>
        <v>36</v>
      </c>
      <c r="Y74" s="377"/>
      <c r="Z74" s="377"/>
      <c r="AA74" s="377"/>
      <c r="AB74" s="377">
        <f t="shared" ref="AB74" si="68">AB75+AB76</f>
        <v>16</v>
      </c>
      <c r="AC74" s="377"/>
      <c r="AD74" s="377">
        <f t="shared" ref="AD74" si="69">AD75+AD76</f>
        <v>16</v>
      </c>
      <c r="AE74" s="417"/>
      <c r="AF74" s="201"/>
      <c r="AG74" s="202"/>
      <c r="AH74" s="203"/>
      <c r="AI74" s="201">
        <v>72</v>
      </c>
      <c r="AJ74" s="202">
        <v>34</v>
      </c>
      <c r="AK74" s="204">
        <v>2</v>
      </c>
      <c r="AL74" s="205"/>
      <c r="AM74" s="202"/>
      <c r="AN74" s="203"/>
      <c r="AO74" s="201">
        <v>72</v>
      </c>
      <c r="AP74" s="202">
        <v>34</v>
      </c>
      <c r="AQ74" s="204">
        <v>2</v>
      </c>
      <c r="AR74" s="205"/>
      <c r="AS74" s="202"/>
      <c r="AT74" s="203"/>
      <c r="AU74" s="201"/>
      <c r="AV74" s="202"/>
      <c r="AW74" s="204"/>
      <c r="AX74" s="205"/>
      <c r="AY74" s="202"/>
      <c r="AZ74" s="203"/>
      <c r="BA74" s="201"/>
      <c r="BB74" s="202"/>
      <c r="BC74" s="204"/>
      <c r="BD74" s="379">
        <f>AK74+AN74+AQ74+AT74+AW74+AZ74</f>
        <v>4</v>
      </c>
      <c r="BE74" s="545"/>
      <c r="BF74" s="656"/>
      <c r="BG74" s="657"/>
      <c r="BH74" s="657"/>
      <c r="BI74" s="658"/>
      <c r="BK74" s="43">
        <f t="shared" si="30"/>
        <v>144</v>
      </c>
    </row>
    <row r="75" spans="1:66" s="8" customFormat="1" ht="55.5" customHeight="1" x14ac:dyDescent="0.55000000000000004">
      <c r="A75" s="48" t="s">
        <v>184</v>
      </c>
      <c r="B75" s="530" t="s">
        <v>185</v>
      </c>
      <c r="C75" s="530"/>
      <c r="D75" s="530"/>
      <c r="E75" s="530"/>
      <c r="F75" s="530"/>
      <c r="G75" s="530"/>
      <c r="H75" s="530"/>
      <c r="I75" s="530"/>
      <c r="J75" s="530"/>
      <c r="K75" s="530"/>
      <c r="L75" s="530"/>
      <c r="M75" s="530"/>
      <c r="N75" s="530"/>
      <c r="O75" s="549"/>
      <c r="P75" s="432"/>
      <c r="Q75" s="356"/>
      <c r="R75" s="356">
        <v>2</v>
      </c>
      <c r="S75" s="433"/>
      <c r="T75" s="432">
        <v>72</v>
      </c>
      <c r="U75" s="356"/>
      <c r="V75" s="356">
        <f>X75+Z75+AB75+AD75</f>
        <v>34</v>
      </c>
      <c r="W75" s="356"/>
      <c r="X75" s="356">
        <v>18</v>
      </c>
      <c r="Y75" s="356"/>
      <c r="Z75" s="356"/>
      <c r="AA75" s="356"/>
      <c r="AB75" s="356"/>
      <c r="AC75" s="356"/>
      <c r="AD75" s="356">
        <v>16</v>
      </c>
      <c r="AE75" s="433"/>
      <c r="AF75" s="295"/>
      <c r="AG75" s="290"/>
      <c r="AH75" s="309"/>
      <c r="AI75" s="295">
        <v>72</v>
      </c>
      <c r="AJ75" s="290">
        <v>34</v>
      </c>
      <c r="AK75" s="296">
        <v>2</v>
      </c>
      <c r="AL75" s="297"/>
      <c r="AM75" s="290"/>
      <c r="AN75" s="309"/>
      <c r="AO75" s="295"/>
      <c r="AP75" s="290"/>
      <c r="AQ75" s="296"/>
      <c r="AR75" s="297"/>
      <c r="AS75" s="290"/>
      <c r="AT75" s="309"/>
      <c r="AU75" s="295"/>
      <c r="AV75" s="290"/>
      <c r="AW75" s="81"/>
      <c r="AX75" s="106"/>
      <c r="AY75" s="80"/>
      <c r="AZ75" s="65"/>
      <c r="BA75" s="85"/>
      <c r="BB75" s="80"/>
      <c r="BC75" s="81"/>
      <c r="BD75" s="409">
        <v>2</v>
      </c>
      <c r="BE75" s="434"/>
      <c r="BF75" s="360" t="s">
        <v>484</v>
      </c>
      <c r="BG75" s="361"/>
      <c r="BH75" s="361"/>
      <c r="BI75" s="362"/>
      <c r="BK75" s="8">
        <f t="shared" si="30"/>
        <v>72</v>
      </c>
    </row>
    <row r="76" spans="1:66" s="8" customFormat="1" ht="102.75" customHeight="1" thickBot="1" x14ac:dyDescent="0.6">
      <c r="A76" s="206" t="s">
        <v>186</v>
      </c>
      <c r="B76" s="381" t="s">
        <v>187</v>
      </c>
      <c r="C76" s="381"/>
      <c r="D76" s="381"/>
      <c r="E76" s="381"/>
      <c r="F76" s="381"/>
      <c r="G76" s="381"/>
      <c r="H76" s="381"/>
      <c r="I76" s="381"/>
      <c r="J76" s="381"/>
      <c r="K76" s="381"/>
      <c r="L76" s="381"/>
      <c r="M76" s="381"/>
      <c r="N76" s="381"/>
      <c r="O76" s="382"/>
      <c r="P76" s="383"/>
      <c r="Q76" s="384"/>
      <c r="R76" s="384">
        <v>4</v>
      </c>
      <c r="S76" s="385"/>
      <c r="T76" s="383">
        <v>72</v>
      </c>
      <c r="U76" s="384"/>
      <c r="V76" s="384">
        <f t="shared" si="31"/>
        <v>34</v>
      </c>
      <c r="W76" s="384"/>
      <c r="X76" s="384">
        <v>18</v>
      </c>
      <c r="Y76" s="384"/>
      <c r="Z76" s="384"/>
      <c r="AA76" s="384"/>
      <c r="AB76" s="384">
        <v>16</v>
      </c>
      <c r="AC76" s="384"/>
      <c r="AD76" s="384"/>
      <c r="AE76" s="385"/>
      <c r="AF76" s="306"/>
      <c r="AG76" s="294"/>
      <c r="AH76" s="303"/>
      <c r="AI76" s="306"/>
      <c r="AJ76" s="294"/>
      <c r="AK76" s="307"/>
      <c r="AL76" s="308"/>
      <c r="AM76" s="294"/>
      <c r="AN76" s="303"/>
      <c r="AO76" s="306">
        <v>72</v>
      </c>
      <c r="AP76" s="294">
        <v>34</v>
      </c>
      <c r="AQ76" s="307">
        <v>2</v>
      </c>
      <c r="AR76" s="308"/>
      <c r="AS76" s="294"/>
      <c r="AT76" s="303"/>
      <c r="AU76" s="306"/>
      <c r="AV76" s="294"/>
      <c r="AW76" s="89"/>
      <c r="AX76" s="105"/>
      <c r="AY76" s="88"/>
      <c r="AZ76" s="64"/>
      <c r="BA76" s="90"/>
      <c r="BB76" s="88"/>
      <c r="BC76" s="89"/>
      <c r="BD76" s="573">
        <v>2</v>
      </c>
      <c r="BE76" s="574"/>
      <c r="BF76" s="650" t="s">
        <v>485</v>
      </c>
      <c r="BG76" s="651"/>
      <c r="BH76" s="651"/>
      <c r="BI76" s="652"/>
      <c r="BK76" s="8">
        <f t="shared" si="30"/>
        <v>72</v>
      </c>
    </row>
    <row r="77" spans="1:66" s="12" customFormat="1" ht="60" customHeight="1" thickBot="1" x14ac:dyDescent="0.65">
      <c r="A77" s="47" t="s">
        <v>188</v>
      </c>
      <c r="B77" s="414" t="s">
        <v>189</v>
      </c>
      <c r="C77" s="414"/>
      <c r="D77" s="414"/>
      <c r="E77" s="414"/>
      <c r="F77" s="414"/>
      <c r="G77" s="414"/>
      <c r="H77" s="414"/>
      <c r="I77" s="414"/>
      <c r="J77" s="414"/>
      <c r="K77" s="414"/>
      <c r="L77" s="414"/>
      <c r="M77" s="414"/>
      <c r="N77" s="414"/>
      <c r="O77" s="415"/>
      <c r="P77" s="416"/>
      <c r="Q77" s="377"/>
      <c r="R77" s="377"/>
      <c r="S77" s="417"/>
      <c r="T77" s="416">
        <f>SUM(T78:U78)</f>
        <v>500</v>
      </c>
      <c r="U77" s="377"/>
      <c r="V77" s="377">
        <f t="shared" si="31"/>
        <v>260</v>
      </c>
      <c r="W77" s="377"/>
      <c r="X77" s="377">
        <v>8</v>
      </c>
      <c r="Y77" s="377"/>
      <c r="Z77" s="377"/>
      <c r="AA77" s="377"/>
      <c r="AB77" s="377">
        <f>SUM(AB78:AC78)</f>
        <v>252</v>
      </c>
      <c r="AC77" s="377"/>
      <c r="AD77" s="377"/>
      <c r="AE77" s="417"/>
      <c r="AF77" s="291"/>
      <c r="AG77" s="292"/>
      <c r="AH77" s="302"/>
      <c r="AI77" s="291"/>
      <c r="AJ77" s="292"/>
      <c r="AK77" s="293"/>
      <c r="AL77" s="301">
        <v>114</v>
      </c>
      <c r="AM77" s="292">
        <v>60</v>
      </c>
      <c r="AN77" s="302">
        <v>3</v>
      </c>
      <c r="AO77" s="291">
        <v>136</v>
      </c>
      <c r="AP77" s="292">
        <v>70</v>
      </c>
      <c r="AQ77" s="293">
        <v>3</v>
      </c>
      <c r="AR77" s="301">
        <v>114</v>
      </c>
      <c r="AS77" s="292">
        <v>60</v>
      </c>
      <c r="AT77" s="302">
        <v>3</v>
      </c>
      <c r="AU77" s="291">
        <v>136</v>
      </c>
      <c r="AV77" s="292">
        <v>70</v>
      </c>
      <c r="AW77" s="91">
        <v>3</v>
      </c>
      <c r="AX77" s="98"/>
      <c r="AY77" s="82"/>
      <c r="AZ77" s="97"/>
      <c r="BA77" s="87"/>
      <c r="BB77" s="82"/>
      <c r="BC77" s="91"/>
      <c r="BD77" s="379">
        <v>12</v>
      </c>
      <c r="BE77" s="545"/>
      <c r="BF77" s="600" t="s">
        <v>486</v>
      </c>
      <c r="BG77" s="419"/>
      <c r="BH77" s="419"/>
      <c r="BI77" s="420"/>
      <c r="BK77" s="43">
        <f t="shared" si="30"/>
        <v>500</v>
      </c>
    </row>
    <row r="78" spans="1:66" s="13" customFormat="1" ht="60" customHeight="1" thickBot="1" x14ac:dyDescent="0.6">
      <c r="A78" s="217" t="s">
        <v>190</v>
      </c>
      <c r="B78" s="648" t="s">
        <v>191</v>
      </c>
      <c r="C78" s="648"/>
      <c r="D78" s="648"/>
      <c r="E78" s="648"/>
      <c r="F78" s="648"/>
      <c r="G78" s="648"/>
      <c r="H78" s="648"/>
      <c r="I78" s="648"/>
      <c r="J78" s="648"/>
      <c r="K78" s="648"/>
      <c r="L78" s="648"/>
      <c r="M78" s="648"/>
      <c r="N78" s="648"/>
      <c r="O78" s="649"/>
      <c r="P78" s="449" t="s">
        <v>192</v>
      </c>
      <c r="Q78" s="440"/>
      <c r="R78" s="440" t="s">
        <v>193</v>
      </c>
      <c r="S78" s="441"/>
      <c r="T78" s="449">
        <f>AF78+AI78+AL78+AO78+AR78+AU78</f>
        <v>500</v>
      </c>
      <c r="U78" s="440"/>
      <c r="V78" s="440">
        <f>AM78+AP78+AS78+AV78</f>
        <v>260</v>
      </c>
      <c r="W78" s="440"/>
      <c r="X78" s="440">
        <v>8</v>
      </c>
      <c r="Y78" s="440"/>
      <c r="Z78" s="440"/>
      <c r="AA78" s="440"/>
      <c r="AB78" s="440">
        <v>252</v>
      </c>
      <c r="AC78" s="440"/>
      <c r="AD78" s="440"/>
      <c r="AE78" s="441"/>
      <c r="AF78" s="298"/>
      <c r="AG78" s="299"/>
      <c r="AH78" s="52"/>
      <c r="AI78" s="298"/>
      <c r="AJ78" s="299"/>
      <c r="AK78" s="300"/>
      <c r="AL78" s="324">
        <v>114</v>
      </c>
      <c r="AM78" s="299">
        <v>60</v>
      </c>
      <c r="AN78" s="52">
        <v>3</v>
      </c>
      <c r="AO78" s="298">
        <v>136</v>
      </c>
      <c r="AP78" s="299">
        <v>70</v>
      </c>
      <c r="AQ78" s="300">
        <v>3</v>
      </c>
      <c r="AR78" s="324">
        <v>114</v>
      </c>
      <c r="AS78" s="299">
        <v>60</v>
      </c>
      <c r="AT78" s="52">
        <v>3</v>
      </c>
      <c r="AU78" s="298">
        <v>136</v>
      </c>
      <c r="AV78" s="299">
        <v>70</v>
      </c>
      <c r="AW78" s="84">
        <v>3</v>
      </c>
      <c r="AX78" s="51"/>
      <c r="AY78" s="83"/>
      <c r="AZ78" s="52"/>
      <c r="BA78" s="86"/>
      <c r="BB78" s="83"/>
      <c r="BC78" s="84"/>
      <c r="BD78" s="643">
        <v>12</v>
      </c>
      <c r="BE78" s="644"/>
      <c r="BF78" s="637"/>
      <c r="BG78" s="638"/>
      <c r="BH78" s="638"/>
      <c r="BI78" s="639"/>
      <c r="BK78" s="8">
        <f t="shared" si="30"/>
        <v>500</v>
      </c>
    </row>
    <row r="79" spans="1:66" s="12" customFormat="1" ht="55.5" customHeight="1" thickBot="1" x14ac:dyDescent="0.65">
      <c r="A79" s="47" t="s">
        <v>194</v>
      </c>
      <c r="B79" s="414" t="s">
        <v>195</v>
      </c>
      <c r="C79" s="414"/>
      <c r="D79" s="414"/>
      <c r="E79" s="414"/>
      <c r="F79" s="414"/>
      <c r="G79" s="414"/>
      <c r="H79" s="414"/>
      <c r="I79" s="414"/>
      <c r="J79" s="414"/>
      <c r="K79" s="414"/>
      <c r="L79" s="414"/>
      <c r="M79" s="414"/>
      <c r="N79" s="414"/>
      <c r="O79" s="415"/>
      <c r="P79" s="416"/>
      <c r="Q79" s="377"/>
      <c r="R79" s="377"/>
      <c r="S79" s="417"/>
      <c r="T79" s="416">
        <f>SUM(T80:U81)</f>
        <v>212</v>
      </c>
      <c r="U79" s="377"/>
      <c r="V79" s="377">
        <f>X79+Z79+AB79+AD79</f>
        <v>88</v>
      </c>
      <c r="W79" s="377"/>
      <c r="X79" s="377">
        <f>SUM(X80:Y81)</f>
        <v>30</v>
      </c>
      <c r="Y79" s="377"/>
      <c r="Z79" s="377">
        <f t="shared" ref="Z79" si="70">SUM(Z80:AA81)</f>
        <v>58</v>
      </c>
      <c r="AA79" s="377"/>
      <c r="AB79" s="377"/>
      <c r="AC79" s="377"/>
      <c r="AD79" s="377"/>
      <c r="AE79" s="417"/>
      <c r="AF79" s="291">
        <f>SUM(AF80:AF81)</f>
        <v>120</v>
      </c>
      <c r="AG79" s="292">
        <v>50</v>
      </c>
      <c r="AH79" s="302">
        <v>3</v>
      </c>
      <c r="AI79" s="291"/>
      <c r="AJ79" s="292"/>
      <c r="AK79" s="293"/>
      <c r="AL79" s="301">
        <f>SUM(AL80:AL81)</f>
        <v>92</v>
      </c>
      <c r="AM79" s="301">
        <f t="shared" ref="AM79:AN79" si="71">SUM(AM80:AM81)</f>
        <v>38</v>
      </c>
      <c r="AN79" s="301">
        <f t="shared" si="71"/>
        <v>3</v>
      </c>
      <c r="AO79" s="291"/>
      <c r="AP79" s="292"/>
      <c r="AQ79" s="293"/>
      <c r="AR79" s="301"/>
      <c r="AS79" s="292"/>
      <c r="AT79" s="302"/>
      <c r="AU79" s="291"/>
      <c r="AV79" s="292"/>
      <c r="AW79" s="91"/>
      <c r="AX79" s="98"/>
      <c r="AY79" s="82"/>
      <c r="AZ79" s="97"/>
      <c r="BA79" s="87"/>
      <c r="BB79" s="82"/>
      <c r="BC79" s="91"/>
      <c r="BD79" s="379">
        <f>AH79+AN79</f>
        <v>6</v>
      </c>
      <c r="BE79" s="545"/>
      <c r="BF79" s="640"/>
      <c r="BG79" s="641"/>
      <c r="BH79" s="641"/>
      <c r="BI79" s="642"/>
      <c r="BK79" s="43">
        <f t="shared" si="30"/>
        <v>212</v>
      </c>
    </row>
    <row r="80" spans="1:66" s="13" customFormat="1" ht="101.25" customHeight="1" x14ac:dyDescent="0.55000000000000004">
      <c r="A80" s="48" t="s">
        <v>196</v>
      </c>
      <c r="B80" s="530" t="s">
        <v>197</v>
      </c>
      <c r="C80" s="530"/>
      <c r="D80" s="530"/>
      <c r="E80" s="530"/>
      <c r="F80" s="530"/>
      <c r="G80" s="530"/>
      <c r="H80" s="530"/>
      <c r="I80" s="530"/>
      <c r="J80" s="530"/>
      <c r="K80" s="530"/>
      <c r="L80" s="530"/>
      <c r="M80" s="530"/>
      <c r="N80" s="530"/>
      <c r="O80" s="549"/>
      <c r="P80" s="432"/>
      <c r="Q80" s="356"/>
      <c r="R80" s="356">
        <v>1</v>
      </c>
      <c r="S80" s="433"/>
      <c r="T80" s="432">
        <v>120</v>
      </c>
      <c r="U80" s="356"/>
      <c r="V80" s="356">
        <f>X80+Z80+AB80+AD80</f>
        <v>50</v>
      </c>
      <c r="W80" s="356"/>
      <c r="X80" s="356">
        <v>14</v>
      </c>
      <c r="Y80" s="356"/>
      <c r="Z80" s="356">
        <v>36</v>
      </c>
      <c r="AA80" s="356"/>
      <c r="AB80" s="356"/>
      <c r="AC80" s="356"/>
      <c r="AD80" s="356"/>
      <c r="AE80" s="433"/>
      <c r="AF80" s="295">
        <v>120</v>
      </c>
      <c r="AG80" s="290">
        <v>50</v>
      </c>
      <c r="AH80" s="309">
        <v>3</v>
      </c>
      <c r="AI80" s="295"/>
      <c r="AJ80" s="290"/>
      <c r="AK80" s="296"/>
      <c r="AL80" s="297"/>
      <c r="AM80" s="290"/>
      <c r="AN80" s="309"/>
      <c r="AO80" s="295"/>
      <c r="AP80" s="290"/>
      <c r="AQ80" s="296"/>
      <c r="AR80" s="297"/>
      <c r="AS80" s="290"/>
      <c r="AT80" s="309"/>
      <c r="AU80" s="295"/>
      <c r="AV80" s="290"/>
      <c r="AW80" s="81"/>
      <c r="AX80" s="106"/>
      <c r="AY80" s="80"/>
      <c r="AZ80" s="65"/>
      <c r="BA80" s="85"/>
      <c r="BB80" s="80"/>
      <c r="BC80" s="81"/>
      <c r="BD80" s="409">
        <v>3</v>
      </c>
      <c r="BE80" s="410"/>
      <c r="BF80" s="645" t="s">
        <v>198</v>
      </c>
      <c r="BG80" s="646"/>
      <c r="BH80" s="646"/>
      <c r="BI80" s="647"/>
      <c r="BK80" s="8">
        <f t="shared" si="30"/>
        <v>120</v>
      </c>
    </row>
    <row r="81" spans="1:118" s="13" customFormat="1" ht="93.75" customHeight="1" thickBot="1" x14ac:dyDescent="0.6">
      <c r="A81" s="55" t="s">
        <v>199</v>
      </c>
      <c r="B81" s="526" t="s">
        <v>200</v>
      </c>
      <c r="C81" s="526"/>
      <c r="D81" s="526"/>
      <c r="E81" s="526"/>
      <c r="F81" s="526"/>
      <c r="G81" s="526"/>
      <c r="H81" s="526"/>
      <c r="I81" s="526"/>
      <c r="J81" s="526"/>
      <c r="K81" s="526"/>
      <c r="L81" s="526"/>
      <c r="M81" s="526"/>
      <c r="N81" s="526"/>
      <c r="O81" s="632"/>
      <c r="P81" s="519"/>
      <c r="Q81" s="510"/>
      <c r="R81" s="510">
        <v>3</v>
      </c>
      <c r="S81" s="520"/>
      <c r="T81" s="519">
        <v>92</v>
      </c>
      <c r="U81" s="510"/>
      <c r="V81" s="510">
        <f>X81+Z81+AB81+AD81</f>
        <v>38</v>
      </c>
      <c r="W81" s="510"/>
      <c r="X81" s="510">
        <v>16</v>
      </c>
      <c r="Y81" s="510"/>
      <c r="Z81" s="510">
        <v>22</v>
      </c>
      <c r="AA81" s="510"/>
      <c r="AB81" s="510"/>
      <c r="AC81" s="510"/>
      <c r="AD81" s="510"/>
      <c r="AE81" s="520"/>
      <c r="AF81" s="315"/>
      <c r="AG81" s="313"/>
      <c r="AH81" s="314"/>
      <c r="AI81" s="315"/>
      <c r="AJ81" s="313"/>
      <c r="AK81" s="316"/>
      <c r="AL81" s="325">
        <v>92</v>
      </c>
      <c r="AM81" s="313">
        <v>38</v>
      </c>
      <c r="AN81" s="314">
        <v>3</v>
      </c>
      <c r="AO81" s="315"/>
      <c r="AP81" s="313"/>
      <c r="AQ81" s="316"/>
      <c r="AR81" s="325"/>
      <c r="AS81" s="313"/>
      <c r="AT81" s="314"/>
      <c r="AU81" s="315"/>
      <c r="AV81" s="313"/>
      <c r="AW81" s="101"/>
      <c r="AX81" s="78"/>
      <c r="AY81" s="75"/>
      <c r="AZ81" s="77"/>
      <c r="BA81" s="100"/>
      <c r="BB81" s="75"/>
      <c r="BC81" s="101"/>
      <c r="BD81" s="459">
        <v>3</v>
      </c>
      <c r="BE81" s="633"/>
      <c r="BF81" s="634" t="s">
        <v>381</v>
      </c>
      <c r="BG81" s="635"/>
      <c r="BH81" s="635"/>
      <c r="BI81" s="636"/>
      <c r="BK81" s="8">
        <f t="shared" si="30"/>
        <v>92</v>
      </c>
    </row>
    <row r="82" spans="1:118" s="13" customFormat="1" ht="60" customHeight="1" thickBot="1" x14ac:dyDescent="0.6">
      <c r="A82" s="47" t="s">
        <v>204</v>
      </c>
      <c r="B82" s="414" t="s">
        <v>205</v>
      </c>
      <c r="C82" s="414"/>
      <c r="D82" s="414"/>
      <c r="E82" s="414"/>
      <c r="F82" s="414"/>
      <c r="G82" s="414"/>
      <c r="H82" s="414"/>
      <c r="I82" s="414"/>
      <c r="J82" s="414"/>
      <c r="K82" s="414"/>
      <c r="L82" s="414"/>
      <c r="M82" s="414"/>
      <c r="N82" s="414"/>
      <c r="O82" s="415"/>
      <c r="P82" s="449"/>
      <c r="Q82" s="440"/>
      <c r="R82" s="440"/>
      <c r="S82" s="441"/>
      <c r="T82" s="416">
        <f>SUM(T83:U84)</f>
        <v>184</v>
      </c>
      <c r="U82" s="377"/>
      <c r="V82" s="378">
        <f>X82+Z82+AB82+AD82</f>
        <v>80</v>
      </c>
      <c r="W82" s="376"/>
      <c r="X82" s="378">
        <f>SUM(X83:Y84)</f>
        <v>40</v>
      </c>
      <c r="Y82" s="376"/>
      <c r="Z82" s="378"/>
      <c r="AA82" s="376"/>
      <c r="AB82" s="378">
        <f>SUM(AB83:AC84)</f>
        <v>40</v>
      </c>
      <c r="AC82" s="376"/>
      <c r="AD82" s="378"/>
      <c r="AE82" s="544"/>
      <c r="AF82" s="298"/>
      <c r="AG82" s="299"/>
      <c r="AH82" s="52"/>
      <c r="AI82" s="298"/>
      <c r="AJ82" s="299"/>
      <c r="AK82" s="300"/>
      <c r="AL82" s="301">
        <v>92</v>
      </c>
      <c r="AM82" s="292">
        <v>40</v>
      </c>
      <c r="AN82" s="302">
        <v>3</v>
      </c>
      <c r="AO82" s="291">
        <f>AO84+AO83</f>
        <v>92</v>
      </c>
      <c r="AP82" s="292">
        <f>AP84+AP83</f>
        <v>40</v>
      </c>
      <c r="AQ82" s="293">
        <f>AQ84+AQ83</f>
        <v>3</v>
      </c>
      <c r="AR82" s="301"/>
      <c r="AS82" s="292"/>
      <c r="AT82" s="302"/>
      <c r="AU82" s="291"/>
      <c r="AV82" s="292"/>
      <c r="AW82" s="91"/>
      <c r="AX82" s="98"/>
      <c r="AY82" s="82"/>
      <c r="AZ82" s="97"/>
      <c r="BA82" s="87"/>
      <c r="BB82" s="82"/>
      <c r="BC82" s="91"/>
      <c r="BD82" s="379">
        <f>AH82+AK82+AN82+AQ82+AT82+AW82+AZ82</f>
        <v>6</v>
      </c>
      <c r="BE82" s="545"/>
      <c r="BF82" s="637"/>
      <c r="BG82" s="638"/>
      <c r="BH82" s="638"/>
      <c r="BI82" s="639"/>
      <c r="BK82" s="43">
        <f t="shared" si="30"/>
        <v>184</v>
      </c>
    </row>
    <row r="83" spans="1:118" s="13" customFormat="1" ht="60" customHeight="1" x14ac:dyDescent="0.55000000000000004">
      <c r="A83" s="54" t="s">
        <v>206</v>
      </c>
      <c r="B83" s="629" t="s">
        <v>207</v>
      </c>
      <c r="C83" s="629"/>
      <c r="D83" s="629"/>
      <c r="E83" s="629"/>
      <c r="F83" s="629"/>
      <c r="G83" s="629"/>
      <c r="H83" s="629"/>
      <c r="I83" s="629"/>
      <c r="J83" s="629"/>
      <c r="K83" s="629"/>
      <c r="L83" s="629"/>
      <c r="M83" s="629"/>
      <c r="N83" s="629"/>
      <c r="O83" s="630"/>
      <c r="P83" s="608"/>
      <c r="Q83" s="601"/>
      <c r="R83" s="601">
        <v>3</v>
      </c>
      <c r="S83" s="602"/>
      <c r="T83" s="608">
        <v>92</v>
      </c>
      <c r="U83" s="601"/>
      <c r="V83" s="601">
        <f>X83+Z83+AB83+AD83</f>
        <v>40</v>
      </c>
      <c r="W83" s="601"/>
      <c r="X83" s="601">
        <v>20</v>
      </c>
      <c r="Y83" s="601"/>
      <c r="Z83" s="601"/>
      <c r="AA83" s="601"/>
      <c r="AB83" s="601">
        <v>20</v>
      </c>
      <c r="AC83" s="601"/>
      <c r="AD83" s="601"/>
      <c r="AE83" s="602"/>
      <c r="AF83" s="318"/>
      <c r="AG83" s="319"/>
      <c r="AH83" s="66"/>
      <c r="AI83" s="318"/>
      <c r="AJ83" s="319"/>
      <c r="AK83" s="320"/>
      <c r="AL83" s="318">
        <v>92</v>
      </c>
      <c r="AM83" s="319">
        <v>40</v>
      </c>
      <c r="AN83" s="320">
        <v>3</v>
      </c>
      <c r="AO83" s="318"/>
      <c r="AP83" s="319"/>
      <c r="AQ83" s="320"/>
      <c r="AR83" s="67"/>
      <c r="AS83" s="319"/>
      <c r="AT83" s="66"/>
      <c r="AU83" s="318"/>
      <c r="AV83" s="319"/>
      <c r="AW83" s="93"/>
      <c r="AX83" s="67"/>
      <c r="AY83" s="92"/>
      <c r="AZ83" s="66"/>
      <c r="BA83" s="96"/>
      <c r="BB83" s="92"/>
      <c r="BC83" s="93"/>
      <c r="BD83" s="456">
        <v>3</v>
      </c>
      <c r="BE83" s="628"/>
      <c r="BF83" s="411" t="s">
        <v>211</v>
      </c>
      <c r="BG83" s="412"/>
      <c r="BH83" s="412"/>
      <c r="BI83" s="413"/>
      <c r="BK83" s="8">
        <f t="shared" si="30"/>
        <v>92</v>
      </c>
    </row>
    <row r="84" spans="1:118" s="13" customFormat="1" ht="60" customHeight="1" thickBot="1" x14ac:dyDescent="0.6">
      <c r="A84" s="56" t="s">
        <v>209</v>
      </c>
      <c r="B84" s="530" t="s">
        <v>210</v>
      </c>
      <c r="C84" s="530"/>
      <c r="D84" s="530"/>
      <c r="E84" s="530"/>
      <c r="F84" s="530"/>
      <c r="G84" s="530"/>
      <c r="H84" s="530"/>
      <c r="I84" s="530"/>
      <c r="J84" s="530"/>
      <c r="K84" s="530"/>
      <c r="L84" s="530"/>
      <c r="M84" s="530"/>
      <c r="N84" s="530"/>
      <c r="O84" s="549"/>
      <c r="P84" s="432"/>
      <c r="Q84" s="356"/>
      <c r="R84" s="356">
        <v>4</v>
      </c>
      <c r="S84" s="433"/>
      <c r="T84" s="432">
        <v>92</v>
      </c>
      <c r="U84" s="356"/>
      <c r="V84" s="356">
        <v>40</v>
      </c>
      <c r="W84" s="356"/>
      <c r="X84" s="356">
        <v>20</v>
      </c>
      <c r="Y84" s="356"/>
      <c r="Z84" s="356"/>
      <c r="AA84" s="356"/>
      <c r="AB84" s="356">
        <v>20</v>
      </c>
      <c r="AC84" s="356"/>
      <c r="AD84" s="356"/>
      <c r="AE84" s="433"/>
      <c r="AF84" s="295"/>
      <c r="AG84" s="290"/>
      <c r="AH84" s="309"/>
      <c r="AI84" s="323"/>
      <c r="AJ84" s="321"/>
      <c r="AK84" s="322"/>
      <c r="AL84" s="297"/>
      <c r="AM84" s="290"/>
      <c r="AN84" s="296"/>
      <c r="AO84" s="297">
        <v>92</v>
      </c>
      <c r="AP84" s="290">
        <v>40</v>
      </c>
      <c r="AQ84" s="296">
        <v>3</v>
      </c>
      <c r="AR84" s="297"/>
      <c r="AS84" s="290"/>
      <c r="AT84" s="309"/>
      <c r="AU84" s="295"/>
      <c r="AV84" s="290"/>
      <c r="AW84" s="81"/>
      <c r="AX84" s="106"/>
      <c r="AY84" s="80"/>
      <c r="AZ84" s="65"/>
      <c r="BA84" s="85"/>
      <c r="BB84" s="80"/>
      <c r="BC84" s="81"/>
      <c r="BD84" s="409">
        <v>3</v>
      </c>
      <c r="BE84" s="410"/>
      <c r="BF84" s="625" t="s">
        <v>208</v>
      </c>
      <c r="BG84" s="626"/>
      <c r="BH84" s="626"/>
      <c r="BI84" s="627"/>
      <c r="BJ84" s="14"/>
      <c r="BK84" s="8">
        <f t="shared" si="30"/>
        <v>92</v>
      </c>
    </row>
    <row r="85" spans="1:118" s="69" customFormat="1" ht="65.25" customHeight="1" thickBot="1" x14ac:dyDescent="0.65">
      <c r="A85" s="47" t="s">
        <v>212</v>
      </c>
      <c r="B85" s="414" t="s">
        <v>138</v>
      </c>
      <c r="C85" s="414"/>
      <c r="D85" s="414"/>
      <c r="E85" s="414"/>
      <c r="F85" s="414"/>
      <c r="G85" s="414"/>
      <c r="H85" s="414"/>
      <c r="I85" s="414"/>
      <c r="J85" s="414"/>
      <c r="K85" s="414"/>
      <c r="L85" s="414"/>
      <c r="M85" s="414"/>
      <c r="N85" s="414"/>
      <c r="O85" s="415"/>
      <c r="P85" s="416"/>
      <c r="Q85" s="377"/>
      <c r="R85" s="377"/>
      <c r="S85" s="417"/>
      <c r="T85" s="376">
        <f>T86+T87</f>
        <v>190</v>
      </c>
      <c r="U85" s="377"/>
      <c r="V85" s="376">
        <f t="shared" ref="V85" si="72">V86+V87</f>
        <v>108</v>
      </c>
      <c r="W85" s="377"/>
      <c r="X85" s="376">
        <f t="shared" ref="X85" si="73">X86+X87</f>
        <v>58</v>
      </c>
      <c r="Y85" s="377"/>
      <c r="Z85" s="376"/>
      <c r="AA85" s="377"/>
      <c r="AB85" s="376">
        <f t="shared" ref="AB85" si="74">AB86+AB87</f>
        <v>18</v>
      </c>
      <c r="AC85" s="377"/>
      <c r="AD85" s="376">
        <f t="shared" ref="AD85" si="75">AD86+AD87</f>
        <v>32</v>
      </c>
      <c r="AE85" s="377"/>
      <c r="AF85" s="291"/>
      <c r="AG85" s="292"/>
      <c r="AH85" s="302"/>
      <c r="AI85" s="291">
        <f>AI86+AI87</f>
        <v>190</v>
      </c>
      <c r="AJ85" s="292">
        <f t="shared" ref="AJ85:AK85" si="76">AJ86+AJ87</f>
        <v>108</v>
      </c>
      <c r="AK85" s="293">
        <f t="shared" si="76"/>
        <v>6</v>
      </c>
      <c r="AL85" s="301"/>
      <c r="AM85" s="292"/>
      <c r="AN85" s="302"/>
      <c r="AO85" s="291"/>
      <c r="AP85" s="292"/>
      <c r="AQ85" s="293"/>
      <c r="AR85" s="301"/>
      <c r="AS85" s="292"/>
      <c r="AT85" s="302"/>
      <c r="AU85" s="291"/>
      <c r="AV85" s="292"/>
      <c r="AW85" s="91"/>
      <c r="AX85" s="98"/>
      <c r="AY85" s="82"/>
      <c r="AZ85" s="97"/>
      <c r="BA85" s="87"/>
      <c r="BB85" s="82"/>
      <c r="BC85" s="91"/>
      <c r="BD85" s="379">
        <f>BD86+BD87</f>
        <v>6</v>
      </c>
      <c r="BE85" s="380"/>
      <c r="BF85" s="418"/>
      <c r="BG85" s="419"/>
      <c r="BH85" s="419"/>
      <c r="BI85" s="420"/>
      <c r="BK85" s="45">
        <f t="shared" ref="BK85:BK87" si="77">AF85+AI85+AL85+AO85+AR85+AU85+AX85+BA85</f>
        <v>190</v>
      </c>
    </row>
    <row r="86" spans="1:118" s="45" customFormat="1" ht="66" customHeight="1" x14ac:dyDescent="0.55000000000000004">
      <c r="A86" s="49" t="s">
        <v>214</v>
      </c>
      <c r="B86" s="451" t="s">
        <v>144</v>
      </c>
      <c r="C86" s="451"/>
      <c r="D86" s="451"/>
      <c r="E86" s="451"/>
      <c r="F86" s="451"/>
      <c r="G86" s="451"/>
      <c r="H86" s="451"/>
      <c r="I86" s="451"/>
      <c r="J86" s="451"/>
      <c r="K86" s="451"/>
      <c r="L86" s="451"/>
      <c r="M86" s="451"/>
      <c r="N86" s="451"/>
      <c r="O86" s="452"/>
      <c r="P86" s="453"/>
      <c r="Q86" s="363"/>
      <c r="R86" s="363">
        <v>2</v>
      </c>
      <c r="S86" s="364"/>
      <c r="T86" s="454">
        <v>90</v>
      </c>
      <c r="U86" s="363"/>
      <c r="V86" s="363">
        <f t="shared" ref="V86:V87" si="78">X86+Z86+AB86+AD86</f>
        <v>48</v>
      </c>
      <c r="W86" s="363"/>
      <c r="X86" s="363">
        <v>28</v>
      </c>
      <c r="Y86" s="363"/>
      <c r="Z86" s="363"/>
      <c r="AA86" s="363"/>
      <c r="AB86" s="363"/>
      <c r="AC86" s="363"/>
      <c r="AD86" s="363">
        <v>20</v>
      </c>
      <c r="AE86" s="455"/>
      <c r="AF86" s="310"/>
      <c r="AG86" s="304"/>
      <c r="AH86" s="305"/>
      <c r="AI86" s="295">
        <v>90</v>
      </c>
      <c r="AJ86" s="290">
        <v>48</v>
      </c>
      <c r="AK86" s="296">
        <v>3</v>
      </c>
      <c r="AL86" s="312"/>
      <c r="AM86" s="304"/>
      <c r="AN86" s="305"/>
      <c r="AO86" s="310"/>
      <c r="AP86" s="304"/>
      <c r="AQ86" s="311"/>
      <c r="AR86" s="312"/>
      <c r="AS86" s="304"/>
      <c r="AT86" s="305"/>
      <c r="AU86" s="310"/>
      <c r="AV86" s="304"/>
      <c r="AW86" s="79"/>
      <c r="AX86" s="95"/>
      <c r="AY86" s="74"/>
      <c r="AZ86" s="94"/>
      <c r="BA86" s="76"/>
      <c r="BB86" s="74"/>
      <c r="BC86" s="79"/>
      <c r="BD86" s="456">
        <v>3</v>
      </c>
      <c r="BE86" s="457"/>
      <c r="BF86" s="360" t="s">
        <v>216</v>
      </c>
      <c r="BG86" s="361"/>
      <c r="BH86" s="361"/>
      <c r="BI86" s="362"/>
      <c r="BJ86" s="70"/>
      <c r="BK86" s="45">
        <f t="shared" si="77"/>
        <v>90</v>
      </c>
    </row>
    <row r="87" spans="1:118" s="45" customFormat="1" ht="60" customHeight="1" thickBot="1" x14ac:dyDescent="0.6">
      <c r="A87" s="49" t="s">
        <v>217</v>
      </c>
      <c r="B87" s="381" t="s">
        <v>145</v>
      </c>
      <c r="C87" s="381"/>
      <c r="D87" s="381"/>
      <c r="E87" s="381"/>
      <c r="F87" s="381"/>
      <c r="G87" s="381"/>
      <c r="H87" s="381"/>
      <c r="I87" s="381"/>
      <c r="J87" s="381"/>
      <c r="K87" s="381"/>
      <c r="L87" s="381"/>
      <c r="M87" s="381"/>
      <c r="N87" s="381"/>
      <c r="O87" s="382"/>
      <c r="P87" s="383"/>
      <c r="Q87" s="384"/>
      <c r="R87" s="384">
        <v>2</v>
      </c>
      <c r="S87" s="385"/>
      <c r="T87" s="386">
        <v>100</v>
      </c>
      <c r="U87" s="384"/>
      <c r="V87" s="363">
        <f t="shared" si="78"/>
        <v>60</v>
      </c>
      <c r="W87" s="363"/>
      <c r="X87" s="384">
        <v>30</v>
      </c>
      <c r="Y87" s="384"/>
      <c r="Z87" s="384"/>
      <c r="AA87" s="384"/>
      <c r="AB87" s="384">
        <v>18</v>
      </c>
      <c r="AC87" s="384"/>
      <c r="AD87" s="384">
        <v>12</v>
      </c>
      <c r="AE87" s="458"/>
      <c r="AF87" s="306"/>
      <c r="AG87" s="294"/>
      <c r="AH87" s="303"/>
      <c r="AI87" s="306">
        <v>100</v>
      </c>
      <c r="AJ87" s="294">
        <v>60</v>
      </c>
      <c r="AK87" s="307">
        <v>3</v>
      </c>
      <c r="AL87" s="308"/>
      <c r="AM87" s="294"/>
      <c r="AN87" s="303"/>
      <c r="AO87" s="306"/>
      <c r="AP87" s="294"/>
      <c r="AQ87" s="307"/>
      <c r="AR87" s="308"/>
      <c r="AS87" s="294"/>
      <c r="AT87" s="303"/>
      <c r="AU87" s="306"/>
      <c r="AV87" s="294"/>
      <c r="AW87" s="89"/>
      <c r="AX87" s="105"/>
      <c r="AY87" s="88"/>
      <c r="AZ87" s="64"/>
      <c r="BA87" s="90"/>
      <c r="BB87" s="88"/>
      <c r="BC87" s="89"/>
      <c r="BD87" s="459">
        <v>3</v>
      </c>
      <c r="BE87" s="460"/>
      <c r="BF87" s="360" t="s">
        <v>219</v>
      </c>
      <c r="BG87" s="361"/>
      <c r="BH87" s="361"/>
      <c r="BI87" s="362"/>
      <c r="BJ87" s="70"/>
      <c r="BK87" s="45">
        <f t="shared" si="77"/>
        <v>100</v>
      </c>
    </row>
    <row r="88" spans="1:118" s="9" customFormat="1" ht="60" customHeight="1" thickBot="1" x14ac:dyDescent="0.65">
      <c r="A88" s="47" t="s">
        <v>222</v>
      </c>
      <c r="B88" s="447" t="s">
        <v>213</v>
      </c>
      <c r="C88" s="447"/>
      <c r="D88" s="447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448"/>
      <c r="P88" s="416"/>
      <c r="Q88" s="377"/>
      <c r="R88" s="377"/>
      <c r="S88" s="417"/>
      <c r="T88" s="416">
        <f>AO88+AR88+AX88</f>
        <v>542</v>
      </c>
      <c r="U88" s="377"/>
      <c r="V88" s="377">
        <f>SUM(X88:AE88)</f>
        <v>266</v>
      </c>
      <c r="W88" s="377"/>
      <c r="X88" s="377">
        <f>SUM(X89:Y92)</f>
        <v>152</v>
      </c>
      <c r="Y88" s="377"/>
      <c r="Z88" s="377"/>
      <c r="AA88" s="377"/>
      <c r="AB88" s="377">
        <f t="shared" ref="AB88" si="79">SUM(AB89:AC92)</f>
        <v>94</v>
      </c>
      <c r="AC88" s="377"/>
      <c r="AD88" s="377">
        <f t="shared" ref="AD88" si="80">SUM(AD89:AE92)</f>
        <v>20</v>
      </c>
      <c r="AE88" s="417"/>
      <c r="AF88" s="291"/>
      <c r="AG88" s="292"/>
      <c r="AH88" s="302"/>
      <c r="AI88" s="291"/>
      <c r="AJ88" s="292"/>
      <c r="AK88" s="293"/>
      <c r="AL88" s="301"/>
      <c r="AM88" s="292"/>
      <c r="AN88" s="302"/>
      <c r="AO88" s="291">
        <f>AO89+AO90+AO91</f>
        <v>110</v>
      </c>
      <c r="AP88" s="292">
        <f t="shared" ref="AP88:AT88" si="81">AP89+AP90+AP91</f>
        <v>70</v>
      </c>
      <c r="AQ88" s="293">
        <f t="shared" si="81"/>
        <v>3</v>
      </c>
      <c r="AR88" s="301">
        <f t="shared" si="81"/>
        <v>342</v>
      </c>
      <c r="AS88" s="292">
        <f t="shared" si="81"/>
        <v>146</v>
      </c>
      <c r="AT88" s="302">
        <f t="shared" si="81"/>
        <v>9</v>
      </c>
      <c r="AU88" s="291"/>
      <c r="AV88" s="292"/>
      <c r="AW88" s="91"/>
      <c r="AX88" s="87">
        <v>90</v>
      </c>
      <c r="AY88" s="82">
        <v>50</v>
      </c>
      <c r="AZ88" s="91">
        <v>3</v>
      </c>
      <c r="BA88" s="87"/>
      <c r="BB88" s="82"/>
      <c r="BC88" s="97"/>
      <c r="BD88" s="379">
        <f>SUM(BD89:BE92)</f>
        <v>15</v>
      </c>
      <c r="BE88" s="545"/>
      <c r="BF88" s="600"/>
      <c r="BG88" s="419"/>
      <c r="BH88" s="419"/>
      <c r="BI88" s="420"/>
      <c r="BK88" s="43">
        <f t="shared" si="30"/>
        <v>542</v>
      </c>
    </row>
    <row r="89" spans="1:118" s="8" customFormat="1" ht="51" customHeight="1" x14ac:dyDescent="0.55000000000000004">
      <c r="A89" s="48" t="s">
        <v>224</v>
      </c>
      <c r="B89" s="430" t="s">
        <v>215</v>
      </c>
      <c r="C89" s="430"/>
      <c r="D89" s="430"/>
      <c r="E89" s="430"/>
      <c r="F89" s="430"/>
      <c r="G89" s="430"/>
      <c r="H89" s="430"/>
      <c r="I89" s="430"/>
      <c r="J89" s="430"/>
      <c r="K89" s="430"/>
      <c r="L89" s="430"/>
      <c r="M89" s="430"/>
      <c r="N89" s="430"/>
      <c r="O89" s="431"/>
      <c r="P89" s="432">
        <v>5</v>
      </c>
      <c r="Q89" s="356"/>
      <c r="R89" s="356">
        <v>4</v>
      </c>
      <c r="S89" s="433"/>
      <c r="T89" s="432">
        <f>AO89+AR89</f>
        <v>246</v>
      </c>
      <c r="U89" s="356"/>
      <c r="V89" s="356">
        <f t="shared" ref="V89:V125" si="82">SUM(X89:AE89)</f>
        <v>140</v>
      </c>
      <c r="W89" s="356"/>
      <c r="X89" s="356">
        <v>80</v>
      </c>
      <c r="Y89" s="356"/>
      <c r="Z89" s="356"/>
      <c r="AA89" s="356"/>
      <c r="AB89" s="356">
        <v>60</v>
      </c>
      <c r="AC89" s="356"/>
      <c r="AD89" s="356"/>
      <c r="AE89" s="433"/>
      <c r="AF89" s="295"/>
      <c r="AG89" s="290"/>
      <c r="AH89" s="309"/>
      <c r="AI89" s="295"/>
      <c r="AJ89" s="290"/>
      <c r="AK89" s="296"/>
      <c r="AL89" s="297"/>
      <c r="AM89" s="290"/>
      <c r="AN89" s="309"/>
      <c r="AO89" s="295">
        <v>110</v>
      </c>
      <c r="AP89" s="290">
        <v>70</v>
      </c>
      <c r="AQ89" s="296">
        <v>3</v>
      </c>
      <c r="AR89" s="297">
        <v>136</v>
      </c>
      <c r="AS89" s="290">
        <v>70</v>
      </c>
      <c r="AT89" s="309">
        <v>3</v>
      </c>
      <c r="AU89" s="295"/>
      <c r="AV89" s="290"/>
      <c r="AW89" s="81"/>
      <c r="AX89" s="106"/>
      <c r="AY89" s="80"/>
      <c r="AZ89" s="65"/>
      <c r="BA89" s="85"/>
      <c r="BB89" s="80"/>
      <c r="BC89" s="65"/>
      <c r="BD89" s="409">
        <v>6</v>
      </c>
      <c r="BE89" s="434"/>
      <c r="BF89" s="360" t="s">
        <v>226</v>
      </c>
      <c r="BG89" s="361"/>
      <c r="BH89" s="361"/>
      <c r="BI89" s="362"/>
      <c r="BK89" s="8">
        <f t="shared" si="30"/>
        <v>246</v>
      </c>
    </row>
    <row r="90" spans="1:118" s="8" customFormat="1" ht="45" customHeight="1" x14ac:dyDescent="0.55000000000000004">
      <c r="A90" s="48" t="s">
        <v>227</v>
      </c>
      <c r="B90" s="538" t="s">
        <v>218</v>
      </c>
      <c r="C90" s="538"/>
      <c r="D90" s="538"/>
      <c r="E90" s="538"/>
      <c r="F90" s="538"/>
      <c r="G90" s="538"/>
      <c r="H90" s="538"/>
      <c r="I90" s="538"/>
      <c r="J90" s="538"/>
      <c r="K90" s="538"/>
      <c r="L90" s="538"/>
      <c r="M90" s="538"/>
      <c r="N90" s="538"/>
      <c r="O90" s="539"/>
      <c r="P90" s="453">
        <v>5</v>
      </c>
      <c r="Q90" s="363"/>
      <c r="R90" s="363"/>
      <c r="S90" s="364"/>
      <c r="T90" s="453">
        <v>166</v>
      </c>
      <c r="U90" s="363"/>
      <c r="V90" s="363">
        <f>SUM(X90:AE90)</f>
        <v>76</v>
      </c>
      <c r="W90" s="363"/>
      <c r="X90" s="363">
        <v>42</v>
      </c>
      <c r="Y90" s="363"/>
      <c r="Z90" s="363"/>
      <c r="AA90" s="363"/>
      <c r="AB90" s="363">
        <v>34</v>
      </c>
      <c r="AC90" s="363"/>
      <c r="AD90" s="363"/>
      <c r="AE90" s="364"/>
      <c r="AF90" s="310"/>
      <c r="AG90" s="304"/>
      <c r="AH90" s="305"/>
      <c r="AI90" s="310"/>
      <c r="AJ90" s="304"/>
      <c r="AK90" s="311"/>
      <c r="AL90" s="312"/>
      <c r="AM90" s="304"/>
      <c r="AN90" s="305"/>
      <c r="AO90" s="310"/>
      <c r="AP90" s="304"/>
      <c r="AQ90" s="311"/>
      <c r="AR90" s="312">
        <v>166</v>
      </c>
      <c r="AS90" s="304">
        <v>76</v>
      </c>
      <c r="AT90" s="305">
        <v>5</v>
      </c>
      <c r="AU90" s="310"/>
      <c r="AV90" s="304"/>
      <c r="AW90" s="79"/>
      <c r="AX90" s="95"/>
      <c r="AY90" s="74"/>
      <c r="AZ90" s="94"/>
      <c r="BA90" s="76"/>
      <c r="BB90" s="74"/>
      <c r="BC90" s="94"/>
      <c r="BD90" s="554">
        <v>5</v>
      </c>
      <c r="BE90" s="555"/>
      <c r="BF90" s="360" t="s">
        <v>229</v>
      </c>
      <c r="BG90" s="361"/>
      <c r="BH90" s="361"/>
      <c r="BI90" s="362"/>
      <c r="BK90" s="8">
        <f t="shared" si="30"/>
        <v>166</v>
      </c>
    </row>
    <row r="91" spans="1:118" s="8" customFormat="1" ht="93" customHeight="1" x14ac:dyDescent="0.55000000000000004">
      <c r="A91" s="48" t="s">
        <v>230</v>
      </c>
      <c r="B91" s="538" t="s">
        <v>220</v>
      </c>
      <c r="C91" s="538"/>
      <c r="D91" s="538"/>
      <c r="E91" s="538"/>
      <c r="F91" s="538"/>
      <c r="G91" s="538"/>
      <c r="H91" s="538"/>
      <c r="I91" s="538"/>
      <c r="J91" s="538"/>
      <c r="K91" s="538"/>
      <c r="L91" s="538"/>
      <c r="M91" s="538"/>
      <c r="N91" s="538"/>
      <c r="O91" s="539"/>
      <c r="P91" s="513"/>
      <c r="Q91" s="438"/>
      <c r="R91" s="363"/>
      <c r="S91" s="364"/>
      <c r="T91" s="453">
        <v>40</v>
      </c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4"/>
      <c r="AF91" s="310"/>
      <c r="AG91" s="304"/>
      <c r="AH91" s="305"/>
      <c r="AI91" s="310"/>
      <c r="AJ91" s="304"/>
      <c r="AK91" s="311"/>
      <c r="AL91" s="312"/>
      <c r="AM91" s="304"/>
      <c r="AN91" s="305"/>
      <c r="AO91" s="310"/>
      <c r="AP91" s="304"/>
      <c r="AQ91" s="311"/>
      <c r="AR91" s="312">
        <v>40</v>
      </c>
      <c r="AS91" s="304"/>
      <c r="AT91" s="305">
        <v>1</v>
      </c>
      <c r="AU91" s="310"/>
      <c r="AV91" s="304"/>
      <c r="AW91" s="79"/>
      <c r="AX91" s="95"/>
      <c r="AY91" s="74"/>
      <c r="AZ91" s="94"/>
      <c r="BA91" s="76"/>
      <c r="BB91" s="74"/>
      <c r="BC91" s="94"/>
      <c r="BD91" s="554">
        <v>1</v>
      </c>
      <c r="BE91" s="555"/>
      <c r="BF91" s="561" t="s">
        <v>226</v>
      </c>
      <c r="BG91" s="562"/>
      <c r="BH91" s="562"/>
      <c r="BI91" s="563"/>
      <c r="BK91" s="8">
        <f t="shared" si="30"/>
        <v>40</v>
      </c>
    </row>
    <row r="92" spans="1:118" s="8" customFormat="1" ht="60" customHeight="1" thickBot="1" x14ac:dyDescent="0.6">
      <c r="A92" s="56" t="s">
        <v>458</v>
      </c>
      <c r="B92" s="597" t="s">
        <v>221</v>
      </c>
      <c r="C92" s="597"/>
      <c r="D92" s="597"/>
      <c r="E92" s="597"/>
      <c r="F92" s="597"/>
      <c r="G92" s="597"/>
      <c r="H92" s="597"/>
      <c r="I92" s="597"/>
      <c r="J92" s="597"/>
      <c r="K92" s="597"/>
      <c r="L92" s="597"/>
      <c r="M92" s="597"/>
      <c r="N92" s="597"/>
      <c r="O92" s="598"/>
      <c r="P92" s="519"/>
      <c r="Q92" s="510"/>
      <c r="R92" s="510">
        <v>7</v>
      </c>
      <c r="S92" s="520"/>
      <c r="T92" s="519">
        <v>90</v>
      </c>
      <c r="U92" s="510"/>
      <c r="V92" s="510">
        <f t="shared" si="82"/>
        <v>50</v>
      </c>
      <c r="W92" s="510"/>
      <c r="X92" s="510">
        <v>30</v>
      </c>
      <c r="Y92" s="510"/>
      <c r="Z92" s="510"/>
      <c r="AA92" s="510"/>
      <c r="AB92" s="510"/>
      <c r="AC92" s="510"/>
      <c r="AD92" s="510">
        <v>20</v>
      </c>
      <c r="AE92" s="520"/>
      <c r="AF92" s="315"/>
      <c r="AG92" s="313"/>
      <c r="AH92" s="314"/>
      <c r="AI92" s="315"/>
      <c r="AJ92" s="313"/>
      <c r="AK92" s="316"/>
      <c r="AL92" s="325"/>
      <c r="AM92" s="313"/>
      <c r="AN92" s="314"/>
      <c r="AO92" s="315"/>
      <c r="AP92" s="313"/>
      <c r="AQ92" s="316"/>
      <c r="AR92" s="325"/>
      <c r="AS92" s="313"/>
      <c r="AT92" s="314"/>
      <c r="AU92" s="315"/>
      <c r="AV92" s="313"/>
      <c r="AW92" s="101"/>
      <c r="AX92" s="100">
        <v>90</v>
      </c>
      <c r="AY92" s="75">
        <v>50</v>
      </c>
      <c r="AZ92" s="101">
        <v>3</v>
      </c>
      <c r="BA92" s="100"/>
      <c r="BB92" s="75"/>
      <c r="BC92" s="77"/>
      <c r="BD92" s="459">
        <v>3</v>
      </c>
      <c r="BE92" s="460"/>
      <c r="BF92" s="567"/>
      <c r="BG92" s="568"/>
      <c r="BH92" s="568"/>
      <c r="BI92" s="569"/>
      <c r="BK92" s="8">
        <f t="shared" si="30"/>
        <v>90</v>
      </c>
    </row>
    <row r="93" spans="1:118" s="13" customFormat="1" ht="51" customHeight="1" x14ac:dyDescent="0.55000000000000004">
      <c r="A93" s="218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2"/>
      <c r="BE93" s="32"/>
      <c r="BF93" s="33"/>
      <c r="BG93" s="33"/>
      <c r="BH93" s="33"/>
      <c r="BI93" s="33"/>
      <c r="BK93" s="8">
        <f t="shared" ref="BK93:BK99" si="83">AF93+AI93+AL93+AO93+AR93+AU93+AX93+BA93</f>
        <v>0</v>
      </c>
    </row>
    <row r="94" spans="1:118" s="16" customFormat="1" ht="293.25" customHeight="1" x14ac:dyDescent="0.55000000000000004">
      <c r="A94" s="507" t="s">
        <v>201</v>
      </c>
      <c r="B94" s="507"/>
      <c r="C94" s="507"/>
      <c r="D94" s="507"/>
      <c r="E94" s="507"/>
      <c r="F94" s="507"/>
      <c r="G94" s="507"/>
      <c r="H94" s="507"/>
      <c r="I94" s="507"/>
      <c r="J94" s="507"/>
      <c r="K94" s="507"/>
      <c r="L94" s="507"/>
      <c r="M94" s="507"/>
      <c r="N94" s="507"/>
      <c r="O94" s="507"/>
      <c r="P94" s="507"/>
      <c r="Q94" s="507"/>
      <c r="R94" s="507"/>
      <c r="S94" s="507"/>
      <c r="T94" s="507"/>
      <c r="U94" s="507"/>
      <c r="V94" s="507"/>
      <c r="W94" s="507"/>
      <c r="X94" s="507"/>
      <c r="Y94" s="507"/>
      <c r="Z94" s="219"/>
      <c r="AA94" s="219"/>
      <c r="AB94" s="219"/>
      <c r="AC94" s="219"/>
      <c r="AD94" s="219"/>
      <c r="AE94" s="219"/>
      <c r="AF94" s="219"/>
      <c r="AG94" s="219"/>
      <c r="AH94" s="219"/>
      <c r="AI94" s="219"/>
      <c r="AJ94" s="219"/>
      <c r="AK94" s="219"/>
      <c r="AL94" s="219"/>
      <c r="AM94" s="219"/>
      <c r="AN94" s="219"/>
      <c r="AO94" s="219"/>
      <c r="AP94" s="507" t="s">
        <v>202</v>
      </c>
      <c r="AQ94" s="507"/>
      <c r="AR94" s="507"/>
      <c r="AS94" s="507"/>
      <c r="AT94" s="507"/>
      <c r="AU94" s="507"/>
      <c r="AV94" s="507"/>
      <c r="AW94" s="507"/>
      <c r="AX94" s="507"/>
      <c r="AY94" s="507"/>
      <c r="AZ94" s="507"/>
      <c r="BA94" s="507"/>
      <c r="BB94" s="507"/>
      <c r="BC94" s="507"/>
      <c r="BD94" s="507"/>
      <c r="BE94" s="507"/>
      <c r="BF94" s="507"/>
      <c r="BG94" s="507"/>
      <c r="BH94" s="507"/>
      <c r="BI94" s="507"/>
      <c r="BJ94" s="15"/>
      <c r="BK94" s="8">
        <f t="shared" si="83"/>
        <v>0</v>
      </c>
      <c r="BL94" s="15"/>
      <c r="BM94" s="15"/>
      <c r="BN94" s="15"/>
      <c r="BO94" s="15"/>
      <c r="BP94" s="15"/>
      <c r="BQ94" s="15"/>
      <c r="BR94" s="15"/>
      <c r="BS94" s="508"/>
      <c r="BT94" s="508"/>
      <c r="BU94" s="508"/>
      <c r="BV94" s="508"/>
      <c r="BW94" s="508"/>
      <c r="BX94" s="508"/>
      <c r="BY94" s="508"/>
      <c r="BZ94" s="508"/>
      <c r="CA94" s="508"/>
      <c r="CB94" s="508"/>
      <c r="CC94" s="508"/>
      <c r="CD94" s="508"/>
      <c r="CE94" s="508"/>
      <c r="CF94" s="508"/>
      <c r="CG94" s="508"/>
      <c r="CH94" s="508"/>
      <c r="CI94" s="508"/>
      <c r="CJ94" s="508"/>
      <c r="CK94" s="508"/>
      <c r="CL94" s="508"/>
      <c r="CM94" s="508"/>
      <c r="CN94" s="508"/>
      <c r="CO94" s="508"/>
      <c r="CP94" s="508"/>
      <c r="CQ94" s="508"/>
      <c r="CR94" s="508"/>
      <c r="CS94" s="508"/>
      <c r="CT94" s="508"/>
      <c r="CU94" s="508"/>
      <c r="CV94" s="508"/>
      <c r="CW94" s="508"/>
      <c r="CX94" s="508"/>
      <c r="CY94" s="508"/>
      <c r="CZ94" s="508"/>
      <c r="DA94" s="508"/>
      <c r="DB94" s="508"/>
      <c r="DC94" s="508"/>
      <c r="DD94" s="508"/>
      <c r="DE94" s="508"/>
      <c r="DF94" s="508"/>
      <c r="DG94" s="508"/>
      <c r="DH94" s="508"/>
      <c r="DI94" s="508"/>
      <c r="DJ94" s="508"/>
      <c r="DK94" s="508"/>
      <c r="DL94" s="508"/>
      <c r="DM94" s="508"/>
      <c r="DN94" s="508"/>
    </row>
    <row r="95" spans="1:118" s="16" customFormat="1" ht="92.25" customHeight="1" thickBot="1" x14ac:dyDescent="0.6">
      <c r="A95" s="631" t="s">
        <v>203</v>
      </c>
      <c r="B95" s="631"/>
      <c r="C95" s="631"/>
      <c r="D95" s="631"/>
      <c r="E95" s="631"/>
      <c r="F95" s="631"/>
      <c r="G95" s="631"/>
      <c r="H95" s="631"/>
      <c r="I95" s="631"/>
      <c r="J95" s="631"/>
      <c r="K95" s="631"/>
      <c r="L95" s="631"/>
      <c r="M95" s="631"/>
      <c r="N95" s="631"/>
      <c r="O95" s="631"/>
      <c r="P95" s="631"/>
      <c r="Q95" s="631"/>
      <c r="R95" s="631"/>
      <c r="S95" s="631"/>
      <c r="T95" s="631"/>
      <c r="U95" s="631"/>
      <c r="V95" s="631"/>
      <c r="W95" s="631"/>
      <c r="X95" s="631"/>
      <c r="Y95" s="631"/>
      <c r="Z95" s="631"/>
      <c r="AA95" s="631"/>
      <c r="AB95" s="631"/>
      <c r="AC95" s="631"/>
      <c r="AD95" s="631"/>
      <c r="AE95" s="631"/>
      <c r="AF95" s="631"/>
      <c r="AG95" s="631"/>
      <c r="AH95" s="631"/>
      <c r="AI95" s="631"/>
      <c r="AJ95" s="631"/>
      <c r="AK95" s="631"/>
      <c r="AL95" s="631"/>
      <c r="AM95" s="631"/>
      <c r="AN95" s="631"/>
      <c r="AO95" s="631"/>
      <c r="AP95" s="631"/>
      <c r="AQ95" s="631"/>
      <c r="AR95" s="631"/>
      <c r="AS95" s="631"/>
      <c r="AT95" s="631"/>
      <c r="AU95" s="631"/>
      <c r="AV95" s="631"/>
      <c r="AW95" s="631"/>
      <c r="AX95" s="631"/>
      <c r="AY95" s="631"/>
      <c r="AZ95" s="631"/>
      <c r="BA95" s="631"/>
      <c r="BB95" s="631"/>
      <c r="BC95" s="631"/>
      <c r="BD95" s="631"/>
      <c r="BE95" s="631"/>
      <c r="BF95" s="631"/>
      <c r="BG95" s="631"/>
      <c r="BH95" s="631"/>
      <c r="BI95" s="631"/>
      <c r="BJ95" s="15"/>
      <c r="BK95" s="8">
        <f t="shared" si="83"/>
        <v>0</v>
      </c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</row>
    <row r="96" spans="1:118" ht="54.75" customHeight="1" x14ac:dyDescent="0.55000000000000004">
      <c r="A96" s="387" t="s">
        <v>80</v>
      </c>
      <c r="B96" s="390" t="s">
        <v>81</v>
      </c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0"/>
      <c r="N96" s="390"/>
      <c r="O96" s="391"/>
      <c r="P96" s="396" t="s">
        <v>82</v>
      </c>
      <c r="Q96" s="397"/>
      <c r="R96" s="397" t="s">
        <v>83</v>
      </c>
      <c r="S96" s="399"/>
      <c r="T96" s="404" t="s">
        <v>84</v>
      </c>
      <c r="U96" s="402"/>
      <c r="V96" s="402"/>
      <c r="W96" s="402"/>
      <c r="X96" s="402"/>
      <c r="Y96" s="402"/>
      <c r="Z96" s="402"/>
      <c r="AA96" s="402"/>
      <c r="AB96" s="402"/>
      <c r="AC96" s="402"/>
      <c r="AD96" s="402"/>
      <c r="AE96" s="405"/>
      <c r="AF96" s="404" t="s">
        <v>85</v>
      </c>
      <c r="AG96" s="402"/>
      <c r="AH96" s="402"/>
      <c r="AI96" s="402"/>
      <c r="AJ96" s="402"/>
      <c r="AK96" s="402"/>
      <c r="AL96" s="402"/>
      <c r="AM96" s="402"/>
      <c r="AN96" s="402"/>
      <c r="AO96" s="402"/>
      <c r="AP96" s="402"/>
      <c r="AQ96" s="402"/>
      <c r="AR96" s="402"/>
      <c r="AS96" s="402"/>
      <c r="AT96" s="402"/>
      <c r="AU96" s="402"/>
      <c r="AV96" s="402"/>
      <c r="AW96" s="402"/>
      <c r="AX96" s="402"/>
      <c r="AY96" s="402"/>
      <c r="AZ96" s="402"/>
      <c r="BA96" s="402"/>
      <c r="BB96" s="402"/>
      <c r="BC96" s="403"/>
      <c r="BD96" s="332" t="s">
        <v>86</v>
      </c>
      <c r="BE96" s="333"/>
      <c r="BF96" s="338" t="s">
        <v>87</v>
      </c>
      <c r="BG96" s="339"/>
      <c r="BH96" s="339"/>
      <c r="BI96" s="333"/>
      <c r="BK96" s="8" t="e">
        <f t="shared" si="83"/>
        <v>#VALUE!</v>
      </c>
    </row>
    <row r="97" spans="1:63" ht="48.75" customHeight="1" x14ac:dyDescent="0.55000000000000004">
      <c r="A97" s="388"/>
      <c r="B97" s="392"/>
      <c r="C97" s="392"/>
      <c r="D97" s="392"/>
      <c r="E97" s="392"/>
      <c r="F97" s="392"/>
      <c r="G97" s="392"/>
      <c r="H97" s="392"/>
      <c r="I97" s="392"/>
      <c r="J97" s="392"/>
      <c r="K97" s="392"/>
      <c r="L97" s="392"/>
      <c r="M97" s="392"/>
      <c r="N97" s="392"/>
      <c r="O97" s="393"/>
      <c r="P97" s="344"/>
      <c r="Q97" s="345"/>
      <c r="R97" s="345"/>
      <c r="S97" s="352"/>
      <c r="T97" s="344" t="s">
        <v>34</v>
      </c>
      <c r="U97" s="345"/>
      <c r="V97" s="345" t="s">
        <v>88</v>
      </c>
      <c r="W97" s="345"/>
      <c r="X97" s="348" t="s">
        <v>89</v>
      </c>
      <c r="Y97" s="348"/>
      <c r="Z97" s="348"/>
      <c r="AA97" s="348"/>
      <c r="AB97" s="348"/>
      <c r="AC97" s="348"/>
      <c r="AD97" s="348"/>
      <c r="AE97" s="349"/>
      <c r="AF97" s="350" t="s">
        <v>90</v>
      </c>
      <c r="AG97" s="348"/>
      <c r="AH97" s="348"/>
      <c r="AI97" s="348"/>
      <c r="AJ97" s="348"/>
      <c r="AK97" s="348"/>
      <c r="AL97" s="348" t="s">
        <v>91</v>
      </c>
      <c r="AM97" s="348"/>
      <c r="AN97" s="348"/>
      <c r="AO97" s="348"/>
      <c r="AP97" s="348"/>
      <c r="AQ97" s="348"/>
      <c r="AR97" s="348" t="s">
        <v>92</v>
      </c>
      <c r="AS97" s="348"/>
      <c r="AT97" s="348"/>
      <c r="AU97" s="348"/>
      <c r="AV97" s="348"/>
      <c r="AW97" s="348"/>
      <c r="AX97" s="348" t="s">
        <v>93</v>
      </c>
      <c r="AY97" s="348"/>
      <c r="AZ97" s="348"/>
      <c r="BA97" s="348"/>
      <c r="BB97" s="348"/>
      <c r="BC97" s="351"/>
      <c r="BD97" s="334"/>
      <c r="BE97" s="335"/>
      <c r="BF97" s="340"/>
      <c r="BG97" s="341"/>
      <c r="BH97" s="341"/>
      <c r="BI97" s="335"/>
      <c r="BK97" s="8" t="e">
        <f t="shared" si="83"/>
        <v>#VALUE!</v>
      </c>
    </row>
    <row r="98" spans="1:63" ht="90.75" customHeight="1" x14ac:dyDescent="0.55000000000000004">
      <c r="A98" s="388"/>
      <c r="B98" s="392"/>
      <c r="C98" s="392"/>
      <c r="D98" s="392"/>
      <c r="E98" s="392"/>
      <c r="F98" s="392"/>
      <c r="G98" s="392"/>
      <c r="H98" s="392"/>
      <c r="I98" s="392"/>
      <c r="J98" s="392"/>
      <c r="K98" s="392"/>
      <c r="L98" s="392"/>
      <c r="M98" s="392"/>
      <c r="N98" s="392"/>
      <c r="O98" s="393"/>
      <c r="P98" s="344"/>
      <c r="Q98" s="345"/>
      <c r="R98" s="345"/>
      <c r="S98" s="352"/>
      <c r="T98" s="344"/>
      <c r="U98" s="345"/>
      <c r="V98" s="345"/>
      <c r="W98" s="345"/>
      <c r="X98" s="345" t="s">
        <v>94</v>
      </c>
      <c r="Y98" s="345"/>
      <c r="Z98" s="345" t="s">
        <v>95</v>
      </c>
      <c r="AA98" s="345"/>
      <c r="AB98" s="345" t="s">
        <v>96</v>
      </c>
      <c r="AC98" s="345"/>
      <c r="AD98" s="345" t="s">
        <v>97</v>
      </c>
      <c r="AE98" s="352"/>
      <c r="AF98" s="354" t="s">
        <v>98</v>
      </c>
      <c r="AG98" s="348"/>
      <c r="AH98" s="348"/>
      <c r="AI98" s="355" t="s">
        <v>99</v>
      </c>
      <c r="AJ98" s="348"/>
      <c r="AK98" s="348"/>
      <c r="AL98" s="355" t="s">
        <v>100</v>
      </c>
      <c r="AM98" s="348"/>
      <c r="AN98" s="348"/>
      <c r="AO98" s="355" t="s">
        <v>101</v>
      </c>
      <c r="AP98" s="348"/>
      <c r="AQ98" s="348"/>
      <c r="AR98" s="355" t="s">
        <v>102</v>
      </c>
      <c r="AS98" s="348"/>
      <c r="AT98" s="348"/>
      <c r="AU98" s="355" t="s">
        <v>103</v>
      </c>
      <c r="AV98" s="348"/>
      <c r="AW98" s="348"/>
      <c r="AX98" s="355" t="s">
        <v>104</v>
      </c>
      <c r="AY98" s="348"/>
      <c r="AZ98" s="348"/>
      <c r="BA98" s="355" t="s">
        <v>105</v>
      </c>
      <c r="BB98" s="348"/>
      <c r="BC98" s="351"/>
      <c r="BD98" s="334"/>
      <c r="BE98" s="335"/>
      <c r="BF98" s="340"/>
      <c r="BG98" s="341"/>
      <c r="BH98" s="341"/>
      <c r="BI98" s="335"/>
      <c r="BK98" s="8" t="e">
        <f t="shared" si="83"/>
        <v>#VALUE!</v>
      </c>
    </row>
    <row r="99" spans="1:63" ht="198" customHeight="1" thickBot="1" x14ac:dyDescent="0.6">
      <c r="A99" s="579"/>
      <c r="B99" s="582"/>
      <c r="C99" s="582"/>
      <c r="D99" s="582"/>
      <c r="E99" s="582"/>
      <c r="F99" s="582"/>
      <c r="G99" s="582"/>
      <c r="H99" s="582"/>
      <c r="I99" s="582"/>
      <c r="J99" s="582"/>
      <c r="K99" s="582"/>
      <c r="L99" s="582"/>
      <c r="M99" s="582"/>
      <c r="N99" s="582"/>
      <c r="O99" s="583"/>
      <c r="P99" s="346"/>
      <c r="Q99" s="347"/>
      <c r="R99" s="347"/>
      <c r="S99" s="353"/>
      <c r="T99" s="346"/>
      <c r="U99" s="347"/>
      <c r="V99" s="347"/>
      <c r="W99" s="347"/>
      <c r="X99" s="347"/>
      <c r="Y99" s="347"/>
      <c r="Z99" s="347"/>
      <c r="AA99" s="347"/>
      <c r="AB99" s="347"/>
      <c r="AC99" s="347"/>
      <c r="AD99" s="347"/>
      <c r="AE99" s="353"/>
      <c r="AF99" s="220" t="s">
        <v>106</v>
      </c>
      <c r="AG99" s="207" t="s">
        <v>107</v>
      </c>
      <c r="AH99" s="207" t="s">
        <v>108</v>
      </c>
      <c r="AI99" s="207" t="s">
        <v>106</v>
      </c>
      <c r="AJ99" s="207" t="s">
        <v>107</v>
      </c>
      <c r="AK99" s="207" t="s">
        <v>108</v>
      </c>
      <c r="AL99" s="207" t="s">
        <v>106</v>
      </c>
      <c r="AM99" s="207" t="s">
        <v>107</v>
      </c>
      <c r="AN99" s="207" t="s">
        <v>108</v>
      </c>
      <c r="AO99" s="207" t="s">
        <v>106</v>
      </c>
      <c r="AP99" s="207" t="s">
        <v>107</v>
      </c>
      <c r="AQ99" s="207" t="s">
        <v>108</v>
      </c>
      <c r="AR99" s="207" t="s">
        <v>106</v>
      </c>
      <c r="AS99" s="207" t="s">
        <v>107</v>
      </c>
      <c r="AT99" s="207" t="s">
        <v>108</v>
      </c>
      <c r="AU99" s="207" t="s">
        <v>106</v>
      </c>
      <c r="AV99" s="207" t="s">
        <v>107</v>
      </c>
      <c r="AW99" s="207" t="s">
        <v>108</v>
      </c>
      <c r="AX99" s="207" t="s">
        <v>106</v>
      </c>
      <c r="AY99" s="207" t="s">
        <v>107</v>
      </c>
      <c r="AZ99" s="207" t="s">
        <v>108</v>
      </c>
      <c r="BA99" s="207" t="s">
        <v>106</v>
      </c>
      <c r="BB99" s="207" t="s">
        <v>107</v>
      </c>
      <c r="BC99" s="208" t="s">
        <v>108</v>
      </c>
      <c r="BD99" s="336"/>
      <c r="BE99" s="337"/>
      <c r="BF99" s="342"/>
      <c r="BG99" s="343"/>
      <c r="BH99" s="343"/>
      <c r="BI99" s="337"/>
      <c r="BK99" s="8" t="e">
        <f t="shared" si="83"/>
        <v>#VALUE!</v>
      </c>
    </row>
    <row r="100" spans="1:63" s="9" customFormat="1" ht="89.25" customHeight="1" thickBot="1" x14ac:dyDescent="0.65">
      <c r="A100" s="47" t="s">
        <v>232</v>
      </c>
      <c r="B100" s="447" t="s">
        <v>223</v>
      </c>
      <c r="C100" s="447"/>
      <c r="D100" s="447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448"/>
      <c r="P100" s="416"/>
      <c r="Q100" s="377"/>
      <c r="R100" s="377"/>
      <c r="S100" s="417"/>
      <c r="T100" s="416">
        <f>SUM(T101:U103)</f>
        <v>322</v>
      </c>
      <c r="U100" s="377"/>
      <c r="V100" s="377">
        <f t="shared" si="82"/>
        <v>146</v>
      </c>
      <c r="W100" s="377"/>
      <c r="X100" s="377">
        <f>SUM(X101:Y103)</f>
        <v>86</v>
      </c>
      <c r="Y100" s="377"/>
      <c r="Z100" s="377"/>
      <c r="AA100" s="377"/>
      <c r="AB100" s="377">
        <f t="shared" ref="AB100" si="84">SUM(AB101:AC103)</f>
        <v>36</v>
      </c>
      <c r="AC100" s="377"/>
      <c r="AD100" s="377">
        <f t="shared" ref="AD100" si="85">SUM(AD101:AE103)</f>
        <v>24</v>
      </c>
      <c r="AE100" s="417"/>
      <c r="AF100" s="87"/>
      <c r="AG100" s="82"/>
      <c r="AH100" s="97"/>
      <c r="AI100" s="87"/>
      <c r="AJ100" s="82"/>
      <c r="AK100" s="91"/>
      <c r="AL100" s="98"/>
      <c r="AM100" s="82"/>
      <c r="AN100" s="97"/>
      <c r="AO100" s="87">
        <v>132</v>
      </c>
      <c r="AP100" s="82">
        <v>60</v>
      </c>
      <c r="AQ100" s="91">
        <v>3</v>
      </c>
      <c r="AR100" s="98"/>
      <c r="AS100" s="82"/>
      <c r="AT100" s="97"/>
      <c r="AU100" s="87"/>
      <c r="AV100" s="98"/>
      <c r="AW100" s="99"/>
      <c r="AX100" s="98">
        <f>AX102+AX103</f>
        <v>190</v>
      </c>
      <c r="AY100" s="98">
        <f t="shared" ref="AY100:AZ100" si="86">AY102+AY103</f>
        <v>86</v>
      </c>
      <c r="AZ100" s="98">
        <f t="shared" si="86"/>
        <v>6</v>
      </c>
      <c r="BA100" s="87"/>
      <c r="BB100" s="82"/>
      <c r="BC100" s="97"/>
      <c r="BD100" s="379">
        <f>SUM(BD101:BE103)</f>
        <v>9</v>
      </c>
      <c r="BE100" s="545"/>
      <c r="BF100" s="600"/>
      <c r="BG100" s="419"/>
      <c r="BH100" s="419"/>
      <c r="BI100" s="420"/>
      <c r="BK100" s="8">
        <f t="shared" si="30"/>
        <v>322</v>
      </c>
    </row>
    <row r="101" spans="1:63" s="8" customFormat="1" ht="60" customHeight="1" x14ac:dyDescent="0.55000000000000004">
      <c r="A101" s="48" t="s">
        <v>234</v>
      </c>
      <c r="B101" s="430" t="s">
        <v>225</v>
      </c>
      <c r="C101" s="430"/>
      <c r="D101" s="430"/>
      <c r="E101" s="430"/>
      <c r="F101" s="430"/>
      <c r="G101" s="430"/>
      <c r="H101" s="430"/>
      <c r="I101" s="430"/>
      <c r="J101" s="430"/>
      <c r="K101" s="430"/>
      <c r="L101" s="430"/>
      <c r="M101" s="430"/>
      <c r="N101" s="430"/>
      <c r="O101" s="431"/>
      <c r="P101" s="432">
        <v>4</v>
      </c>
      <c r="Q101" s="356"/>
      <c r="R101" s="356"/>
      <c r="S101" s="433"/>
      <c r="T101" s="432">
        <v>132</v>
      </c>
      <c r="U101" s="356"/>
      <c r="V101" s="356">
        <f t="shared" si="82"/>
        <v>60</v>
      </c>
      <c r="W101" s="356"/>
      <c r="X101" s="356">
        <v>36</v>
      </c>
      <c r="Y101" s="356"/>
      <c r="Z101" s="356"/>
      <c r="AA101" s="356"/>
      <c r="AB101" s="356"/>
      <c r="AC101" s="356"/>
      <c r="AD101" s="356">
        <v>24</v>
      </c>
      <c r="AE101" s="433"/>
      <c r="AF101" s="85"/>
      <c r="AG101" s="80"/>
      <c r="AH101" s="65"/>
      <c r="AI101" s="85"/>
      <c r="AJ101" s="80"/>
      <c r="AK101" s="81"/>
      <c r="AL101" s="106"/>
      <c r="AM101" s="80"/>
      <c r="AN101" s="65"/>
      <c r="AO101" s="85">
        <v>132</v>
      </c>
      <c r="AP101" s="80">
        <v>60</v>
      </c>
      <c r="AQ101" s="81">
        <v>3</v>
      </c>
      <c r="AR101" s="106"/>
      <c r="AS101" s="80"/>
      <c r="AT101" s="65"/>
      <c r="AU101" s="96"/>
      <c r="AV101" s="92"/>
      <c r="AW101" s="93"/>
      <c r="AX101" s="106"/>
      <c r="AY101" s="80"/>
      <c r="AZ101" s="65"/>
      <c r="BA101" s="85"/>
      <c r="BB101" s="80"/>
      <c r="BC101" s="65"/>
      <c r="BD101" s="409">
        <v>3</v>
      </c>
      <c r="BE101" s="434"/>
      <c r="BF101" s="360" t="s">
        <v>236</v>
      </c>
      <c r="BG101" s="361"/>
      <c r="BH101" s="361"/>
      <c r="BI101" s="362"/>
      <c r="BK101" s="8">
        <f t="shared" si="30"/>
        <v>132</v>
      </c>
    </row>
    <row r="102" spans="1:63" s="8" customFormat="1" ht="60" customHeight="1" x14ac:dyDescent="0.55000000000000004">
      <c r="A102" s="48" t="s">
        <v>459</v>
      </c>
      <c r="B102" s="538" t="s">
        <v>228</v>
      </c>
      <c r="C102" s="538"/>
      <c r="D102" s="538"/>
      <c r="E102" s="538"/>
      <c r="F102" s="538"/>
      <c r="G102" s="538"/>
      <c r="H102" s="538"/>
      <c r="I102" s="538"/>
      <c r="J102" s="538"/>
      <c r="K102" s="538"/>
      <c r="L102" s="538"/>
      <c r="M102" s="538"/>
      <c r="N102" s="538"/>
      <c r="O102" s="539"/>
      <c r="P102" s="453">
        <v>7</v>
      </c>
      <c r="Q102" s="363"/>
      <c r="R102" s="363"/>
      <c r="S102" s="364"/>
      <c r="T102" s="453">
        <v>100</v>
      </c>
      <c r="U102" s="363"/>
      <c r="V102" s="363">
        <f t="shared" si="82"/>
        <v>50</v>
      </c>
      <c r="W102" s="363"/>
      <c r="X102" s="363">
        <v>30</v>
      </c>
      <c r="Y102" s="363"/>
      <c r="Z102" s="363"/>
      <c r="AA102" s="363"/>
      <c r="AB102" s="363">
        <v>20</v>
      </c>
      <c r="AC102" s="363"/>
      <c r="AD102" s="363"/>
      <c r="AE102" s="364"/>
      <c r="AF102" s="76"/>
      <c r="AG102" s="74"/>
      <c r="AH102" s="94"/>
      <c r="AI102" s="76"/>
      <c r="AJ102" s="74"/>
      <c r="AK102" s="79"/>
      <c r="AL102" s="95"/>
      <c r="AM102" s="74"/>
      <c r="AN102" s="94"/>
      <c r="AO102" s="76"/>
      <c r="AP102" s="74"/>
      <c r="AQ102" s="79"/>
      <c r="AR102" s="95"/>
      <c r="AS102" s="74"/>
      <c r="AT102" s="94"/>
      <c r="AU102" s="76"/>
      <c r="AV102" s="74"/>
      <c r="AW102" s="79"/>
      <c r="AX102" s="95">
        <v>100</v>
      </c>
      <c r="AY102" s="74">
        <v>50</v>
      </c>
      <c r="AZ102" s="94">
        <v>3</v>
      </c>
      <c r="BA102" s="76"/>
      <c r="BB102" s="74"/>
      <c r="BC102" s="94"/>
      <c r="BD102" s="554">
        <v>3</v>
      </c>
      <c r="BE102" s="555"/>
      <c r="BF102" s="561" t="s">
        <v>241</v>
      </c>
      <c r="BG102" s="562"/>
      <c r="BH102" s="562"/>
      <c r="BI102" s="563"/>
      <c r="BK102" s="8">
        <f t="shared" si="30"/>
        <v>100</v>
      </c>
    </row>
    <row r="103" spans="1:63" s="8" customFormat="1" ht="60" customHeight="1" thickBot="1" x14ac:dyDescent="0.6">
      <c r="A103" s="48" t="s">
        <v>460</v>
      </c>
      <c r="B103" s="571" t="s">
        <v>231</v>
      </c>
      <c r="C103" s="571"/>
      <c r="D103" s="571"/>
      <c r="E103" s="571"/>
      <c r="F103" s="571"/>
      <c r="G103" s="571"/>
      <c r="H103" s="571"/>
      <c r="I103" s="571"/>
      <c r="J103" s="571"/>
      <c r="K103" s="571"/>
      <c r="L103" s="571"/>
      <c r="M103" s="571"/>
      <c r="N103" s="571"/>
      <c r="O103" s="572"/>
      <c r="P103" s="383"/>
      <c r="Q103" s="384"/>
      <c r="R103" s="384">
        <v>7</v>
      </c>
      <c r="S103" s="385"/>
      <c r="T103" s="383">
        <v>90</v>
      </c>
      <c r="U103" s="384"/>
      <c r="V103" s="384">
        <f t="shared" si="82"/>
        <v>36</v>
      </c>
      <c r="W103" s="384"/>
      <c r="X103" s="384">
        <v>20</v>
      </c>
      <c r="Y103" s="384"/>
      <c r="Z103" s="384"/>
      <c r="AA103" s="384"/>
      <c r="AB103" s="384">
        <v>16</v>
      </c>
      <c r="AC103" s="384"/>
      <c r="AD103" s="384"/>
      <c r="AE103" s="385"/>
      <c r="AF103" s="90"/>
      <c r="AG103" s="88"/>
      <c r="AH103" s="64"/>
      <c r="AI103" s="90"/>
      <c r="AJ103" s="88"/>
      <c r="AK103" s="89"/>
      <c r="AL103" s="105"/>
      <c r="AM103" s="88"/>
      <c r="AN103" s="64"/>
      <c r="AO103" s="90"/>
      <c r="AP103" s="88"/>
      <c r="AQ103" s="89"/>
      <c r="AR103" s="105"/>
      <c r="AS103" s="88"/>
      <c r="AT103" s="64"/>
      <c r="AU103" s="100"/>
      <c r="AV103" s="75"/>
      <c r="AW103" s="101"/>
      <c r="AX103" s="100">
        <v>90</v>
      </c>
      <c r="AY103" s="75">
        <v>36</v>
      </c>
      <c r="AZ103" s="101">
        <v>3</v>
      </c>
      <c r="BA103" s="90"/>
      <c r="BB103" s="88"/>
      <c r="BC103" s="64"/>
      <c r="BD103" s="573">
        <v>3</v>
      </c>
      <c r="BE103" s="574"/>
      <c r="BF103" s="567"/>
      <c r="BG103" s="568"/>
      <c r="BH103" s="568"/>
      <c r="BI103" s="569"/>
      <c r="BK103" s="8">
        <f t="shared" ref="BK103:BK126" si="87">AF103+AI103+AL103+AO103+AR103+AU103+AX103+BA103</f>
        <v>90</v>
      </c>
    </row>
    <row r="104" spans="1:63" s="9" customFormat="1" ht="60" customHeight="1" thickBot="1" x14ac:dyDescent="0.65">
      <c r="A104" s="47" t="s">
        <v>237</v>
      </c>
      <c r="B104" s="447" t="s">
        <v>233</v>
      </c>
      <c r="C104" s="447"/>
      <c r="D104" s="447"/>
      <c r="E104" s="447"/>
      <c r="F104" s="447"/>
      <c r="G104" s="447"/>
      <c r="H104" s="447"/>
      <c r="I104" s="447"/>
      <c r="J104" s="447"/>
      <c r="K104" s="447"/>
      <c r="L104" s="447"/>
      <c r="M104" s="447"/>
      <c r="N104" s="447"/>
      <c r="O104" s="448"/>
      <c r="P104" s="416"/>
      <c r="Q104" s="377"/>
      <c r="R104" s="377"/>
      <c r="S104" s="417"/>
      <c r="T104" s="416">
        <f>T105</f>
        <v>198</v>
      </c>
      <c r="U104" s="377"/>
      <c r="V104" s="378">
        <f>V105</f>
        <v>76</v>
      </c>
      <c r="W104" s="376"/>
      <c r="X104" s="378">
        <f t="shared" ref="X104" si="88">X105</f>
        <v>44</v>
      </c>
      <c r="Y104" s="376"/>
      <c r="Z104" s="378">
        <f t="shared" ref="Z104" si="89">Z105</f>
        <v>12</v>
      </c>
      <c r="AA104" s="376"/>
      <c r="AB104" s="378">
        <f t="shared" ref="AB104" si="90">AB105</f>
        <v>20</v>
      </c>
      <c r="AC104" s="376"/>
      <c r="AD104" s="377"/>
      <c r="AE104" s="417"/>
      <c r="AF104" s="87"/>
      <c r="AG104" s="82"/>
      <c r="AH104" s="97"/>
      <c r="AI104" s="87"/>
      <c r="AJ104" s="82"/>
      <c r="AK104" s="91"/>
      <c r="AL104" s="98"/>
      <c r="AM104" s="82"/>
      <c r="AN104" s="97"/>
      <c r="AO104" s="87"/>
      <c r="AP104" s="82"/>
      <c r="AQ104" s="91"/>
      <c r="AR104" s="98"/>
      <c r="AS104" s="82"/>
      <c r="AT104" s="97"/>
      <c r="AU104" s="87"/>
      <c r="AV104" s="82"/>
      <c r="AW104" s="91"/>
      <c r="AX104" s="87">
        <f>AX105</f>
        <v>198</v>
      </c>
      <c r="AY104" s="82">
        <f>AY105</f>
        <v>76</v>
      </c>
      <c r="AZ104" s="91">
        <v>6</v>
      </c>
      <c r="BA104" s="87"/>
      <c r="BB104" s="82"/>
      <c r="BC104" s="97"/>
      <c r="BD104" s="379">
        <v>6</v>
      </c>
      <c r="BE104" s="545"/>
      <c r="BF104" s="418" t="s">
        <v>243</v>
      </c>
      <c r="BG104" s="419"/>
      <c r="BH104" s="419"/>
      <c r="BI104" s="420"/>
      <c r="BK104" s="8">
        <f t="shared" si="87"/>
        <v>198</v>
      </c>
    </row>
    <row r="105" spans="1:63" s="8" customFormat="1" ht="60" customHeight="1" thickBot="1" x14ac:dyDescent="0.6">
      <c r="A105" s="221" t="s">
        <v>239</v>
      </c>
      <c r="B105" s="622" t="s">
        <v>235</v>
      </c>
      <c r="C105" s="622"/>
      <c r="D105" s="622"/>
      <c r="E105" s="622"/>
      <c r="F105" s="622"/>
      <c r="G105" s="622"/>
      <c r="H105" s="622"/>
      <c r="I105" s="622"/>
      <c r="J105" s="622"/>
      <c r="K105" s="622"/>
      <c r="L105" s="622"/>
      <c r="M105" s="622"/>
      <c r="N105" s="622"/>
      <c r="O105" s="623"/>
      <c r="P105" s="624">
        <v>7</v>
      </c>
      <c r="Q105" s="615"/>
      <c r="R105" s="615"/>
      <c r="S105" s="616"/>
      <c r="T105" s="624">
        <v>198</v>
      </c>
      <c r="U105" s="615"/>
      <c r="V105" s="615">
        <f>SUM(X105:AE105)</f>
        <v>76</v>
      </c>
      <c r="W105" s="615"/>
      <c r="X105" s="615">
        <v>44</v>
      </c>
      <c r="Y105" s="615"/>
      <c r="Z105" s="615">
        <v>12</v>
      </c>
      <c r="AA105" s="615"/>
      <c r="AB105" s="615">
        <v>20</v>
      </c>
      <c r="AC105" s="615"/>
      <c r="AD105" s="615"/>
      <c r="AE105" s="616"/>
      <c r="AF105" s="50"/>
      <c r="AG105" s="68"/>
      <c r="AH105" s="212"/>
      <c r="AI105" s="50"/>
      <c r="AJ105" s="68"/>
      <c r="AK105" s="57"/>
      <c r="AL105" s="213"/>
      <c r="AM105" s="68"/>
      <c r="AN105" s="212"/>
      <c r="AO105" s="50"/>
      <c r="AP105" s="68"/>
      <c r="AQ105" s="57"/>
      <c r="AR105" s="213"/>
      <c r="AS105" s="68"/>
      <c r="AT105" s="212"/>
      <c r="AU105" s="50"/>
      <c r="AV105" s="68"/>
      <c r="AW105" s="57"/>
      <c r="AX105" s="50">
        <v>198</v>
      </c>
      <c r="AY105" s="68">
        <v>76</v>
      </c>
      <c r="AZ105" s="57">
        <v>6</v>
      </c>
      <c r="BA105" s="50"/>
      <c r="BB105" s="68"/>
      <c r="BC105" s="212"/>
      <c r="BD105" s="617">
        <v>6</v>
      </c>
      <c r="BE105" s="618"/>
      <c r="BF105" s="619"/>
      <c r="BG105" s="620"/>
      <c r="BH105" s="620"/>
      <c r="BI105" s="621"/>
      <c r="BK105" s="8">
        <f t="shared" si="87"/>
        <v>198</v>
      </c>
    </row>
    <row r="106" spans="1:63" s="12" customFormat="1" ht="62.25" customHeight="1" thickBot="1" x14ac:dyDescent="0.65">
      <c r="A106" s="47" t="s">
        <v>244</v>
      </c>
      <c r="B106" s="447" t="s">
        <v>238</v>
      </c>
      <c r="C106" s="447"/>
      <c r="D106" s="447"/>
      <c r="E106" s="447"/>
      <c r="F106" s="447"/>
      <c r="G106" s="447"/>
      <c r="H106" s="447"/>
      <c r="I106" s="447"/>
      <c r="J106" s="447"/>
      <c r="K106" s="447"/>
      <c r="L106" s="447"/>
      <c r="M106" s="447"/>
      <c r="N106" s="447"/>
      <c r="O106" s="448"/>
      <c r="P106" s="416"/>
      <c r="Q106" s="377"/>
      <c r="R106" s="377"/>
      <c r="S106" s="417"/>
      <c r="T106" s="416">
        <f>SUM(T107:U108)</f>
        <v>244</v>
      </c>
      <c r="U106" s="377"/>
      <c r="V106" s="377">
        <f t="shared" si="82"/>
        <v>120</v>
      </c>
      <c r="W106" s="377"/>
      <c r="X106" s="377">
        <f>SUM(X107:Y108)</f>
        <v>62</v>
      </c>
      <c r="Y106" s="377"/>
      <c r="Z106" s="377"/>
      <c r="AA106" s="377"/>
      <c r="AB106" s="377">
        <f t="shared" ref="AB106" si="91">SUM(AB107:AC108)</f>
        <v>40</v>
      </c>
      <c r="AC106" s="377"/>
      <c r="AD106" s="377">
        <f t="shared" ref="AD106" si="92">SUM(AD107:AE108)</f>
        <v>18</v>
      </c>
      <c r="AE106" s="417"/>
      <c r="AF106" s="87"/>
      <c r="AG106" s="82"/>
      <c r="AH106" s="97"/>
      <c r="AI106" s="87"/>
      <c r="AJ106" s="82"/>
      <c r="AK106" s="91"/>
      <c r="AL106" s="98"/>
      <c r="AM106" s="82"/>
      <c r="AN106" s="97"/>
      <c r="AO106" s="87"/>
      <c r="AP106" s="82"/>
      <c r="AQ106" s="91"/>
      <c r="AR106" s="98">
        <f t="shared" ref="AR106:AW106" si="93">SUM(AR107:AR108)</f>
        <v>136</v>
      </c>
      <c r="AS106" s="82">
        <f t="shared" si="93"/>
        <v>70</v>
      </c>
      <c r="AT106" s="97">
        <f t="shared" si="93"/>
        <v>3</v>
      </c>
      <c r="AU106" s="87">
        <f t="shared" si="93"/>
        <v>108</v>
      </c>
      <c r="AV106" s="82">
        <f t="shared" si="93"/>
        <v>50</v>
      </c>
      <c r="AW106" s="91">
        <f t="shared" si="93"/>
        <v>3</v>
      </c>
      <c r="AX106" s="98"/>
      <c r="AY106" s="82"/>
      <c r="AZ106" s="97"/>
      <c r="BA106" s="87"/>
      <c r="BB106" s="82"/>
      <c r="BC106" s="97"/>
      <c r="BD106" s="379">
        <f>SUM(BD107:BD108)</f>
        <v>6</v>
      </c>
      <c r="BE106" s="545"/>
      <c r="BF106" s="600"/>
      <c r="BG106" s="419"/>
      <c r="BH106" s="419"/>
      <c r="BI106" s="420"/>
      <c r="BK106" s="8">
        <f t="shared" si="87"/>
        <v>244</v>
      </c>
    </row>
    <row r="107" spans="1:63" ht="60" customHeight="1" x14ac:dyDescent="0.55000000000000004">
      <c r="A107" s="48" t="s">
        <v>246</v>
      </c>
      <c r="B107" s="430" t="s">
        <v>240</v>
      </c>
      <c r="C107" s="430"/>
      <c r="D107" s="430"/>
      <c r="E107" s="430"/>
      <c r="F107" s="430"/>
      <c r="G107" s="430"/>
      <c r="H107" s="430"/>
      <c r="I107" s="430"/>
      <c r="J107" s="430"/>
      <c r="K107" s="430"/>
      <c r="L107" s="430"/>
      <c r="M107" s="430"/>
      <c r="N107" s="430"/>
      <c r="O107" s="431"/>
      <c r="P107" s="432">
        <v>5</v>
      </c>
      <c r="Q107" s="356"/>
      <c r="R107" s="356"/>
      <c r="S107" s="433"/>
      <c r="T107" s="432">
        <v>136</v>
      </c>
      <c r="U107" s="357"/>
      <c r="V107" s="356">
        <v>70</v>
      </c>
      <c r="W107" s="356"/>
      <c r="X107" s="532">
        <v>32</v>
      </c>
      <c r="Y107" s="356"/>
      <c r="Z107" s="356"/>
      <c r="AA107" s="356"/>
      <c r="AB107" s="356">
        <v>20</v>
      </c>
      <c r="AC107" s="356"/>
      <c r="AD107" s="356">
        <v>18</v>
      </c>
      <c r="AE107" s="433"/>
      <c r="AF107" s="85"/>
      <c r="AG107" s="80"/>
      <c r="AH107" s="65"/>
      <c r="AI107" s="85"/>
      <c r="AJ107" s="80"/>
      <c r="AK107" s="81"/>
      <c r="AL107" s="106"/>
      <c r="AM107" s="80"/>
      <c r="AN107" s="65"/>
      <c r="AO107" s="85"/>
      <c r="AP107" s="80"/>
      <c r="AQ107" s="81"/>
      <c r="AR107" s="106">
        <v>136</v>
      </c>
      <c r="AS107" s="80">
        <v>70</v>
      </c>
      <c r="AT107" s="65">
        <v>3</v>
      </c>
      <c r="AU107" s="85"/>
      <c r="AV107" s="80"/>
      <c r="AW107" s="81"/>
      <c r="AX107" s="106"/>
      <c r="AY107" s="80"/>
      <c r="AZ107" s="65"/>
      <c r="BA107" s="85"/>
      <c r="BB107" s="80"/>
      <c r="BC107" s="65"/>
      <c r="BD107" s="409">
        <v>3</v>
      </c>
      <c r="BE107" s="434"/>
      <c r="BF107" s="360" t="s">
        <v>248</v>
      </c>
      <c r="BG107" s="361"/>
      <c r="BH107" s="361"/>
      <c r="BI107" s="362"/>
      <c r="BK107" s="8">
        <f t="shared" si="87"/>
        <v>136</v>
      </c>
    </row>
    <row r="108" spans="1:63" s="13" customFormat="1" ht="60" customHeight="1" thickBot="1" x14ac:dyDescent="0.6">
      <c r="A108" s="48" t="s">
        <v>249</v>
      </c>
      <c r="B108" s="571" t="s">
        <v>242</v>
      </c>
      <c r="C108" s="571"/>
      <c r="D108" s="571"/>
      <c r="E108" s="571"/>
      <c r="F108" s="571"/>
      <c r="G108" s="571"/>
      <c r="H108" s="571"/>
      <c r="I108" s="571"/>
      <c r="J108" s="571"/>
      <c r="K108" s="571"/>
      <c r="L108" s="571"/>
      <c r="M108" s="571"/>
      <c r="N108" s="571"/>
      <c r="O108" s="572"/>
      <c r="P108" s="383"/>
      <c r="Q108" s="384"/>
      <c r="R108" s="384">
        <v>6</v>
      </c>
      <c r="S108" s="385"/>
      <c r="T108" s="383">
        <v>108</v>
      </c>
      <c r="U108" s="384"/>
      <c r="V108" s="384">
        <f t="shared" si="82"/>
        <v>50</v>
      </c>
      <c r="W108" s="384"/>
      <c r="X108" s="384">
        <v>30</v>
      </c>
      <c r="Y108" s="384"/>
      <c r="Z108" s="384"/>
      <c r="AA108" s="384"/>
      <c r="AB108" s="384">
        <v>20</v>
      </c>
      <c r="AC108" s="384"/>
      <c r="AD108" s="384"/>
      <c r="AE108" s="385"/>
      <c r="AF108" s="90"/>
      <c r="AG108" s="88"/>
      <c r="AH108" s="64"/>
      <c r="AI108" s="90"/>
      <c r="AJ108" s="88"/>
      <c r="AK108" s="89"/>
      <c r="AL108" s="105"/>
      <c r="AM108" s="88"/>
      <c r="AN108" s="64"/>
      <c r="AO108" s="90"/>
      <c r="AP108" s="88"/>
      <c r="AQ108" s="89"/>
      <c r="AR108" s="105"/>
      <c r="AS108" s="88"/>
      <c r="AT108" s="64"/>
      <c r="AU108" s="90">
        <v>108</v>
      </c>
      <c r="AV108" s="88">
        <v>50</v>
      </c>
      <c r="AW108" s="89">
        <v>3</v>
      </c>
      <c r="AX108" s="105"/>
      <c r="AY108" s="88"/>
      <c r="AZ108" s="64"/>
      <c r="BA108" s="90"/>
      <c r="BB108" s="88"/>
      <c r="BC108" s="64"/>
      <c r="BD108" s="573">
        <v>3</v>
      </c>
      <c r="BE108" s="574"/>
      <c r="BF108" s="360" t="s">
        <v>251</v>
      </c>
      <c r="BG108" s="361"/>
      <c r="BH108" s="361"/>
      <c r="BI108" s="362"/>
      <c r="BK108" s="8">
        <f t="shared" si="87"/>
        <v>108</v>
      </c>
    </row>
    <row r="109" spans="1:63" s="12" customFormat="1" ht="60" customHeight="1" thickBot="1" x14ac:dyDescent="0.65">
      <c r="A109" s="47" t="s">
        <v>252</v>
      </c>
      <c r="B109" s="447" t="s">
        <v>245</v>
      </c>
      <c r="C109" s="447"/>
      <c r="D109" s="447"/>
      <c r="E109" s="447"/>
      <c r="F109" s="447"/>
      <c r="G109" s="447"/>
      <c r="H109" s="447"/>
      <c r="I109" s="447"/>
      <c r="J109" s="447"/>
      <c r="K109" s="447"/>
      <c r="L109" s="447"/>
      <c r="M109" s="447"/>
      <c r="N109" s="447"/>
      <c r="O109" s="448"/>
      <c r="P109" s="416"/>
      <c r="Q109" s="377"/>
      <c r="R109" s="377"/>
      <c r="S109" s="417"/>
      <c r="T109" s="416">
        <f>SUM(T110:U111)</f>
        <v>228</v>
      </c>
      <c r="U109" s="377"/>
      <c r="V109" s="377">
        <f t="shared" si="82"/>
        <v>110</v>
      </c>
      <c r="W109" s="377"/>
      <c r="X109" s="377">
        <f>SUM(X110:Y111)</f>
        <v>56</v>
      </c>
      <c r="Y109" s="377"/>
      <c r="Z109" s="377"/>
      <c r="AA109" s="377"/>
      <c r="AB109" s="377">
        <f t="shared" ref="AB109" si="94">SUM(AB110:AC111)</f>
        <v>34</v>
      </c>
      <c r="AC109" s="377"/>
      <c r="AD109" s="377">
        <f t="shared" ref="AD109" si="95">SUM(AD110:AE111)</f>
        <v>20</v>
      </c>
      <c r="AE109" s="417"/>
      <c r="AF109" s="87"/>
      <c r="AG109" s="82"/>
      <c r="AH109" s="97"/>
      <c r="AI109" s="87"/>
      <c r="AJ109" s="82"/>
      <c r="AK109" s="91"/>
      <c r="AL109" s="98"/>
      <c r="AM109" s="82"/>
      <c r="AN109" s="97"/>
      <c r="AO109" s="87"/>
      <c r="AP109" s="82"/>
      <c r="AQ109" s="91"/>
      <c r="AR109" s="98">
        <f t="shared" ref="AR109:AW109" si="96">SUM(AR110:AR111)</f>
        <v>120</v>
      </c>
      <c r="AS109" s="82">
        <f t="shared" si="96"/>
        <v>60</v>
      </c>
      <c r="AT109" s="97">
        <f t="shared" si="96"/>
        <v>3</v>
      </c>
      <c r="AU109" s="87">
        <f t="shared" si="96"/>
        <v>108</v>
      </c>
      <c r="AV109" s="82">
        <f t="shared" si="96"/>
        <v>50</v>
      </c>
      <c r="AW109" s="91">
        <f t="shared" si="96"/>
        <v>3</v>
      </c>
      <c r="AX109" s="98"/>
      <c r="AY109" s="82"/>
      <c r="AZ109" s="97"/>
      <c r="BA109" s="87"/>
      <c r="BB109" s="82"/>
      <c r="BC109" s="97"/>
      <c r="BD109" s="379">
        <f>SUM(BD110:BD111)</f>
        <v>6</v>
      </c>
      <c r="BE109" s="545"/>
      <c r="BF109" s="600"/>
      <c r="BG109" s="419"/>
      <c r="BH109" s="419"/>
      <c r="BI109" s="420"/>
      <c r="BK109" s="8">
        <f t="shared" si="87"/>
        <v>228</v>
      </c>
    </row>
    <row r="110" spans="1:63" ht="60" customHeight="1" x14ac:dyDescent="0.55000000000000004">
      <c r="A110" s="48" t="s">
        <v>254</v>
      </c>
      <c r="B110" s="430" t="s">
        <v>247</v>
      </c>
      <c r="C110" s="430"/>
      <c r="D110" s="430"/>
      <c r="E110" s="430"/>
      <c r="F110" s="430"/>
      <c r="G110" s="430"/>
      <c r="H110" s="430"/>
      <c r="I110" s="430"/>
      <c r="J110" s="430"/>
      <c r="K110" s="430"/>
      <c r="L110" s="430"/>
      <c r="M110" s="430"/>
      <c r="N110" s="430"/>
      <c r="O110" s="431"/>
      <c r="P110" s="432">
        <v>5</v>
      </c>
      <c r="Q110" s="356"/>
      <c r="R110" s="356"/>
      <c r="S110" s="433"/>
      <c r="T110" s="432">
        <v>120</v>
      </c>
      <c r="U110" s="356"/>
      <c r="V110" s="356">
        <f t="shared" si="82"/>
        <v>60</v>
      </c>
      <c r="W110" s="356"/>
      <c r="X110" s="356">
        <v>30</v>
      </c>
      <c r="Y110" s="356"/>
      <c r="Z110" s="356"/>
      <c r="AA110" s="356"/>
      <c r="AB110" s="356">
        <v>10</v>
      </c>
      <c r="AC110" s="356"/>
      <c r="AD110" s="356">
        <v>20</v>
      </c>
      <c r="AE110" s="433"/>
      <c r="AF110" s="85"/>
      <c r="AG110" s="80"/>
      <c r="AH110" s="65"/>
      <c r="AI110" s="85"/>
      <c r="AJ110" s="80"/>
      <c r="AK110" s="81"/>
      <c r="AL110" s="106"/>
      <c r="AM110" s="80"/>
      <c r="AN110" s="65"/>
      <c r="AO110" s="85"/>
      <c r="AP110" s="80"/>
      <c r="AQ110" s="81"/>
      <c r="AR110" s="85">
        <v>120</v>
      </c>
      <c r="AS110" s="80">
        <v>60</v>
      </c>
      <c r="AT110" s="81">
        <v>3</v>
      </c>
      <c r="AU110" s="85"/>
      <c r="AV110" s="80"/>
      <c r="AW110" s="81"/>
      <c r="AX110" s="106"/>
      <c r="AY110" s="80"/>
      <c r="AZ110" s="65"/>
      <c r="BA110" s="85"/>
      <c r="BB110" s="80"/>
      <c r="BC110" s="65"/>
      <c r="BD110" s="409">
        <v>3</v>
      </c>
      <c r="BE110" s="434"/>
      <c r="BF110" s="360" t="s">
        <v>256</v>
      </c>
      <c r="BG110" s="361"/>
      <c r="BH110" s="361"/>
      <c r="BI110" s="362"/>
      <c r="BK110" s="8">
        <f t="shared" si="87"/>
        <v>120</v>
      </c>
    </row>
    <row r="111" spans="1:63" s="13" customFormat="1" ht="60" customHeight="1" thickBot="1" x14ac:dyDescent="0.6">
      <c r="A111" s="206" t="s">
        <v>257</v>
      </c>
      <c r="B111" s="571" t="s">
        <v>250</v>
      </c>
      <c r="C111" s="571"/>
      <c r="D111" s="571"/>
      <c r="E111" s="571"/>
      <c r="F111" s="571"/>
      <c r="G111" s="571"/>
      <c r="H111" s="571"/>
      <c r="I111" s="571"/>
      <c r="J111" s="571"/>
      <c r="K111" s="571"/>
      <c r="L111" s="571"/>
      <c r="M111" s="571"/>
      <c r="N111" s="571"/>
      <c r="O111" s="572"/>
      <c r="P111" s="383"/>
      <c r="Q111" s="384"/>
      <c r="R111" s="384">
        <v>6</v>
      </c>
      <c r="S111" s="385"/>
      <c r="T111" s="383">
        <v>108</v>
      </c>
      <c r="U111" s="384"/>
      <c r="V111" s="384">
        <f t="shared" si="82"/>
        <v>50</v>
      </c>
      <c r="W111" s="384"/>
      <c r="X111" s="384">
        <v>26</v>
      </c>
      <c r="Y111" s="384"/>
      <c r="Z111" s="384"/>
      <c r="AA111" s="384"/>
      <c r="AB111" s="384">
        <v>24</v>
      </c>
      <c r="AC111" s="384"/>
      <c r="AD111" s="384"/>
      <c r="AE111" s="385"/>
      <c r="AF111" s="90"/>
      <c r="AG111" s="88"/>
      <c r="AH111" s="64"/>
      <c r="AI111" s="90"/>
      <c r="AJ111" s="88"/>
      <c r="AK111" s="89"/>
      <c r="AL111" s="105"/>
      <c r="AM111" s="88"/>
      <c r="AN111" s="64"/>
      <c r="AO111" s="90"/>
      <c r="AP111" s="88"/>
      <c r="AQ111" s="89"/>
      <c r="AR111" s="105"/>
      <c r="AS111" s="88"/>
      <c r="AT111" s="64"/>
      <c r="AU111" s="90">
        <v>108</v>
      </c>
      <c r="AV111" s="88">
        <v>50</v>
      </c>
      <c r="AW111" s="89">
        <v>3</v>
      </c>
      <c r="AX111" s="105"/>
      <c r="AY111" s="88"/>
      <c r="AZ111" s="64"/>
      <c r="BA111" s="90"/>
      <c r="BB111" s="88"/>
      <c r="BC111" s="64"/>
      <c r="BD111" s="573">
        <v>3</v>
      </c>
      <c r="BE111" s="574"/>
      <c r="BF111" s="360" t="s">
        <v>263</v>
      </c>
      <c r="BG111" s="361"/>
      <c r="BH111" s="361"/>
      <c r="BI111" s="362"/>
      <c r="BK111" s="8">
        <f t="shared" si="87"/>
        <v>108</v>
      </c>
    </row>
    <row r="112" spans="1:63" s="12" customFormat="1" ht="51" customHeight="1" thickBot="1" x14ac:dyDescent="0.65">
      <c r="A112" s="47" t="s">
        <v>259</v>
      </c>
      <c r="B112" s="447" t="s">
        <v>253</v>
      </c>
      <c r="C112" s="447"/>
      <c r="D112" s="447"/>
      <c r="E112" s="447"/>
      <c r="F112" s="447"/>
      <c r="G112" s="447"/>
      <c r="H112" s="447"/>
      <c r="I112" s="447"/>
      <c r="J112" s="447"/>
      <c r="K112" s="447"/>
      <c r="L112" s="447"/>
      <c r="M112" s="447"/>
      <c r="N112" s="447"/>
      <c r="O112" s="448"/>
      <c r="P112" s="416"/>
      <c r="Q112" s="377"/>
      <c r="R112" s="377"/>
      <c r="S112" s="417"/>
      <c r="T112" s="416">
        <f>SUM(T113:U114)</f>
        <v>204</v>
      </c>
      <c r="U112" s="377"/>
      <c r="V112" s="377">
        <f>SUM(V113:W114)</f>
        <v>96</v>
      </c>
      <c r="W112" s="377"/>
      <c r="X112" s="377">
        <f>SUM(X113:Y114)</f>
        <v>48</v>
      </c>
      <c r="Y112" s="377"/>
      <c r="Z112" s="377"/>
      <c r="AA112" s="377"/>
      <c r="AB112" s="377">
        <f>SUM(AB113:AC114)</f>
        <v>48</v>
      </c>
      <c r="AC112" s="377"/>
      <c r="AD112" s="377"/>
      <c r="AE112" s="417"/>
      <c r="AF112" s="87"/>
      <c r="AG112" s="82"/>
      <c r="AH112" s="97"/>
      <c r="AI112" s="87"/>
      <c r="AJ112" s="82"/>
      <c r="AK112" s="91"/>
      <c r="AL112" s="98"/>
      <c r="AM112" s="82"/>
      <c r="AN112" s="97"/>
      <c r="AO112" s="87"/>
      <c r="AP112" s="82"/>
      <c r="AQ112" s="91"/>
      <c r="AR112" s="98"/>
      <c r="AS112" s="82"/>
      <c r="AT112" s="97"/>
      <c r="AU112" s="63">
        <f>AU113+AU114</f>
        <v>102</v>
      </c>
      <c r="AV112" s="82">
        <f t="shared" ref="AV112:AW112" si="97">AV113+AV114</f>
        <v>52</v>
      </c>
      <c r="AW112" s="91">
        <f t="shared" si="97"/>
        <v>3</v>
      </c>
      <c r="AX112" s="98">
        <f t="shared" ref="AX112:AZ112" si="98">SUM(AX114:AX114)</f>
        <v>102</v>
      </c>
      <c r="AY112" s="82">
        <f t="shared" si="98"/>
        <v>44</v>
      </c>
      <c r="AZ112" s="97">
        <f t="shared" si="98"/>
        <v>3</v>
      </c>
      <c r="BA112" s="87"/>
      <c r="BB112" s="82"/>
      <c r="BC112" s="97"/>
      <c r="BD112" s="379">
        <v>6</v>
      </c>
      <c r="BE112" s="545"/>
      <c r="BF112" s="600" t="s">
        <v>269</v>
      </c>
      <c r="BG112" s="419"/>
      <c r="BH112" s="419"/>
      <c r="BI112" s="420"/>
      <c r="BK112" s="8">
        <f t="shared" si="87"/>
        <v>204</v>
      </c>
    </row>
    <row r="113" spans="1:63" s="13" customFormat="1" ht="60" customHeight="1" thickBot="1" x14ac:dyDescent="0.6">
      <c r="A113" s="54" t="s">
        <v>261</v>
      </c>
      <c r="B113" s="606" t="s">
        <v>258</v>
      </c>
      <c r="C113" s="606"/>
      <c r="D113" s="606"/>
      <c r="E113" s="606"/>
      <c r="F113" s="606"/>
      <c r="G113" s="606"/>
      <c r="H113" s="606"/>
      <c r="I113" s="606"/>
      <c r="J113" s="606"/>
      <c r="K113" s="606"/>
      <c r="L113" s="606"/>
      <c r="M113" s="606"/>
      <c r="N113" s="606"/>
      <c r="O113" s="607"/>
      <c r="P113" s="608">
        <v>6</v>
      </c>
      <c r="Q113" s="601"/>
      <c r="R113" s="601"/>
      <c r="S113" s="602"/>
      <c r="T113" s="608">
        <v>102</v>
      </c>
      <c r="U113" s="601"/>
      <c r="V113" s="601">
        <f>SUM(X113:AE113)</f>
        <v>52</v>
      </c>
      <c r="W113" s="601"/>
      <c r="X113" s="601">
        <v>26</v>
      </c>
      <c r="Y113" s="601"/>
      <c r="Z113" s="601"/>
      <c r="AA113" s="601"/>
      <c r="AB113" s="601">
        <v>26</v>
      </c>
      <c r="AC113" s="601"/>
      <c r="AD113" s="601"/>
      <c r="AE113" s="602"/>
      <c r="AF113" s="96"/>
      <c r="AG113" s="92"/>
      <c r="AH113" s="66"/>
      <c r="AI113" s="96"/>
      <c r="AJ113" s="92"/>
      <c r="AK113" s="93"/>
      <c r="AL113" s="67"/>
      <c r="AM113" s="92"/>
      <c r="AN113" s="66"/>
      <c r="AO113" s="96"/>
      <c r="AP113" s="92"/>
      <c r="AQ113" s="93"/>
      <c r="AR113" s="67"/>
      <c r="AS113" s="92"/>
      <c r="AT113" s="66"/>
      <c r="AU113" s="96">
        <v>102</v>
      </c>
      <c r="AV113" s="92">
        <v>52</v>
      </c>
      <c r="AW113" s="93">
        <v>3</v>
      </c>
      <c r="AX113" s="67"/>
      <c r="AY113" s="92"/>
      <c r="AZ113" s="66"/>
      <c r="BA113" s="96"/>
      <c r="BB113" s="92"/>
      <c r="BC113" s="66"/>
      <c r="BD113" s="456">
        <v>3</v>
      </c>
      <c r="BE113" s="457"/>
      <c r="BF113" s="609"/>
      <c r="BG113" s="610"/>
      <c r="BH113" s="610"/>
      <c r="BI113" s="611"/>
      <c r="BK113" s="8">
        <f>AF113+AI113+AL113+AO113+AR113+AU113+AX113+BA113</f>
        <v>102</v>
      </c>
    </row>
    <row r="114" spans="1:63" ht="60" customHeight="1" thickBot="1" x14ac:dyDescent="0.6">
      <c r="A114" s="54" t="s">
        <v>264</v>
      </c>
      <c r="B114" s="430" t="s">
        <v>255</v>
      </c>
      <c r="C114" s="430"/>
      <c r="D114" s="430"/>
      <c r="E114" s="430"/>
      <c r="F114" s="430"/>
      <c r="G114" s="430"/>
      <c r="H114" s="430"/>
      <c r="I114" s="430"/>
      <c r="J114" s="430"/>
      <c r="K114" s="430"/>
      <c r="L114" s="430"/>
      <c r="M114" s="430"/>
      <c r="N114" s="430"/>
      <c r="O114" s="431"/>
      <c r="P114" s="432"/>
      <c r="Q114" s="356"/>
      <c r="R114" s="356">
        <v>7</v>
      </c>
      <c r="S114" s="433"/>
      <c r="T114" s="432">
        <v>102</v>
      </c>
      <c r="U114" s="356"/>
      <c r="V114" s="356">
        <f t="shared" si="82"/>
        <v>44</v>
      </c>
      <c r="W114" s="356"/>
      <c r="X114" s="356">
        <v>22</v>
      </c>
      <c r="Y114" s="356"/>
      <c r="Z114" s="356"/>
      <c r="AA114" s="356"/>
      <c r="AB114" s="356">
        <v>22</v>
      </c>
      <c r="AC114" s="356"/>
      <c r="AD114" s="356"/>
      <c r="AE114" s="433"/>
      <c r="AF114" s="85"/>
      <c r="AG114" s="80"/>
      <c r="AH114" s="65"/>
      <c r="AI114" s="85"/>
      <c r="AJ114" s="80"/>
      <c r="AK114" s="81"/>
      <c r="AL114" s="106"/>
      <c r="AM114" s="80"/>
      <c r="AN114" s="65"/>
      <c r="AO114" s="85"/>
      <c r="AP114" s="80"/>
      <c r="AQ114" s="81"/>
      <c r="AR114" s="106"/>
      <c r="AS114" s="80"/>
      <c r="AT114" s="65"/>
      <c r="AU114" s="85"/>
      <c r="AV114" s="80"/>
      <c r="AW114" s="81"/>
      <c r="AX114" s="106">
        <v>102</v>
      </c>
      <c r="AY114" s="80">
        <v>44</v>
      </c>
      <c r="AZ114" s="81">
        <v>3</v>
      </c>
      <c r="BA114" s="85"/>
      <c r="BB114" s="80"/>
      <c r="BC114" s="65"/>
      <c r="BD114" s="409">
        <v>3</v>
      </c>
      <c r="BE114" s="434"/>
      <c r="BF114" s="567"/>
      <c r="BG114" s="568"/>
      <c r="BH114" s="568"/>
      <c r="BI114" s="569"/>
      <c r="BK114" s="8">
        <f t="shared" si="87"/>
        <v>102</v>
      </c>
    </row>
    <row r="115" spans="1:63" s="12" customFormat="1" ht="90" customHeight="1" thickBot="1" x14ac:dyDescent="0.65">
      <c r="A115" s="47" t="s">
        <v>266</v>
      </c>
      <c r="B115" s="447" t="s">
        <v>260</v>
      </c>
      <c r="C115" s="447"/>
      <c r="D115" s="447"/>
      <c r="E115" s="447"/>
      <c r="F115" s="447"/>
      <c r="G115" s="447"/>
      <c r="H115" s="447"/>
      <c r="I115" s="447"/>
      <c r="J115" s="447"/>
      <c r="K115" s="447"/>
      <c r="L115" s="447"/>
      <c r="M115" s="447"/>
      <c r="N115" s="447"/>
      <c r="O115" s="448"/>
      <c r="P115" s="416"/>
      <c r="Q115" s="377"/>
      <c r="R115" s="377"/>
      <c r="S115" s="417"/>
      <c r="T115" s="416">
        <f>SUM(T116:U117)</f>
        <v>312</v>
      </c>
      <c r="U115" s="377"/>
      <c r="V115" s="377">
        <f t="shared" si="82"/>
        <v>152</v>
      </c>
      <c r="W115" s="377"/>
      <c r="X115" s="377">
        <f>SUM(X116:Y117)</f>
        <v>84</v>
      </c>
      <c r="Y115" s="377"/>
      <c r="Z115" s="377"/>
      <c r="AA115" s="377"/>
      <c r="AB115" s="377">
        <f t="shared" ref="AB115" si="99">SUM(AB116:AC117)</f>
        <v>68</v>
      </c>
      <c r="AC115" s="377"/>
      <c r="AD115" s="377"/>
      <c r="AE115" s="417"/>
      <c r="AF115" s="87"/>
      <c r="AG115" s="82"/>
      <c r="AH115" s="97"/>
      <c r="AI115" s="87"/>
      <c r="AJ115" s="82"/>
      <c r="AK115" s="91"/>
      <c r="AL115" s="98"/>
      <c r="AM115" s="82"/>
      <c r="AN115" s="97"/>
      <c r="AO115" s="87"/>
      <c r="AP115" s="82"/>
      <c r="AQ115" s="91"/>
      <c r="AR115" s="98">
        <f t="shared" ref="AR115:AZ115" si="100">SUM(AR116:AR117)</f>
        <v>92</v>
      </c>
      <c r="AS115" s="82">
        <f t="shared" si="100"/>
        <v>50</v>
      </c>
      <c r="AT115" s="97">
        <f t="shared" si="100"/>
        <v>3</v>
      </c>
      <c r="AU115" s="87">
        <f t="shared" si="100"/>
        <v>120</v>
      </c>
      <c r="AV115" s="82">
        <f t="shared" si="100"/>
        <v>58</v>
      </c>
      <c r="AW115" s="91">
        <f t="shared" si="100"/>
        <v>3</v>
      </c>
      <c r="AX115" s="98">
        <f t="shared" si="100"/>
        <v>100</v>
      </c>
      <c r="AY115" s="82">
        <f t="shared" si="100"/>
        <v>44</v>
      </c>
      <c r="AZ115" s="97">
        <f t="shared" si="100"/>
        <v>3</v>
      </c>
      <c r="BA115" s="87"/>
      <c r="BB115" s="82"/>
      <c r="BC115" s="97"/>
      <c r="BD115" s="379">
        <f>SUM(BD116:BD117)</f>
        <v>9</v>
      </c>
      <c r="BE115" s="545"/>
      <c r="BF115" s="600" t="s">
        <v>276</v>
      </c>
      <c r="BG115" s="419"/>
      <c r="BH115" s="419"/>
      <c r="BI115" s="420"/>
      <c r="BK115" s="8">
        <f t="shared" si="87"/>
        <v>312</v>
      </c>
    </row>
    <row r="116" spans="1:63" ht="60" customHeight="1" x14ac:dyDescent="0.55000000000000004">
      <c r="A116" s="48" t="s">
        <v>267</v>
      </c>
      <c r="B116" s="430" t="s">
        <v>262</v>
      </c>
      <c r="C116" s="430"/>
      <c r="D116" s="430"/>
      <c r="E116" s="430"/>
      <c r="F116" s="430"/>
      <c r="G116" s="430"/>
      <c r="H116" s="430"/>
      <c r="I116" s="430"/>
      <c r="J116" s="430"/>
      <c r="K116" s="430"/>
      <c r="L116" s="430"/>
      <c r="M116" s="430"/>
      <c r="N116" s="430"/>
      <c r="O116" s="431"/>
      <c r="P116" s="432">
        <v>6</v>
      </c>
      <c r="Q116" s="356"/>
      <c r="R116" s="356">
        <v>5</v>
      </c>
      <c r="S116" s="433"/>
      <c r="T116" s="432">
        <f>AR116+AU116</f>
        <v>212</v>
      </c>
      <c r="U116" s="356"/>
      <c r="V116" s="356">
        <f t="shared" si="82"/>
        <v>108</v>
      </c>
      <c r="W116" s="356"/>
      <c r="X116" s="356">
        <v>60</v>
      </c>
      <c r="Y116" s="356"/>
      <c r="Z116" s="356"/>
      <c r="AA116" s="356"/>
      <c r="AB116" s="356">
        <v>48</v>
      </c>
      <c r="AC116" s="356"/>
      <c r="AD116" s="356"/>
      <c r="AE116" s="433"/>
      <c r="AF116" s="85"/>
      <c r="AG116" s="80"/>
      <c r="AH116" s="65"/>
      <c r="AI116" s="85"/>
      <c r="AJ116" s="80"/>
      <c r="AK116" s="81"/>
      <c r="AL116" s="106"/>
      <c r="AM116" s="80"/>
      <c r="AN116" s="65"/>
      <c r="AO116" s="85"/>
      <c r="AP116" s="80"/>
      <c r="AQ116" s="81"/>
      <c r="AR116" s="106">
        <v>92</v>
      </c>
      <c r="AS116" s="80">
        <v>50</v>
      </c>
      <c r="AT116" s="65">
        <v>3</v>
      </c>
      <c r="AU116" s="85">
        <v>120</v>
      </c>
      <c r="AV116" s="80">
        <v>58</v>
      </c>
      <c r="AW116" s="81">
        <v>3</v>
      </c>
      <c r="AX116" s="106"/>
      <c r="AY116" s="80"/>
      <c r="AZ116" s="65"/>
      <c r="BA116" s="85"/>
      <c r="BB116" s="80"/>
      <c r="BC116" s="65"/>
      <c r="BD116" s="409">
        <v>6</v>
      </c>
      <c r="BE116" s="434"/>
      <c r="BF116" s="564"/>
      <c r="BG116" s="565"/>
      <c r="BH116" s="565"/>
      <c r="BI116" s="566"/>
      <c r="BK116" s="8">
        <f t="shared" si="87"/>
        <v>212</v>
      </c>
    </row>
    <row r="117" spans="1:63" s="13" customFormat="1" ht="60" customHeight="1" thickBot="1" x14ac:dyDescent="0.6">
      <c r="A117" s="48" t="s">
        <v>270</v>
      </c>
      <c r="B117" s="571" t="s">
        <v>265</v>
      </c>
      <c r="C117" s="571"/>
      <c r="D117" s="571"/>
      <c r="E117" s="571"/>
      <c r="F117" s="571"/>
      <c r="G117" s="571"/>
      <c r="H117" s="571"/>
      <c r="I117" s="571"/>
      <c r="J117" s="571"/>
      <c r="K117" s="571"/>
      <c r="L117" s="571"/>
      <c r="M117" s="571"/>
      <c r="N117" s="571"/>
      <c r="O117" s="572"/>
      <c r="P117" s="383">
        <v>7</v>
      </c>
      <c r="Q117" s="384"/>
      <c r="R117" s="384"/>
      <c r="S117" s="385"/>
      <c r="T117" s="383">
        <v>100</v>
      </c>
      <c r="U117" s="384"/>
      <c r="V117" s="384">
        <f t="shared" si="82"/>
        <v>44</v>
      </c>
      <c r="W117" s="384"/>
      <c r="X117" s="384">
        <v>24</v>
      </c>
      <c r="Y117" s="384"/>
      <c r="Z117" s="384"/>
      <c r="AA117" s="384"/>
      <c r="AB117" s="384">
        <v>20</v>
      </c>
      <c r="AC117" s="384"/>
      <c r="AD117" s="384"/>
      <c r="AE117" s="385"/>
      <c r="AF117" s="90"/>
      <c r="AG117" s="88"/>
      <c r="AH117" s="64"/>
      <c r="AI117" s="90"/>
      <c r="AJ117" s="88"/>
      <c r="AK117" s="89"/>
      <c r="AL117" s="105"/>
      <c r="AM117" s="88"/>
      <c r="AN117" s="64"/>
      <c r="AO117" s="90"/>
      <c r="AP117" s="88"/>
      <c r="AQ117" s="89"/>
      <c r="AR117" s="105"/>
      <c r="AS117" s="88"/>
      <c r="AT117" s="64"/>
      <c r="AU117" s="90"/>
      <c r="AV117" s="88"/>
      <c r="AW117" s="89"/>
      <c r="AX117" s="105">
        <v>100</v>
      </c>
      <c r="AY117" s="88">
        <v>44</v>
      </c>
      <c r="AZ117" s="64">
        <v>3</v>
      </c>
      <c r="BA117" s="90"/>
      <c r="BB117" s="88"/>
      <c r="BC117" s="64"/>
      <c r="BD117" s="573">
        <v>3</v>
      </c>
      <c r="BE117" s="574"/>
      <c r="BF117" s="564"/>
      <c r="BG117" s="565"/>
      <c r="BH117" s="565"/>
      <c r="BI117" s="566"/>
      <c r="BK117" s="8">
        <f t="shared" si="87"/>
        <v>100</v>
      </c>
    </row>
    <row r="118" spans="1:63" s="12" customFormat="1" ht="92.25" customHeight="1" thickBot="1" x14ac:dyDescent="0.65">
      <c r="A118" s="47" t="s">
        <v>489</v>
      </c>
      <c r="B118" s="447" t="s">
        <v>395</v>
      </c>
      <c r="C118" s="447"/>
      <c r="D118" s="447"/>
      <c r="E118" s="447"/>
      <c r="F118" s="447"/>
      <c r="G118" s="447"/>
      <c r="H118" s="447"/>
      <c r="I118" s="447"/>
      <c r="J118" s="447"/>
      <c r="K118" s="447"/>
      <c r="L118" s="447"/>
      <c r="M118" s="447"/>
      <c r="N118" s="447"/>
      <c r="O118" s="448"/>
      <c r="P118" s="416"/>
      <c r="Q118" s="377"/>
      <c r="R118" s="377"/>
      <c r="S118" s="417"/>
      <c r="T118" s="416">
        <f>SUM(AU118+AX118)</f>
        <v>420</v>
      </c>
      <c r="U118" s="377"/>
      <c r="V118" s="377">
        <f>SUM(AV118+AY118)</f>
        <v>210</v>
      </c>
      <c r="W118" s="377"/>
      <c r="X118" s="377">
        <f>SUM(X119:Y121)</f>
        <v>114</v>
      </c>
      <c r="Y118" s="377"/>
      <c r="Z118" s="377"/>
      <c r="AA118" s="377"/>
      <c r="AB118" s="377">
        <f>SUM(AB119:AC121)</f>
        <v>96</v>
      </c>
      <c r="AC118" s="377"/>
      <c r="AD118" s="377"/>
      <c r="AE118" s="417"/>
      <c r="AF118" s="87"/>
      <c r="AG118" s="82"/>
      <c r="AH118" s="97"/>
      <c r="AI118" s="87"/>
      <c r="AJ118" s="82"/>
      <c r="AK118" s="91"/>
      <c r="AL118" s="98"/>
      <c r="AM118" s="82"/>
      <c r="AN118" s="97"/>
      <c r="AO118" s="87"/>
      <c r="AP118" s="82"/>
      <c r="AQ118" s="91"/>
      <c r="AR118" s="98"/>
      <c r="AS118" s="82"/>
      <c r="AT118" s="97"/>
      <c r="AU118" s="63">
        <f>SUM(AU119:AU121)</f>
        <v>220</v>
      </c>
      <c r="AV118" s="97">
        <f>SUM(AV119:AV121)</f>
        <v>124</v>
      </c>
      <c r="AW118" s="91">
        <f t="shared" ref="AW118" si="101">SUM(AW119:AW121)</f>
        <v>6</v>
      </c>
      <c r="AX118" s="98">
        <f t="shared" ref="AX118:AZ118" si="102">SUM(AX120:AX121)</f>
        <v>200</v>
      </c>
      <c r="AY118" s="82">
        <f t="shared" si="102"/>
        <v>86</v>
      </c>
      <c r="AZ118" s="97">
        <f t="shared" si="102"/>
        <v>6</v>
      </c>
      <c r="BA118" s="87"/>
      <c r="BB118" s="82"/>
      <c r="BC118" s="97"/>
      <c r="BD118" s="379">
        <f>SUM(BD119:BE121)</f>
        <v>12</v>
      </c>
      <c r="BE118" s="545"/>
      <c r="BF118" s="600" t="s">
        <v>286</v>
      </c>
      <c r="BG118" s="419"/>
      <c r="BH118" s="419"/>
      <c r="BI118" s="420"/>
      <c r="BK118" s="8">
        <f t="shared" si="87"/>
        <v>420</v>
      </c>
    </row>
    <row r="119" spans="1:63" s="13" customFormat="1" ht="60" customHeight="1" x14ac:dyDescent="0.55000000000000004">
      <c r="A119" s="54" t="s">
        <v>267</v>
      </c>
      <c r="B119" s="606" t="s">
        <v>273</v>
      </c>
      <c r="C119" s="606"/>
      <c r="D119" s="606"/>
      <c r="E119" s="606"/>
      <c r="F119" s="606"/>
      <c r="G119" s="606"/>
      <c r="H119" s="606"/>
      <c r="I119" s="606"/>
      <c r="J119" s="606"/>
      <c r="K119" s="606"/>
      <c r="L119" s="606"/>
      <c r="M119" s="606"/>
      <c r="N119" s="606"/>
      <c r="O119" s="607"/>
      <c r="P119" s="608"/>
      <c r="Q119" s="601"/>
      <c r="R119" s="601">
        <v>6</v>
      </c>
      <c r="S119" s="602"/>
      <c r="T119" s="608">
        <v>100</v>
      </c>
      <c r="U119" s="601"/>
      <c r="V119" s="601">
        <f>SUM(X119:AE119)</f>
        <v>50</v>
      </c>
      <c r="W119" s="601"/>
      <c r="X119" s="601">
        <v>26</v>
      </c>
      <c r="Y119" s="601"/>
      <c r="Z119" s="601"/>
      <c r="AA119" s="601"/>
      <c r="AB119" s="601">
        <v>24</v>
      </c>
      <c r="AC119" s="601"/>
      <c r="AD119" s="601"/>
      <c r="AE119" s="602"/>
      <c r="AF119" s="96"/>
      <c r="AG119" s="92"/>
      <c r="AH119" s="66"/>
      <c r="AI119" s="96"/>
      <c r="AJ119" s="92"/>
      <c r="AK119" s="93"/>
      <c r="AL119" s="67"/>
      <c r="AM119" s="92"/>
      <c r="AN119" s="66"/>
      <c r="AO119" s="96"/>
      <c r="AP119" s="92"/>
      <c r="AQ119" s="93"/>
      <c r="AR119" s="67"/>
      <c r="AS119" s="92"/>
      <c r="AT119" s="66"/>
      <c r="AU119" s="96">
        <v>100</v>
      </c>
      <c r="AV119" s="92">
        <v>50</v>
      </c>
      <c r="AW119" s="93">
        <v>3</v>
      </c>
      <c r="AX119" s="67"/>
      <c r="AY119" s="92"/>
      <c r="AZ119" s="66"/>
      <c r="BA119" s="96"/>
      <c r="BB119" s="92"/>
      <c r="BC119" s="66"/>
      <c r="BD119" s="456">
        <v>3</v>
      </c>
      <c r="BE119" s="457"/>
      <c r="BF119" s="609"/>
      <c r="BG119" s="610"/>
      <c r="BH119" s="610"/>
      <c r="BI119" s="611"/>
      <c r="BK119" s="8">
        <f>AF119+AI119+AL119+AO119+AR119+AU119+AX119+BA119</f>
        <v>100</v>
      </c>
    </row>
    <row r="120" spans="1:63" ht="60" customHeight="1" x14ac:dyDescent="0.55000000000000004">
      <c r="A120" s="48" t="s">
        <v>270</v>
      </c>
      <c r="B120" s="430" t="s">
        <v>268</v>
      </c>
      <c r="C120" s="430"/>
      <c r="D120" s="430"/>
      <c r="E120" s="430"/>
      <c r="F120" s="430"/>
      <c r="G120" s="430"/>
      <c r="H120" s="430"/>
      <c r="I120" s="430"/>
      <c r="J120" s="430"/>
      <c r="K120" s="430"/>
      <c r="L120" s="430"/>
      <c r="M120" s="430"/>
      <c r="N120" s="430"/>
      <c r="O120" s="431"/>
      <c r="P120" s="432">
        <v>7</v>
      </c>
      <c r="Q120" s="356"/>
      <c r="R120" s="356">
        <v>6</v>
      </c>
      <c r="S120" s="433"/>
      <c r="T120" s="432">
        <f>AU120+AX120</f>
        <v>222</v>
      </c>
      <c r="U120" s="356"/>
      <c r="V120" s="356">
        <f t="shared" si="82"/>
        <v>120</v>
      </c>
      <c r="W120" s="356"/>
      <c r="X120" s="356">
        <v>66</v>
      </c>
      <c r="Y120" s="356"/>
      <c r="Z120" s="356"/>
      <c r="AA120" s="356"/>
      <c r="AB120" s="356">
        <v>54</v>
      </c>
      <c r="AC120" s="356"/>
      <c r="AD120" s="356"/>
      <c r="AE120" s="433"/>
      <c r="AF120" s="85"/>
      <c r="AG120" s="80"/>
      <c r="AH120" s="65"/>
      <c r="AI120" s="85"/>
      <c r="AJ120" s="80"/>
      <c r="AK120" s="81"/>
      <c r="AL120" s="106"/>
      <c r="AM120" s="80"/>
      <c r="AN120" s="65"/>
      <c r="AO120" s="85"/>
      <c r="AP120" s="80"/>
      <c r="AQ120" s="81"/>
      <c r="AR120" s="106"/>
      <c r="AS120" s="80"/>
      <c r="AT120" s="65"/>
      <c r="AU120" s="85">
        <v>120</v>
      </c>
      <c r="AV120" s="80">
        <v>74</v>
      </c>
      <c r="AW120" s="81">
        <v>3</v>
      </c>
      <c r="AX120" s="106">
        <v>102</v>
      </c>
      <c r="AY120" s="80">
        <v>46</v>
      </c>
      <c r="AZ120" s="65">
        <v>3</v>
      </c>
      <c r="BA120" s="85"/>
      <c r="BB120" s="80"/>
      <c r="BC120" s="65"/>
      <c r="BD120" s="409">
        <v>6</v>
      </c>
      <c r="BE120" s="434"/>
      <c r="BF120" s="564"/>
      <c r="BG120" s="565"/>
      <c r="BH120" s="565"/>
      <c r="BI120" s="566"/>
      <c r="BK120" s="8">
        <f t="shared" si="87"/>
        <v>222</v>
      </c>
    </row>
    <row r="121" spans="1:63" s="13" customFormat="1" ht="60" customHeight="1" thickBot="1" x14ac:dyDescent="0.6">
      <c r="A121" s="49" t="s">
        <v>272</v>
      </c>
      <c r="B121" s="539" t="s">
        <v>271</v>
      </c>
      <c r="C121" s="612"/>
      <c r="D121" s="612"/>
      <c r="E121" s="612"/>
      <c r="F121" s="612"/>
      <c r="G121" s="612"/>
      <c r="H121" s="612"/>
      <c r="I121" s="612"/>
      <c r="J121" s="612"/>
      <c r="K121" s="612"/>
      <c r="L121" s="612"/>
      <c r="M121" s="612"/>
      <c r="N121" s="612"/>
      <c r="O121" s="613"/>
      <c r="P121" s="614"/>
      <c r="Q121" s="454"/>
      <c r="R121" s="455">
        <v>7</v>
      </c>
      <c r="S121" s="603"/>
      <c r="T121" s="614">
        <v>98</v>
      </c>
      <c r="U121" s="454"/>
      <c r="V121" s="363">
        <v>40</v>
      </c>
      <c r="W121" s="363"/>
      <c r="X121" s="455">
        <v>22</v>
      </c>
      <c r="Y121" s="454"/>
      <c r="Z121" s="455"/>
      <c r="AA121" s="454"/>
      <c r="AB121" s="455">
        <v>18</v>
      </c>
      <c r="AC121" s="454"/>
      <c r="AD121" s="455"/>
      <c r="AE121" s="603"/>
      <c r="AF121" s="76"/>
      <c r="AG121" s="74"/>
      <c r="AH121" s="94"/>
      <c r="AI121" s="76"/>
      <c r="AJ121" s="74"/>
      <c r="AK121" s="79"/>
      <c r="AL121" s="95"/>
      <c r="AM121" s="74"/>
      <c r="AN121" s="94"/>
      <c r="AO121" s="76"/>
      <c r="AP121" s="74"/>
      <c r="AQ121" s="79"/>
      <c r="AR121" s="95"/>
      <c r="AS121" s="74"/>
      <c r="AT121" s="94"/>
      <c r="AU121" s="76"/>
      <c r="AV121" s="74"/>
      <c r="AW121" s="79"/>
      <c r="AX121" s="95">
        <v>98</v>
      </c>
      <c r="AY121" s="74">
        <v>40</v>
      </c>
      <c r="AZ121" s="94">
        <v>3</v>
      </c>
      <c r="BA121" s="76"/>
      <c r="BB121" s="74"/>
      <c r="BC121" s="94"/>
      <c r="BD121" s="604">
        <v>3</v>
      </c>
      <c r="BE121" s="605"/>
      <c r="BF121" s="567"/>
      <c r="BG121" s="568"/>
      <c r="BH121" s="568"/>
      <c r="BI121" s="569"/>
      <c r="BK121" s="8">
        <f t="shared" si="87"/>
        <v>98</v>
      </c>
    </row>
    <row r="122" spans="1:63" s="12" customFormat="1" ht="88.5" customHeight="1" thickBot="1" x14ac:dyDescent="0.65">
      <c r="A122" s="47" t="s">
        <v>280</v>
      </c>
      <c r="B122" s="447" t="s">
        <v>274</v>
      </c>
      <c r="C122" s="447"/>
      <c r="D122" s="447"/>
      <c r="E122" s="447"/>
      <c r="F122" s="447"/>
      <c r="G122" s="447"/>
      <c r="H122" s="447"/>
      <c r="I122" s="447"/>
      <c r="J122" s="447"/>
      <c r="K122" s="447"/>
      <c r="L122" s="447"/>
      <c r="M122" s="447"/>
      <c r="N122" s="447"/>
      <c r="O122" s="448"/>
      <c r="P122" s="416"/>
      <c r="Q122" s="377"/>
      <c r="R122" s="377"/>
      <c r="S122" s="417"/>
      <c r="T122" s="377">
        <f>SUM(T123:U125)</f>
        <v>304</v>
      </c>
      <c r="U122" s="377"/>
      <c r="V122" s="377">
        <f>SUM(V123:W125)</f>
        <v>130</v>
      </c>
      <c r="W122" s="377"/>
      <c r="X122" s="377">
        <f>SUM(X123:Y125)</f>
        <v>70</v>
      </c>
      <c r="Y122" s="377"/>
      <c r="Z122" s="377"/>
      <c r="AA122" s="377"/>
      <c r="AB122" s="377">
        <f>SUM(AB123:AC125)</f>
        <v>60</v>
      </c>
      <c r="AC122" s="377"/>
      <c r="AD122" s="377"/>
      <c r="AE122" s="377"/>
      <c r="AF122" s="87"/>
      <c r="AG122" s="82"/>
      <c r="AH122" s="97"/>
      <c r="AI122" s="87"/>
      <c r="AJ122" s="82"/>
      <c r="AK122" s="91"/>
      <c r="AL122" s="98"/>
      <c r="AM122" s="82"/>
      <c r="AN122" s="97"/>
      <c r="AO122" s="87">
        <f t="shared" ref="AO122:AT122" si="103">SUM(AO123:AO125)</f>
        <v>92</v>
      </c>
      <c r="AP122" s="82">
        <f t="shared" si="103"/>
        <v>40</v>
      </c>
      <c r="AQ122" s="91">
        <f t="shared" si="103"/>
        <v>3</v>
      </c>
      <c r="AR122" s="98">
        <f t="shared" si="103"/>
        <v>212</v>
      </c>
      <c r="AS122" s="82">
        <f t="shared" si="103"/>
        <v>90</v>
      </c>
      <c r="AT122" s="97">
        <f t="shared" si="103"/>
        <v>6</v>
      </c>
      <c r="AU122" s="87"/>
      <c r="AV122" s="82"/>
      <c r="AW122" s="91"/>
      <c r="AX122" s="98"/>
      <c r="AY122" s="82"/>
      <c r="AZ122" s="97"/>
      <c r="BA122" s="87"/>
      <c r="BB122" s="82"/>
      <c r="BC122" s="97"/>
      <c r="BD122" s="379">
        <f>SUM(BD123:BE125)</f>
        <v>9</v>
      </c>
      <c r="BE122" s="545"/>
      <c r="BF122" s="600" t="s">
        <v>477</v>
      </c>
      <c r="BG122" s="419"/>
      <c r="BH122" s="419"/>
      <c r="BI122" s="420"/>
      <c r="BK122" s="43">
        <f t="shared" si="87"/>
        <v>304</v>
      </c>
    </row>
    <row r="123" spans="1:63" s="13" customFormat="1" ht="60" customHeight="1" x14ac:dyDescent="0.55000000000000004">
      <c r="A123" s="206" t="s">
        <v>283</v>
      </c>
      <c r="B123" s="571" t="s">
        <v>279</v>
      </c>
      <c r="C123" s="571"/>
      <c r="D123" s="571"/>
      <c r="E123" s="571"/>
      <c r="F123" s="571"/>
      <c r="G123" s="571"/>
      <c r="H123" s="571"/>
      <c r="I123" s="571"/>
      <c r="J123" s="571"/>
      <c r="K123" s="571"/>
      <c r="L123" s="571"/>
      <c r="M123" s="571"/>
      <c r="N123" s="571"/>
      <c r="O123" s="572"/>
      <c r="P123" s="383"/>
      <c r="Q123" s="384"/>
      <c r="R123" s="384">
        <v>4</v>
      </c>
      <c r="S123" s="385"/>
      <c r="T123" s="383">
        <v>92</v>
      </c>
      <c r="U123" s="384"/>
      <c r="V123" s="384">
        <f>SUM(X123:AE123)</f>
        <v>40</v>
      </c>
      <c r="W123" s="384"/>
      <c r="X123" s="384">
        <v>20</v>
      </c>
      <c r="Y123" s="384"/>
      <c r="Z123" s="384"/>
      <c r="AA123" s="384"/>
      <c r="AB123" s="384">
        <v>20</v>
      </c>
      <c r="AC123" s="384"/>
      <c r="AD123" s="384"/>
      <c r="AE123" s="385"/>
      <c r="AF123" s="90"/>
      <c r="AG123" s="88"/>
      <c r="AH123" s="64"/>
      <c r="AI123" s="90"/>
      <c r="AJ123" s="88"/>
      <c r="AK123" s="89"/>
      <c r="AL123" s="105"/>
      <c r="AM123" s="88"/>
      <c r="AN123" s="64"/>
      <c r="AO123" s="90">
        <v>92</v>
      </c>
      <c r="AP123" s="88">
        <v>40</v>
      </c>
      <c r="AQ123" s="89">
        <v>3</v>
      </c>
      <c r="AR123" s="105"/>
      <c r="AS123" s="88"/>
      <c r="AT123" s="64"/>
      <c r="AU123" s="90"/>
      <c r="AV123" s="88"/>
      <c r="AW123" s="89"/>
      <c r="AX123" s="105"/>
      <c r="AY123" s="88"/>
      <c r="AZ123" s="64"/>
      <c r="BA123" s="90"/>
      <c r="BB123" s="88"/>
      <c r="BC123" s="64"/>
      <c r="BD123" s="573">
        <v>3</v>
      </c>
      <c r="BE123" s="574"/>
      <c r="BF123" s="564"/>
      <c r="BG123" s="565"/>
      <c r="BH123" s="565"/>
      <c r="BI123" s="566"/>
      <c r="BK123" s="8">
        <f>AF123+AI123+AL123+AO123+AR123+AU123+AX123+BA123</f>
        <v>92</v>
      </c>
    </row>
    <row r="124" spans="1:63" s="13" customFormat="1" ht="54" customHeight="1" x14ac:dyDescent="0.55000000000000004">
      <c r="A124" s="206" t="s">
        <v>290</v>
      </c>
      <c r="B124" s="538" t="s">
        <v>277</v>
      </c>
      <c r="C124" s="538"/>
      <c r="D124" s="538"/>
      <c r="E124" s="538"/>
      <c r="F124" s="538"/>
      <c r="G124" s="538"/>
      <c r="H124" s="538"/>
      <c r="I124" s="538"/>
      <c r="J124" s="538"/>
      <c r="K124" s="538"/>
      <c r="L124" s="538"/>
      <c r="M124" s="538"/>
      <c r="N124" s="538"/>
      <c r="O124" s="539"/>
      <c r="P124" s="453">
        <v>5</v>
      </c>
      <c r="Q124" s="363"/>
      <c r="R124" s="363"/>
      <c r="S124" s="364"/>
      <c r="T124" s="453">
        <v>120</v>
      </c>
      <c r="U124" s="363"/>
      <c r="V124" s="363">
        <f t="shared" si="82"/>
        <v>50</v>
      </c>
      <c r="W124" s="363"/>
      <c r="X124" s="363">
        <v>30</v>
      </c>
      <c r="Y124" s="363"/>
      <c r="Z124" s="363"/>
      <c r="AA124" s="363"/>
      <c r="AB124" s="363">
        <v>20</v>
      </c>
      <c r="AC124" s="363"/>
      <c r="AD124" s="363"/>
      <c r="AE124" s="364"/>
      <c r="AF124" s="76"/>
      <c r="AG124" s="74"/>
      <c r="AH124" s="94"/>
      <c r="AI124" s="76"/>
      <c r="AJ124" s="74"/>
      <c r="AK124" s="79"/>
      <c r="AL124" s="95"/>
      <c r="AM124" s="74"/>
      <c r="AN124" s="94"/>
      <c r="AO124" s="76"/>
      <c r="AP124" s="74"/>
      <c r="AQ124" s="79"/>
      <c r="AR124" s="95">
        <v>120</v>
      </c>
      <c r="AS124" s="74">
        <v>50</v>
      </c>
      <c r="AT124" s="94">
        <v>3</v>
      </c>
      <c r="AU124" s="76"/>
      <c r="AV124" s="74"/>
      <c r="AW124" s="79"/>
      <c r="AX124" s="95"/>
      <c r="AY124" s="74"/>
      <c r="AZ124" s="94"/>
      <c r="BA124" s="76"/>
      <c r="BB124" s="74"/>
      <c r="BC124" s="94"/>
      <c r="BD124" s="554">
        <v>3</v>
      </c>
      <c r="BE124" s="555"/>
      <c r="BF124" s="564"/>
      <c r="BG124" s="565"/>
      <c r="BH124" s="565"/>
      <c r="BI124" s="566"/>
      <c r="BK124" s="8">
        <f t="shared" si="87"/>
        <v>120</v>
      </c>
    </row>
    <row r="125" spans="1:63" s="13" customFormat="1" ht="54" customHeight="1" thickBot="1" x14ac:dyDescent="0.6">
      <c r="A125" s="206" t="s">
        <v>296</v>
      </c>
      <c r="B125" s="538" t="s">
        <v>278</v>
      </c>
      <c r="C125" s="538"/>
      <c r="D125" s="538"/>
      <c r="E125" s="538"/>
      <c r="F125" s="538"/>
      <c r="G125" s="538"/>
      <c r="H125" s="538"/>
      <c r="I125" s="538"/>
      <c r="J125" s="538"/>
      <c r="K125" s="538"/>
      <c r="L125" s="538"/>
      <c r="M125" s="538"/>
      <c r="N125" s="538"/>
      <c r="O125" s="539"/>
      <c r="P125" s="453"/>
      <c r="Q125" s="363"/>
      <c r="R125" s="363">
        <v>5</v>
      </c>
      <c r="S125" s="364"/>
      <c r="T125" s="453">
        <v>92</v>
      </c>
      <c r="U125" s="363"/>
      <c r="V125" s="363">
        <f t="shared" si="82"/>
        <v>40</v>
      </c>
      <c r="W125" s="363"/>
      <c r="X125" s="363">
        <v>20</v>
      </c>
      <c r="Y125" s="363"/>
      <c r="Z125" s="363"/>
      <c r="AA125" s="363"/>
      <c r="AB125" s="363">
        <v>20</v>
      </c>
      <c r="AC125" s="363"/>
      <c r="AD125" s="363"/>
      <c r="AE125" s="364"/>
      <c r="AF125" s="76"/>
      <c r="AG125" s="74"/>
      <c r="AH125" s="94"/>
      <c r="AI125" s="76"/>
      <c r="AJ125" s="74"/>
      <c r="AK125" s="79"/>
      <c r="AL125" s="95"/>
      <c r="AM125" s="74"/>
      <c r="AN125" s="94"/>
      <c r="AO125" s="76"/>
      <c r="AP125" s="74"/>
      <c r="AQ125" s="79"/>
      <c r="AR125" s="95">
        <v>92</v>
      </c>
      <c r="AS125" s="74">
        <v>40</v>
      </c>
      <c r="AT125" s="94">
        <v>3</v>
      </c>
      <c r="AU125" s="76"/>
      <c r="AV125" s="74"/>
      <c r="AW125" s="79"/>
      <c r="AX125" s="95"/>
      <c r="AY125" s="74"/>
      <c r="AZ125" s="94"/>
      <c r="BA125" s="76"/>
      <c r="BB125" s="74"/>
      <c r="BC125" s="94"/>
      <c r="BD125" s="554">
        <v>3</v>
      </c>
      <c r="BE125" s="555"/>
      <c r="BF125" s="567"/>
      <c r="BG125" s="568"/>
      <c r="BH125" s="568"/>
      <c r="BI125" s="569"/>
      <c r="BK125" s="8">
        <f t="shared" si="87"/>
        <v>92</v>
      </c>
    </row>
    <row r="126" spans="1:63" s="12" customFormat="1" ht="88.5" customHeight="1" thickBot="1" x14ac:dyDescent="0.65">
      <c r="A126" s="47" t="s">
        <v>461</v>
      </c>
      <c r="B126" s="447" t="s">
        <v>281</v>
      </c>
      <c r="C126" s="447"/>
      <c r="D126" s="447"/>
      <c r="E126" s="447"/>
      <c r="F126" s="447"/>
      <c r="G126" s="447"/>
      <c r="H126" s="447"/>
      <c r="I126" s="447"/>
      <c r="J126" s="447"/>
      <c r="K126" s="447"/>
      <c r="L126" s="447"/>
      <c r="M126" s="447"/>
      <c r="N126" s="447"/>
      <c r="O126" s="448"/>
      <c r="P126" s="416" t="s">
        <v>282</v>
      </c>
      <c r="Q126" s="377"/>
      <c r="R126" s="377" t="s">
        <v>282</v>
      </c>
      <c r="S126" s="417"/>
      <c r="T126" s="416">
        <f>SUM(T128:U131)</f>
        <v>378</v>
      </c>
      <c r="U126" s="377"/>
      <c r="V126" s="377">
        <f>SUM(X126:AE126)</f>
        <v>168</v>
      </c>
      <c r="W126" s="377"/>
      <c r="X126" s="377">
        <f t="shared" ref="X126" si="104">SUM(X128:Y131)</f>
        <v>84</v>
      </c>
      <c r="Y126" s="377"/>
      <c r="Z126" s="377"/>
      <c r="AA126" s="377"/>
      <c r="AB126" s="377">
        <f t="shared" ref="AB126" si="105">SUM(AB128:AC131)</f>
        <v>84</v>
      </c>
      <c r="AC126" s="377"/>
      <c r="AD126" s="377"/>
      <c r="AE126" s="417"/>
      <c r="AF126" s="87"/>
      <c r="AG126" s="82"/>
      <c r="AH126" s="97"/>
      <c r="AI126" s="87"/>
      <c r="AJ126" s="82"/>
      <c r="AK126" s="91"/>
      <c r="AL126" s="98"/>
      <c r="AM126" s="82"/>
      <c r="AN126" s="97"/>
      <c r="AO126" s="87"/>
      <c r="AP126" s="82"/>
      <c r="AQ126" s="91"/>
      <c r="AR126" s="98"/>
      <c r="AS126" s="82"/>
      <c r="AT126" s="97"/>
      <c r="AU126" s="87"/>
      <c r="AV126" s="82"/>
      <c r="AW126" s="91"/>
      <c r="AX126" s="98"/>
      <c r="AY126" s="98"/>
      <c r="AZ126" s="58"/>
      <c r="BA126" s="87">
        <f xml:space="preserve"> SUM(BA128:BA131)</f>
        <v>378</v>
      </c>
      <c r="BB126" s="82">
        <f t="shared" ref="BB126:BC126" si="106" xml:space="preserve"> SUM(BB128:BB131)</f>
        <v>168</v>
      </c>
      <c r="BC126" s="91">
        <f t="shared" si="106"/>
        <v>12</v>
      </c>
      <c r="BD126" s="599">
        <f>SUM(BD128:BE131)</f>
        <v>12</v>
      </c>
      <c r="BE126" s="545"/>
      <c r="BF126" s="600"/>
      <c r="BG126" s="419"/>
      <c r="BH126" s="419"/>
      <c r="BI126" s="420"/>
      <c r="BK126" s="43">
        <f t="shared" si="87"/>
        <v>378</v>
      </c>
    </row>
    <row r="127" spans="1:63" s="13" customFormat="1" ht="86.25" customHeight="1" x14ac:dyDescent="0.55000000000000004">
      <c r="A127" s="59" t="s">
        <v>462</v>
      </c>
      <c r="B127" s="559" t="s">
        <v>284</v>
      </c>
      <c r="C127" s="559"/>
      <c r="D127" s="559"/>
      <c r="E127" s="559"/>
      <c r="F127" s="559"/>
      <c r="G127" s="559"/>
      <c r="H127" s="559"/>
      <c r="I127" s="559"/>
      <c r="J127" s="559"/>
      <c r="K127" s="559"/>
      <c r="L127" s="559"/>
      <c r="M127" s="559"/>
      <c r="N127" s="559"/>
      <c r="O127" s="560"/>
      <c r="P127" s="432"/>
      <c r="Q127" s="356"/>
      <c r="R127" s="356"/>
      <c r="S127" s="433"/>
      <c r="T127" s="432"/>
      <c r="U127" s="356"/>
      <c r="V127" s="356"/>
      <c r="W127" s="356"/>
      <c r="X127" s="356"/>
      <c r="Y127" s="356"/>
      <c r="Z127" s="356"/>
      <c r="AA127" s="356"/>
      <c r="AB127" s="356"/>
      <c r="AC127" s="356"/>
      <c r="AD127" s="356"/>
      <c r="AE127" s="433"/>
      <c r="AF127" s="85"/>
      <c r="AG127" s="80"/>
      <c r="AH127" s="65"/>
      <c r="AI127" s="85"/>
      <c r="AJ127" s="80"/>
      <c r="AK127" s="81"/>
      <c r="AL127" s="106"/>
      <c r="AM127" s="80"/>
      <c r="AN127" s="65"/>
      <c r="AO127" s="85"/>
      <c r="AP127" s="80"/>
      <c r="AQ127" s="81"/>
      <c r="AR127" s="106"/>
      <c r="AS127" s="80"/>
      <c r="AT127" s="65"/>
      <c r="AU127" s="85"/>
      <c r="AV127" s="80"/>
      <c r="AW127" s="81"/>
      <c r="AX127" s="106"/>
      <c r="AY127" s="80"/>
      <c r="AZ127" s="65"/>
      <c r="BA127" s="85"/>
      <c r="BB127" s="80"/>
      <c r="BC127" s="65"/>
      <c r="BD127" s="409"/>
      <c r="BE127" s="434"/>
      <c r="BF127" s="556" t="s">
        <v>478</v>
      </c>
      <c r="BG127" s="557"/>
      <c r="BH127" s="557"/>
      <c r="BI127" s="558"/>
    </row>
    <row r="128" spans="1:63" s="13" customFormat="1" ht="98.25" customHeight="1" x14ac:dyDescent="0.55000000000000004">
      <c r="A128" s="49" t="s">
        <v>463</v>
      </c>
      <c r="B128" s="538" t="s">
        <v>285</v>
      </c>
      <c r="C128" s="538"/>
      <c r="D128" s="538"/>
      <c r="E128" s="538"/>
      <c r="F128" s="538"/>
      <c r="G128" s="538"/>
      <c r="H128" s="538"/>
      <c r="I128" s="538"/>
      <c r="J128" s="538"/>
      <c r="K128" s="538"/>
      <c r="L128" s="538"/>
      <c r="M128" s="538"/>
      <c r="N128" s="538"/>
      <c r="O128" s="539"/>
      <c r="P128" s="453"/>
      <c r="Q128" s="363"/>
      <c r="R128" s="363">
        <v>8</v>
      </c>
      <c r="S128" s="364"/>
      <c r="T128" s="453">
        <v>90</v>
      </c>
      <c r="U128" s="363"/>
      <c r="V128" s="363">
        <f>SUM(X128:AE128)</f>
        <v>36</v>
      </c>
      <c r="W128" s="363"/>
      <c r="X128" s="363">
        <v>18</v>
      </c>
      <c r="Y128" s="363"/>
      <c r="Z128" s="363"/>
      <c r="AA128" s="363"/>
      <c r="AB128" s="363">
        <v>18</v>
      </c>
      <c r="AC128" s="363"/>
      <c r="AD128" s="363"/>
      <c r="AE128" s="364"/>
      <c r="AF128" s="76"/>
      <c r="AG128" s="74"/>
      <c r="AH128" s="94"/>
      <c r="AI128" s="76"/>
      <c r="AJ128" s="74"/>
      <c r="AK128" s="79"/>
      <c r="AL128" s="95"/>
      <c r="AM128" s="74"/>
      <c r="AN128" s="94"/>
      <c r="AO128" s="76"/>
      <c r="AP128" s="74"/>
      <c r="AQ128" s="79"/>
      <c r="AR128" s="95"/>
      <c r="AS128" s="74"/>
      <c r="AT128" s="94"/>
      <c r="AU128" s="76"/>
      <c r="AV128" s="74"/>
      <c r="AW128" s="79"/>
      <c r="AX128" s="95"/>
      <c r="AY128" s="74"/>
      <c r="AZ128" s="94"/>
      <c r="BA128" s="76">
        <v>90</v>
      </c>
      <c r="BB128" s="74">
        <v>36</v>
      </c>
      <c r="BC128" s="94">
        <v>3</v>
      </c>
      <c r="BD128" s="554">
        <v>3</v>
      </c>
      <c r="BE128" s="555"/>
      <c r="BF128" s="561"/>
      <c r="BG128" s="562"/>
      <c r="BH128" s="562"/>
      <c r="BI128" s="563"/>
    </row>
    <row r="129" spans="1:67" s="13" customFormat="1" ht="51" customHeight="1" x14ac:dyDescent="0.55000000000000004">
      <c r="A129" s="49" t="s">
        <v>464</v>
      </c>
      <c r="B129" s="538" t="s">
        <v>287</v>
      </c>
      <c r="C129" s="538"/>
      <c r="D129" s="538"/>
      <c r="E129" s="538"/>
      <c r="F129" s="538"/>
      <c r="G129" s="538"/>
      <c r="H129" s="538"/>
      <c r="I129" s="538"/>
      <c r="J129" s="538"/>
      <c r="K129" s="538"/>
      <c r="L129" s="538"/>
      <c r="M129" s="538"/>
      <c r="N129" s="538"/>
      <c r="O129" s="539"/>
      <c r="P129" s="453">
        <v>8</v>
      </c>
      <c r="Q129" s="363"/>
      <c r="R129" s="363"/>
      <c r="S129" s="364"/>
      <c r="T129" s="453">
        <v>106</v>
      </c>
      <c r="U129" s="363"/>
      <c r="V129" s="363">
        <f>SUM(X129:AE129)</f>
        <v>60</v>
      </c>
      <c r="W129" s="363"/>
      <c r="X129" s="363">
        <v>30</v>
      </c>
      <c r="Y129" s="363"/>
      <c r="Z129" s="363"/>
      <c r="AA129" s="363"/>
      <c r="AB129" s="363">
        <v>30</v>
      </c>
      <c r="AC129" s="363"/>
      <c r="AD129" s="363"/>
      <c r="AE129" s="364"/>
      <c r="AF129" s="76"/>
      <c r="AG129" s="74"/>
      <c r="AH129" s="94"/>
      <c r="AI129" s="76"/>
      <c r="AJ129" s="74"/>
      <c r="AK129" s="79"/>
      <c r="AL129" s="95"/>
      <c r="AM129" s="74"/>
      <c r="AN129" s="94"/>
      <c r="AO129" s="76"/>
      <c r="AP129" s="74"/>
      <c r="AQ129" s="79"/>
      <c r="AR129" s="95"/>
      <c r="AS129" s="74"/>
      <c r="AT129" s="94"/>
      <c r="AU129" s="76"/>
      <c r="AV129" s="74"/>
      <c r="AW129" s="79"/>
      <c r="AX129" s="95"/>
      <c r="AY129" s="74"/>
      <c r="AZ129" s="94"/>
      <c r="BA129" s="76">
        <v>106</v>
      </c>
      <c r="BB129" s="74">
        <v>60</v>
      </c>
      <c r="BC129" s="94">
        <v>3</v>
      </c>
      <c r="BD129" s="554">
        <v>3</v>
      </c>
      <c r="BE129" s="555"/>
      <c r="BF129" s="564"/>
      <c r="BG129" s="565"/>
      <c r="BH129" s="565"/>
      <c r="BI129" s="566"/>
    </row>
    <row r="130" spans="1:67" s="13" customFormat="1" ht="108" customHeight="1" x14ac:dyDescent="0.55000000000000004">
      <c r="A130" s="49" t="s">
        <v>465</v>
      </c>
      <c r="B130" s="538" t="s">
        <v>288</v>
      </c>
      <c r="C130" s="538"/>
      <c r="D130" s="538"/>
      <c r="E130" s="538"/>
      <c r="F130" s="538"/>
      <c r="G130" s="538"/>
      <c r="H130" s="538"/>
      <c r="I130" s="538"/>
      <c r="J130" s="538"/>
      <c r="K130" s="538"/>
      <c r="L130" s="538"/>
      <c r="M130" s="538"/>
      <c r="N130" s="538"/>
      <c r="O130" s="539"/>
      <c r="P130" s="453">
        <v>8</v>
      </c>
      <c r="Q130" s="363"/>
      <c r="R130" s="363"/>
      <c r="S130" s="364"/>
      <c r="T130" s="453">
        <v>92</v>
      </c>
      <c r="U130" s="363"/>
      <c r="V130" s="363">
        <v>36</v>
      </c>
      <c r="W130" s="363"/>
      <c r="X130" s="363">
        <v>18</v>
      </c>
      <c r="Y130" s="363"/>
      <c r="Z130" s="363"/>
      <c r="AA130" s="363"/>
      <c r="AB130" s="363">
        <v>18</v>
      </c>
      <c r="AC130" s="363"/>
      <c r="AD130" s="363"/>
      <c r="AE130" s="364"/>
      <c r="AF130" s="76"/>
      <c r="AG130" s="74"/>
      <c r="AH130" s="94"/>
      <c r="AI130" s="76"/>
      <c r="AJ130" s="74"/>
      <c r="AK130" s="79"/>
      <c r="AL130" s="95"/>
      <c r="AM130" s="74"/>
      <c r="AN130" s="94"/>
      <c r="AO130" s="76"/>
      <c r="AP130" s="74"/>
      <c r="AQ130" s="79"/>
      <c r="AR130" s="95"/>
      <c r="AS130" s="74"/>
      <c r="AT130" s="94"/>
      <c r="AU130" s="76"/>
      <c r="AV130" s="74"/>
      <c r="AW130" s="79"/>
      <c r="AX130" s="95"/>
      <c r="AY130" s="74"/>
      <c r="AZ130" s="94"/>
      <c r="BA130" s="76">
        <v>92</v>
      </c>
      <c r="BB130" s="74">
        <v>36</v>
      </c>
      <c r="BC130" s="94">
        <v>3</v>
      </c>
      <c r="BD130" s="554">
        <v>3</v>
      </c>
      <c r="BE130" s="555"/>
      <c r="BF130" s="564"/>
      <c r="BG130" s="565"/>
      <c r="BH130" s="565"/>
      <c r="BI130" s="566"/>
      <c r="BO130" s="14"/>
    </row>
    <row r="131" spans="1:67" s="13" customFormat="1" ht="103.5" customHeight="1" thickBot="1" x14ac:dyDescent="0.6">
      <c r="A131" s="55" t="s">
        <v>466</v>
      </c>
      <c r="B131" s="597" t="s">
        <v>289</v>
      </c>
      <c r="C131" s="597"/>
      <c r="D131" s="597"/>
      <c r="E131" s="597"/>
      <c r="F131" s="597"/>
      <c r="G131" s="597"/>
      <c r="H131" s="597"/>
      <c r="I131" s="597"/>
      <c r="J131" s="597"/>
      <c r="K131" s="597"/>
      <c r="L131" s="597"/>
      <c r="M131" s="597"/>
      <c r="N131" s="597"/>
      <c r="O131" s="598"/>
      <c r="P131" s="519"/>
      <c r="Q131" s="510"/>
      <c r="R131" s="510">
        <v>8</v>
      </c>
      <c r="S131" s="520"/>
      <c r="T131" s="519">
        <v>90</v>
      </c>
      <c r="U131" s="510"/>
      <c r="V131" s="510">
        <v>36</v>
      </c>
      <c r="W131" s="510"/>
      <c r="X131" s="510">
        <v>18</v>
      </c>
      <c r="Y131" s="510"/>
      <c r="Z131" s="510"/>
      <c r="AA131" s="510"/>
      <c r="AB131" s="510">
        <v>18</v>
      </c>
      <c r="AC131" s="510"/>
      <c r="AD131" s="510"/>
      <c r="AE131" s="520"/>
      <c r="AF131" s="100"/>
      <c r="AG131" s="75"/>
      <c r="AH131" s="77"/>
      <c r="AI131" s="100"/>
      <c r="AJ131" s="75"/>
      <c r="AK131" s="101"/>
      <c r="AL131" s="78"/>
      <c r="AM131" s="75"/>
      <c r="AN131" s="77"/>
      <c r="AO131" s="100"/>
      <c r="AP131" s="75"/>
      <c r="AQ131" s="101"/>
      <c r="AR131" s="78"/>
      <c r="AS131" s="75"/>
      <c r="AT131" s="77"/>
      <c r="AU131" s="100"/>
      <c r="AV131" s="75"/>
      <c r="AW131" s="101"/>
      <c r="AX131" s="78"/>
      <c r="AY131" s="75"/>
      <c r="AZ131" s="77"/>
      <c r="BA131" s="100">
        <v>90</v>
      </c>
      <c r="BB131" s="75">
        <v>36</v>
      </c>
      <c r="BC131" s="77">
        <v>3</v>
      </c>
      <c r="BD131" s="459">
        <v>3</v>
      </c>
      <c r="BE131" s="460"/>
      <c r="BF131" s="567"/>
      <c r="BG131" s="568"/>
      <c r="BH131" s="568"/>
      <c r="BI131" s="569"/>
    </row>
    <row r="132" spans="1:67" ht="54.75" hidden="1" customHeight="1" x14ac:dyDescent="0.25">
      <c r="A132" s="578" t="s">
        <v>80</v>
      </c>
      <c r="B132" s="580" t="s">
        <v>81</v>
      </c>
      <c r="C132" s="580"/>
      <c r="D132" s="580"/>
      <c r="E132" s="580"/>
      <c r="F132" s="580"/>
      <c r="G132" s="580"/>
      <c r="H132" s="580"/>
      <c r="I132" s="580"/>
      <c r="J132" s="580"/>
      <c r="K132" s="580"/>
      <c r="L132" s="580"/>
      <c r="M132" s="580"/>
      <c r="N132" s="580"/>
      <c r="O132" s="581"/>
      <c r="P132" s="584" t="s">
        <v>82</v>
      </c>
      <c r="Q132" s="585"/>
      <c r="R132" s="585" t="s">
        <v>83</v>
      </c>
      <c r="S132" s="586"/>
      <c r="T132" s="587" t="s">
        <v>84</v>
      </c>
      <c r="U132" s="588"/>
      <c r="V132" s="588"/>
      <c r="W132" s="588"/>
      <c r="X132" s="588"/>
      <c r="Y132" s="588"/>
      <c r="Z132" s="588"/>
      <c r="AA132" s="588"/>
      <c r="AB132" s="588"/>
      <c r="AC132" s="588"/>
      <c r="AD132" s="588"/>
      <c r="AE132" s="589"/>
      <c r="AF132" s="587" t="s">
        <v>85</v>
      </c>
      <c r="AG132" s="588"/>
      <c r="AH132" s="588"/>
      <c r="AI132" s="588"/>
      <c r="AJ132" s="588"/>
      <c r="AK132" s="588"/>
      <c r="AL132" s="588"/>
      <c r="AM132" s="588"/>
      <c r="AN132" s="588"/>
      <c r="AO132" s="588"/>
      <c r="AP132" s="588"/>
      <c r="AQ132" s="588"/>
      <c r="AR132" s="588"/>
      <c r="AS132" s="588"/>
      <c r="AT132" s="588"/>
      <c r="AU132" s="588"/>
      <c r="AV132" s="588"/>
      <c r="AW132" s="588"/>
      <c r="AX132" s="588"/>
      <c r="AY132" s="588"/>
      <c r="AZ132" s="588"/>
      <c r="BA132" s="588"/>
      <c r="BB132" s="588"/>
      <c r="BC132" s="590"/>
      <c r="BD132" s="596" t="s">
        <v>86</v>
      </c>
      <c r="BE132" s="595"/>
      <c r="BF132" s="593" t="s">
        <v>87</v>
      </c>
      <c r="BG132" s="594"/>
      <c r="BH132" s="594"/>
      <c r="BI132" s="595"/>
    </row>
    <row r="133" spans="1:67" ht="48.75" hidden="1" customHeight="1" x14ac:dyDescent="0.25">
      <c r="A133" s="388"/>
      <c r="B133" s="392"/>
      <c r="C133" s="392"/>
      <c r="D133" s="392"/>
      <c r="E133" s="392"/>
      <c r="F133" s="392"/>
      <c r="G133" s="392"/>
      <c r="H133" s="392"/>
      <c r="I133" s="392"/>
      <c r="J133" s="392"/>
      <c r="K133" s="392"/>
      <c r="L133" s="392"/>
      <c r="M133" s="392"/>
      <c r="N133" s="392"/>
      <c r="O133" s="393"/>
      <c r="P133" s="344"/>
      <c r="Q133" s="345"/>
      <c r="R133" s="345"/>
      <c r="S133" s="352"/>
      <c r="T133" s="344" t="s">
        <v>34</v>
      </c>
      <c r="U133" s="345"/>
      <c r="V133" s="345" t="s">
        <v>88</v>
      </c>
      <c r="W133" s="345"/>
      <c r="X133" s="348" t="s">
        <v>89</v>
      </c>
      <c r="Y133" s="348"/>
      <c r="Z133" s="348"/>
      <c r="AA133" s="348"/>
      <c r="AB133" s="348"/>
      <c r="AC133" s="348"/>
      <c r="AD133" s="348"/>
      <c r="AE133" s="349"/>
      <c r="AF133" s="350" t="s">
        <v>90</v>
      </c>
      <c r="AG133" s="348"/>
      <c r="AH133" s="348"/>
      <c r="AI133" s="348"/>
      <c r="AJ133" s="348"/>
      <c r="AK133" s="348"/>
      <c r="AL133" s="348" t="s">
        <v>91</v>
      </c>
      <c r="AM133" s="348"/>
      <c r="AN133" s="348"/>
      <c r="AO133" s="348"/>
      <c r="AP133" s="348"/>
      <c r="AQ133" s="348"/>
      <c r="AR133" s="348" t="s">
        <v>92</v>
      </c>
      <c r="AS133" s="348"/>
      <c r="AT133" s="348"/>
      <c r="AU133" s="348"/>
      <c r="AV133" s="348"/>
      <c r="AW133" s="348"/>
      <c r="AX133" s="348" t="s">
        <v>93</v>
      </c>
      <c r="AY133" s="348"/>
      <c r="AZ133" s="348"/>
      <c r="BA133" s="348"/>
      <c r="BB133" s="348"/>
      <c r="BC133" s="351"/>
      <c r="BD133" s="334"/>
      <c r="BE133" s="335"/>
      <c r="BF133" s="340"/>
      <c r="BG133" s="341"/>
      <c r="BH133" s="341"/>
      <c r="BI133" s="335"/>
    </row>
    <row r="134" spans="1:67" ht="90.75" hidden="1" customHeight="1" x14ac:dyDescent="0.25">
      <c r="A134" s="388"/>
      <c r="B134" s="392"/>
      <c r="C134" s="392"/>
      <c r="D134" s="392"/>
      <c r="E134" s="392"/>
      <c r="F134" s="392"/>
      <c r="G134" s="392"/>
      <c r="H134" s="392"/>
      <c r="I134" s="392"/>
      <c r="J134" s="392"/>
      <c r="K134" s="392"/>
      <c r="L134" s="392"/>
      <c r="M134" s="392"/>
      <c r="N134" s="392"/>
      <c r="O134" s="393"/>
      <c r="P134" s="344"/>
      <c r="Q134" s="345"/>
      <c r="R134" s="345"/>
      <c r="S134" s="352"/>
      <c r="T134" s="344"/>
      <c r="U134" s="345"/>
      <c r="V134" s="345"/>
      <c r="W134" s="345"/>
      <c r="X134" s="345" t="s">
        <v>94</v>
      </c>
      <c r="Y134" s="345"/>
      <c r="Z134" s="345" t="s">
        <v>95</v>
      </c>
      <c r="AA134" s="345"/>
      <c r="AB134" s="345" t="s">
        <v>96</v>
      </c>
      <c r="AC134" s="345"/>
      <c r="AD134" s="345" t="s">
        <v>97</v>
      </c>
      <c r="AE134" s="352"/>
      <c r="AF134" s="354" t="s">
        <v>98</v>
      </c>
      <c r="AG134" s="348"/>
      <c r="AH134" s="348"/>
      <c r="AI134" s="355" t="s">
        <v>99</v>
      </c>
      <c r="AJ134" s="348"/>
      <c r="AK134" s="348"/>
      <c r="AL134" s="355" t="s">
        <v>100</v>
      </c>
      <c r="AM134" s="348"/>
      <c r="AN134" s="348"/>
      <c r="AO134" s="355" t="s">
        <v>101</v>
      </c>
      <c r="AP134" s="348"/>
      <c r="AQ134" s="348"/>
      <c r="AR134" s="355" t="s">
        <v>102</v>
      </c>
      <c r="AS134" s="348"/>
      <c r="AT134" s="348"/>
      <c r="AU134" s="355" t="s">
        <v>103</v>
      </c>
      <c r="AV134" s="348"/>
      <c r="AW134" s="348"/>
      <c r="AX134" s="355" t="s">
        <v>104</v>
      </c>
      <c r="AY134" s="348"/>
      <c r="AZ134" s="348"/>
      <c r="BA134" s="355" t="s">
        <v>105</v>
      </c>
      <c r="BB134" s="348"/>
      <c r="BC134" s="351"/>
      <c r="BD134" s="334"/>
      <c r="BE134" s="335"/>
      <c r="BF134" s="340"/>
      <c r="BG134" s="341"/>
      <c r="BH134" s="341"/>
      <c r="BI134" s="335"/>
    </row>
    <row r="135" spans="1:67" ht="198" hidden="1" customHeight="1" thickBot="1" x14ac:dyDescent="0.3">
      <c r="A135" s="579"/>
      <c r="B135" s="582"/>
      <c r="C135" s="582"/>
      <c r="D135" s="582"/>
      <c r="E135" s="582"/>
      <c r="F135" s="582"/>
      <c r="G135" s="582"/>
      <c r="H135" s="582"/>
      <c r="I135" s="582"/>
      <c r="J135" s="582"/>
      <c r="K135" s="582"/>
      <c r="L135" s="582"/>
      <c r="M135" s="582"/>
      <c r="N135" s="582"/>
      <c r="O135" s="583"/>
      <c r="P135" s="346"/>
      <c r="Q135" s="347"/>
      <c r="R135" s="347"/>
      <c r="S135" s="353"/>
      <c r="T135" s="346"/>
      <c r="U135" s="347"/>
      <c r="V135" s="347"/>
      <c r="W135" s="347"/>
      <c r="X135" s="347"/>
      <c r="Y135" s="347"/>
      <c r="Z135" s="347"/>
      <c r="AA135" s="347"/>
      <c r="AB135" s="347"/>
      <c r="AC135" s="347"/>
      <c r="AD135" s="347"/>
      <c r="AE135" s="353"/>
      <c r="AF135" s="220" t="s">
        <v>106</v>
      </c>
      <c r="AG135" s="207" t="s">
        <v>107</v>
      </c>
      <c r="AH135" s="207" t="s">
        <v>108</v>
      </c>
      <c r="AI135" s="207" t="s">
        <v>106</v>
      </c>
      <c r="AJ135" s="207" t="s">
        <v>107</v>
      </c>
      <c r="AK135" s="207" t="s">
        <v>108</v>
      </c>
      <c r="AL135" s="207" t="s">
        <v>106</v>
      </c>
      <c r="AM135" s="207" t="s">
        <v>107</v>
      </c>
      <c r="AN135" s="207" t="s">
        <v>108</v>
      </c>
      <c r="AO135" s="207" t="s">
        <v>106</v>
      </c>
      <c r="AP135" s="207" t="s">
        <v>107</v>
      </c>
      <c r="AQ135" s="207" t="s">
        <v>108</v>
      </c>
      <c r="AR135" s="207" t="s">
        <v>106</v>
      </c>
      <c r="AS135" s="207" t="s">
        <v>107</v>
      </c>
      <c r="AT135" s="207" t="s">
        <v>108</v>
      </c>
      <c r="AU135" s="207" t="s">
        <v>106</v>
      </c>
      <c r="AV135" s="207" t="s">
        <v>107</v>
      </c>
      <c r="AW135" s="207" t="s">
        <v>108</v>
      </c>
      <c r="AX135" s="207" t="s">
        <v>106</v>
      </c>
      <c r="AY135" s="207" t="s">
        <v>107</v>
      </c>
      <c r="AZ135" s="207" t="s">
        <v>108</v>
      </c>
      <c r="BA135" s="207" t="s">
        <v>106</v>
      </c>
      <c r="BB135" s="207" t="s">
        <v>107</v>
      </c>
      <c r="BC135" s="208" t="s">
        <v>108</v>
      </c>
      <c r="BD135" s="336"/>
      <c r="BE135" s="337"/>
      <c r="BF135" s="342"/>
      <c r="BG135" s="343"/>
      <c r="BH135" s="343"/>
      <c r="BI135" s="337"/>
    </row>
    <row r="136" spans="1:67" ht="54.75" customHeight="1" x14ac:dyDescent="0.55000000000000004">
      <c r="A136" s="387" t="s">
        <v>80</v>
      </c>
      <c r="B136" s="390" t="s">
        <v>81</v>
      </c>
      <c r="C136" s="390"/>
      <c r="D136" s="390"/>
      <c r="E136" s="390"/>
      <c r="F136" s="390"/>
      <c r="G136" s="390"/>
      <c r="H136" s="390"/>
      <c r="I136" s="390"/>
      <c r="J136" s="390"/>
      <c r="K136" s="390"/>
      <c r="L136" s="390"/>
      <c r="M136" s="390"/>
      <c r="N136" s="390"/>
      <c r="O136" s="391"/>
      <c r="P136" s="396" t="s">
        <v>82</v>
      </c>
      <c r="Q136" s="397"/>
      <c r="R136" s="397" t="s">
        <v>83</v>
      </c>
      <c r="S136" s="399"/>
      <c r="T136" s="404" t="s">
        <v>84</v>
      </c>
      <c r="U136" s="402"/>
      <c r="V136" s="402"/>
      <c r="W136" s="402"/>
      <c r="X136" s="402"/>
      <c r="Y136" s="402"/>
      <c r="Z136" s="402"/>
      <c r="AA136" s="402"/>
      <c r="AB136" s="402"/>
      <c r="AC136" s="402"/>
      <c r="AD136" s="402"/>
      <c r="AE136" s="405"/>
      <c r="AF136" s="404" t="s">
        <v>85</v>
      </c>
      <c r="AG136" s="402"/>
      <c r="AH136" s="402"/>
      <c r="AI136" s="402"/>
      <c r="AJ136" s="402"/>
      <c r="AK136" s="402"/>
      <c r="AL136" s="402"/>
      <c r="AM136" s="402"/>
      <c r="AN136" s="402"/>
      <c r="AO136" s="402"/>
      <c r="AP136" s="402"/>
      <c r="AQ136" s="402"/>
      <c r="AR136" s="402"/>
      <c r="AS136" s="402"/>
      <c r="AT136" s="402"/>
      <c r="AU136" s="402"/>
      <c r="AV136" s="402"/>
      <c r="AW136" s="402"/>
      <c r="AX136" s="402"/>
      <c r="AY136" s="402"/>
      <c r="AZ136" s="402"/>
      <c r="BA136" s="402"/>
      <c r="BB136" s="402"/>
      <c r="BC136" s="403"/>
      <c r="BD136" s="332" t="s">
        <v>86</v>
      </c>
      <c r="BE136" s="333"/>
      <c r="BF136" s="338" t="s">
        <v>87</v>
      </c>
      <c r="BG136" s="339"/>
      <c r="BH136" s="339"/>
      <c r="BI136" s="333"/>
      <c r="BK136" s="8" t="e">
        <f t="shared" ref="BK136:BK139" si="107">AF136+AI136+AL136+AO136+AR136+AU136+AX136+BA136</f>
        <v>#VALUE!</v>
      </c>
    </row>
    <row r="137" spans="1:67" ht="48.75" customHeight="1" x14ac:dyDescent="0.55000000000000004">
      <c r="A137" s="388"/>
      <c r="B137" s="392"/>
      <c r="C137" s="392"/>
      <c r="D137" s="392"/>
      <c r="E137" s="392"/>
      <c r="F137" s="392"/>
      <c r="G137" s="392"/>
      <c r="H137" s="392"/>
      <c r="I137" s="392"/>
      <c r="J137" s="392"/>
      <c r="K137" s="392"/>
      <c r="L137" s="392"/>
      <c r="M137" s="392"/>
      <c r="N137" s="392"/>
      <c r="O137" s="393"/>
      <c r="P137" s="344"/>
      <c r="Q137" s="345"/>
      <c r="R137" s="345"/>
      <c r="S137" s="352"/>
      <c r="T137" s="344" t="s">
        <v>34</v>
      </c>
      <c r="U137" s="345"/>
      <c r="V137" s="345" t="s">
        <v>88</v>
      </c>
      <c r="W137" s="345"/>
      <c r="X137" s="348" t="s">
        <v>89</v>
      </c>
      <c r="Y137" s="348"/>
      <c r="Z137" s="348"/>
      <c r="AA137" s="348"/>
      <c r="AB137" s="348"/>
      <c r="AC137" s="348"/>
      <c r="AD137" s="348"/>
      <c r="AE137" s="349"/>
      <c r="AF137" s="350" t="s">
        <v>90</v>
      </c>
      <c r="AG137" s="348"/>
      <c r="AH137" s="348"/>
      <c r="AI137" s="348"/>
      <c r="AJ137" s="348"/>
      <c r="AK137" s="348"/>
      <c r="AL137" s="348" t="s">
        <v>91</v>
      </c>
      <c r="AM137" s="348"/>
      <c r="AN137" s="348"/>
      <c r="AO137" s="348"/>
      <c r="AP137" s="348"/>
      <c r="AQ137" s="348"/>
      <c r="AR137" s="348" t="s">
        <v>92</v>
      </c>
      <c r="AS137" s="348"/>
      <c r="AT137" s="348"/>
      <c r="AU137" s="348"/>
      <c r="AV137" s="348"/>
      <c r="AW137" s="348"/>
      <c r="AX137" s="348" t="s">
        <v>93</v>
      </c>
      <c r="AY137" s="348"/>
      <c r="AZ137" s="348"/>
      <c r="BA137" s="348"/>
      <c r="BB137" s="348"/>
      <c r="BC137" s="351"/>
      <c r="BD137" s="334"/>
      <c r="BE137" s="335"/>
      <c r="BF137" s="340"/>
      <c r="BG137" s="341"/>
      <c r="BH137" s="341"/>
      <c r="BI137" s="335"/>
      <c r="BK137" s="8" t="e">
        <f t="shared" si="107"/>
        <v>#VALUE!</v>
      </c>
    </row>
    <row r="138" spans="1:67" ht="90.75" customHeight="1" x14ac:dyDescent="0.55000000000000004">
      <c r="A138" s="388"/>
      <c r="B138" s="392"/>
      <c r="C138" s="392"/>
      <c r="D138" s="392"/>
      <c r="E138" s="392"/>
      <c r="F138" s="392"/>
      <c r="G138" s="392"/>
      <c r="H138" s="392"/>
      <c r="I138" s="392"/>
      <c r="J138" s="392"/>
      <c r="K138" s="392"/>
      <c r="L138" s="392"/>
      <c r="M138" s="392"/>
      <c r="N138" s="392"/>
      <c r="O138" s="393"/>
      <c r="P138" s="344"/>
      <c r="Q138" s="345"/>
      <c r="R138" s="345"/>
      <c r="S138" s="352"/>
      <c r="T138" s="344"/>
      <c r="U138" s="345"/>
      <c r="V138" s="345"/>
      <c r="W138" s="345"/>
      <c r="X138" s="345" t="s">
        <v>94</v>
      </c>
      <c r="Y138" s="345"/>
      <c r="Z138" s="345" t="s">
        <v>95</v>
      </c>
      <c r="AA138" s="345"/>
      <c r="AB138" s="345" t="s">
        <v>96</v>
      </c>
      <c r="AC138" s="345"/>
      <c r="AD138" s="345" t="s">
        <v>97</v>
      </c>
      <c r="AE138" s="352"/>
      <c r="AF138" s="354" t="s">
        <v>98</v>
      </c>
      <c r="AG138" s="348"/>
      <c r="AH138" s="348"/>
      <c r="AI138" s="355" t="s">
        <v>99</v>
      </c>
      <c r="AJ138" s="348"/>
      <c r="AK138" s="348"/>
      <c r="AL138" s="355" t="s">
        <v>100</v>
      </c>
      <c r="AM138" s="348"/>
      <c r="AN138" s="348"/>
      <c r="AO138" s="355" t="s">
        <v>101</v>
      </c>
      <c r="AP138" s="348"/>
      <c r="AQ138" s="348"/>
      <c r="AR138" s="355" t="s">
        <v>102</v>
      </c>
      <c r="AS138" s="348"/>
      <c r="AT138" s="348"/>
      <c r="AU138" s="355" t="s">
        <v>103</v>
      </c>
      <c r="AV138" s="348"/>
      <c r="AW138" s="348"/>
      <c r="AX138" s="355" t="s">
        <v>104</v>
      </c>
      <c r="AY138" s="348"/>
      <c r="AZ138" s="348"/>
      <c r="BA138" s="355" t="s">
        <v>105</v>
      </c>
      <c r="BB138" s="348"/>
      <c r="BC138" s="351"/>
      <c r="BD138" s="334"/>
      <c r="BE138" s="335"/>
      <c r="BF138" s="340"/>
      <c r="BG138" s="341"/>
      <c r="BH138" s="341"/>
      <c r="BI138" s="335"/>
      <c r="BK138" s="8" t="e">
        <f t="shared" si="107"/>
        <v>#VALUE!</v>
      </c>
    </row>
    <row r="139" spans="1:67" ht="198" customHeight="1" thickBot="1" x14ac:dyDescent="0.6">
      <c r="A139" s="579"/>
      <c r="B139" s="582"/>
      <c r="C139" s="582"/>
      <c r="D139" s="582"/>
      <c r="E139" s="582"/>
      <c r="F139" s="582"/>
      <c r="G139" s="582"/>
      <c r="H139" s="582"/>
      <c r="I139" s="582"/>
      <c r="J139" s="582"/>
      <c r="K139" s="582"/>
      <c r="L139" s="582"/>
      <c r="M139" s="582"/>
      <c r="N139" s="582"/>
      <c r="O139" s="583"/>
      <c r="P139" s="346"/>
      <c r="Q139" s="347"/>
      <c r="R139" s="347"/>
      <c r="S139" s="353"/>
      <c r="T139" s="346"/>
      <c r="U139" s="347"/>
      <c r="V139" s="347"/>
      <c r="W139" s="347"/>
      <c r="X139" s="347"/>
      <c r="Y139" s="347"/>
      <c r="Z139" s="347"/>
      <c r="AA139" s="347"/>
      <c r="AB139" s="347"/>
      <c r="AC139" s="347"/>
      <c r="AD139" s="347"/>
      <c r="AE139" s="353"/>
      <c r="AF139" s="285" t="s">
        <v>106</v>
      </c>
      <c r="AG139" s="286" t="s">
        <v>107</v>
      </c>
      <c r="AH139" s="286" t="s">
        <v>108</v>
      </c>
      <c r="AI139" s="286" t="s">
        <v>106</v>
      </c>
      <c r="AJ139" s="286" t="s">
        <v>107</v>
      </c>
      <c r="AK139" s="286" t="s">
        <v>108</v>
      </c>
      <c r="AL139" s="286" t="s">
        <v>106</v>
      </c>
      <c r="AM139" s="286" t="s">
        <v>107</v>
      </c>
      <c r="AN139" s="286" t="s">
        <v>108</v>
      </c>
      <c r="AO139" s="286" t="s">
        <v>106</v>
      </c>
      <c r="AP139" s="286" t="s">
        <v>107</v>
      </c>
      <c r="AQ139" s="286" t="s">
        <v>108</v>
      </c>
      <c r="AR139" s="286" t="s">
        <v>106</v>
      </c>
      <c r="AS139" s="286" t="s">
        <v>107</v>
      </c>
      <c r="AT139" s="286" t="s">
        <v>108</v>
      </c>
      <c r="AU139" s="286" t="s">
        <v>106</v>
      </c>
      <c r="AV139" s="286" t="s">
        <v>107</v>
      </c>
      <c r="AW139" s="286" t="s">
        <v>108</v>
      </c>
      <c r="AX139" s="286" t="s">
        <v>106</v>
      </c>
      <c r="AY139" s="286" t="s">
        <v>107</v>
      </c>
      <c r="AZ139" s="286" t="s">
        <v>108</v>
      </c>
      <c r="BA139" s="286" t="s">
        <v>106</v>
      </c>
      <c r="BB139" s="286" t="s">
        <v>107</v>
      </c>
      <c r="BC139" s="208" t="s">
        <v>108</v>
      </c>
      <c r="BD139" s="336"/>
      <c r="BE139" s="337"/>
      <c r="BF139" s="342"/>
      <c r="BG139" s="343"/>
      <c r="BH139" s="343"/>
      <c r="BI139" s="337"/>
      <c r="BK139" s="8" t="e">
        <f t="shared" si="107"/>
        <v>#VALUE!</v>
      </c>
    </row>
    <row r="140" spans="1:67" s="13" customFormat="1" ht="98.25" customHeight="1" x14ac:dyDescent="0.55000000000000004">
      <c r="A140" s="59" t="s">
        <v>467</v>
      </c>
      <c r="B140" s="591" t="s">
        <v>291</v>
      </c>
      <c r="C140" s="591"/>
      <c r="D140" s="591"/>
      <c r="E140" s="591"/>
      <c r="F140" s="591"/>
      <c r="G140" s="591"/>
      <c r="H140" s="591"/>
      <c r="I140" s="591"/>
      <c r="J140" s="591"/>
      <c r="K140" s="591"/>
      <c r="L140" s="591"/>
      <c r="M140" s="591"/>
      <c r="N140" s="591"/>
      <c r="O140" s="592"/>
      <c r="P140" s="432"/>
      <c r="Q140" s="356"/>
      <c r="R140" s="356"/>
      <c r="S140" s="433"/>
      <c r="T140" s="432"/>
      <c r="U140" s="356"/>
      <c r="V140" s="356"/>
      <c r="W140" s="356"/>
      <c r="X140" s="356"/>
      <c r="Y140" s="356"/>
      <c r="Z140" s="356"/>
      <c r="AA140" s="356"/>
      <c r="AB140" s="356"/>
      <c r="AC140" s="356"/>
      <c r="AD140" s="356"/>
      <c r="AE140" s="433"/>
      <c r="AF140" s="85"/>
      <c r="AG140" s="80"/>
      <c r="AH140" s="65"/>
      <c r="AI140" s="85"/>
      <c r="AJ140" s="80"/>
      <c r="AK140" s="81"/>
      <c r="AL140" s="106"/>
      <c r="AM140" s="80"/>
      <c r="AN140" s="65"/>
      <c r="AO140" s="85"/>
      <c r="AP140" s="80"/>
      <c r="AQ140" s="81"/>
      <c r="AR140" s="106"/>
      <c r="AS140" s="80"/>
      <c r="AT140" s="65"/>
      <c r="AU140" s="85"/>
      <c r="AV140" s="80"/>
      <c r="AW140" s="81"/>
      <c r="AX140" s="106"/>
      <c r="AY140" s="80"/>
      <c r="AZ140" s="65"/>
      <c r="BA140" s="85"/>
      <c r="BB140" s="80"/>
      <c r="BC140" s="65"/>
      <c r="BD140" s="409"/>
      <c r="BE140" s="434"/>
      <c r="BF140" s="556" t="s">
        <v>241</v>
      </c>
      <c r="BG140" s="557"/>
      <c r="BH140" s="557"/>
      <c r="BI140" s="558"/>
    </row>
    <row r="141" spans="1:67" s="13" customFormat="1" ht="60" customHeight="1" x14ac:dyDescent="0.55000000000000004">
      <c r="A141" s="48" t="s">
        <v>468</v>
      </c>
      <c r="B141" s="430" t="s">
        <v>292</v>
      </c>
      <c r="C141" s="430"/>
      <c r="D141" s="430"/>
      <c r="E141" s="430"/>
      <c r="F141" s="430"/>
      <c r="G141" s="430"/>
      <c r="H141" s="430"/>
      <c r="I141" s="430"/>
      <c r="J141" s="430"/>
      <c r="K141" s="430"/>
      <c r="L141" s="430"/>
      <c r="M141" s="430"/>
      <c r="N141" s="430"/>
      <c r="O141" s="431"/>
      <c r="P141" s="432"/>
      <c r="Q141" s="356"/>
      <c r="R141" s="356">
        <v>8</v>
      </c>
      <c r="S141" s="433"/>
      <c r="T141" s="453">
        <v>90</v>
      </c>
      <c r="U141" s="363"/>
      <c r="V141" s="356">
        <f t="shared" ref="V141:V142" si="108">SUM(X141:AE141)</f>
        <v>36</v>
      </c>
      <c r="W141" s="356"/>
      <c r="X141" s="356">
        <v>18</v>
      </c>
      <c r="Y141" s="356"/>
      <c r="Z141" s="356"/>
      <c r="AA141" s="356"/>
      <c r="AB141" s="356">
        <v>18</v>
      </c>
      <c r="AC141" s="356"/>
      <c r="AD141" s="356"/>
      <c r="AE141" s="433"/>
      <c r="AF141" s="85"/>
      <c r="AG141" s="80"/>
      <c r="AH141" s="65"/>
      <c r="AI141" s="85"/>
      <c r="AJ141" s="80"/>
      <c r="AK141" s="81"/>
      <c r="AL141" s="106"/>
      <c r="AM141" s="80"/>
      <c r="AN141" s="65"/>
      <c r="AO141" s="85"/>
      <c r="AP141" s="80"/>
      <c r="AQ141" s="81"/>
      <c r="AR141" s="106"/>
      <c r="AS141" s="80"/>
      <c r="AT141" s="65"/>
      <c r="AU141" s="85"/>
      <c r="AV141" s="80"/>
      <c r="AW141" s="81"/>
      <c r="AX141" s="106"/>
      <c r="AY141" s="80"/>
      <c r="AZ141" s="65"/>
      <c r="BA141" s="76">
        <v>90</v>
      </c>
      <c r="BB141" s="74">
        <v>36</v>
      </c>
      <c r="BC141" s="94">
        <v>3</v>
      </c>
      <c r="BD141" s="409">
        <v>3</v>
      </c>
      <c r="BE141" s="434"/>
      <c r="BF141" s="561"/>
      <c r="BG141" s="562"/>
      <c r="BH141" s="562"/>
      <c r="BI141" s="563"/>
    </row>
    <row r="142" spans="1:67" s="13" customFormat="1" ht="60" customHeight="1" x14ac:dyDescent="0.55000000000000004">
      <c r="A142" s="48" t="s">
        <v>469</v>
      </c>
      <c r="B142" s="538" t="s">
        <v>293</v>
      </c>
      <c r="C142" s="538"/>
      <c r="D142" s="538"/>
      <c r="E142" s="538"/>
      <c r="F142" s="538"/>
      <c r="G142" s="538"/>
      <c r="H142" s="538"/>
      <c r="I142" s="538"/>
      <c r="J142" s="538"/>
      <c r="K142" s="538"/>
      <c r="L142" s="538"/>
      <c r="M142" s="538"/>
      <c r="N142" s="538"/>
      <c r="O142" s="539"/>
      <c r="P142" s="453">
        <v>8</v>
      </c>
      <c r="Q142" s="363"/>
      <c r="R142" s="363"/>
      <c r="S142" s="364"/>
      <c r="T142" s="453">
        <v>106</v>
      </c>
      <c r="U142" s="363"/>
      <c r="V142" s="363">
        <f t="shared" si="108"/>
        <v>60</v>
      </c>
      <c r="W142" s="363"/>
      <c r="X142" s="363">
        <v>30</v>
      </c>
      <c r="Y142" s="363"/>
      <c r="Z142" s="363"/>
      <c r="AA142" s="363"/>
      <c r="AB142" s="363">
        <v>30</v>
      </c>
      <c r="AC142" s="363"/>
      <c r="AD142" s="363"/>
      <c r="AE142" s="364"/>
      <c r="AF142" s="76"/>
      <c r="AG142" s="74"/>
      <c r="AH142" s="94"/>
      <c r="AI142" s="76"/>
      <c r="AJ142" s="74"/>
      <c r="AK142" s="79"/>
      <c r="AL142" s="95"/>
      <c r="AM142" s="74"/>
      <c r="AN142" s="94"/>
      <c r="AO142" s="76"/>
      <c r="AP142" s="74"/>
      <c r="AQ142" s="79"/>
      <c r="AR142" s="95"/>
      <c r="AS142" s="74"/>
      <c r="AT142" s="94"/>
      <c r="AU142" s="76"/>
      <c r="AV142" s="74"/>
      <c r="AW142" s="79"/>
      <c r="AX142" s="95"/>
      <c r="AY142" s="74"/>
      <c r="AZ142" s="94"/>
      <c r="BA142" s="76">
        <v>106</v>
      </c>
      <c r="BB142" s="74">
        <v>60</v>
      </c>
      <c r="BC142" s="94">
        <v>3</v>
      </c>
      <c r="BD142" s="554">
        <v>3</v>
      </c>
      <c r="BE142" s="555"/>
      <c r="BF142" s="564"/>
      <c r="BG142" s="565"/>
      <c r="BH142" s="565"/>
      <c r="BI142" s="566"/>
    </row>
    <row r="143" spans="1:67" s="13" customFormat="1" ht="93.75" customHeight="1" x14ac:dyDescent="0.55000000000000004">
      <c r="A143" s="48" t="s">
        <v>470</v>
      </c>
      <c r="B143" s="538" t="s">
        <v>294</v>
      </c>
      <c r="C143" s="538"/>
      <c r="D143" s="538"/>
      <c r="E143" s="538"/>
      <c r="F143" s="538"/>
      <c r="G143" s="538"/>
      <c r="H143" s="538"/>
      <c r="I143" s="538"/>
      <c r="J143" s="538"/>
      <c r="K143" s="538"/>
      <c r="L143" s="538"/>
      <c r="M143" s="538"/>
      <c r="N143" s="538"/>
      <c r="O143" s="539"/>
      <c r="P143" s="453">
        <v>8</v>
      </c>
      <c r="Q143" s="363"/>
      <c r="R143" s="363"/>
      <c r="S143" s="364"/>
      <c r="T143" s="453">
        <v>92</v>
      </c>
      <c r="U143" s="363"/>
      <c r="V143" s="363">
        <v>36</v>
      </c>
      <c r="W143" s="363"/>
      <c r="X143" s="363">
        <v>18</v>
      </c>
      <c r="Y143" s="363"/>
      <c r="Z143" s="363"/>
      <c r="AA143" s="363"/>
      <c r="AB143" s="363">
        <v>18</v>
      </c>
      <c r="AC143" s="363"/>
      <c r="AD143" s="363"/>
      <c r="AE143" s="364"/>
      <c r="AF143" s="76"/>
      <c r="AG143" s="74"/>
      <c r="AH143" s="94"/>
      <c r="AI143" s="76"/>
      <c r="AJ143" s="74"/>
      <c r="AK143" s="79"/>
      <c r="AL143" s="95"/>
      <c r="AM143" s="74"/>
      <c r="AN143" s="94"/>
      <c r="AO143" s="76"/>
      <c r="AP143" s="74"/>
      <c r="AQ143" s="79"/>
      <c r="AR143" s="95"/>
      <c r="AS143" s="74"/>
      <c r="AT143" s="94"/>
      <c r="AU143" s="76"/>
      <c r="AV143" s="74"/>
      <c r="AW143" s="79"/>
      <c r="AX143" s="95"/>
      <c r="AY143" s="74"/>
      <c r="AZ143" s="94"/>
      <c r="BA143" s="76">
        <v>92</v>
      </c>
      <c r="BB143" s="74">
        <v>36</v>
      </c>
      <c r="BC143" s="94">
        <v>3</v>
      </c>
      <c r="BD143" s="554">
        <v>3</v>
      </c>
      <c r="BE143" s="555"/>
      <c r="BF143" s="564"/>
      <c r="BG143" s="565"/>
      <c r="BH143" s="565"/>
      <c r="BI143" s="566"/>
      <c r="BO143" s="14"/>
    </row>
    <row r="144" spans="1:67" s="13" customFormat="1" ht="99" customHeight="1" x14ac:dyDescent="0.55000000000000004">
      <c r="A144" s="48" t="s">
        <v>471</v>
      </c>
      <c r="B144" s="538" t="s">
        <v>295</v>
      </c>
      <c r="C144" s="538"/>
      <c r="D144" s="538"/>
      <c r="E144" s="538"/>
      <c r="F144" s="538"/>
      <c r="G144" s="538"/>
      <c r="H144" s="538"/>
      <c r="I144" s="538"/>
      <c r="J144" s="538"/>
      <c r="K144" s="538"/>
      <c r="L144" s="538"/>
      <c r="M144" s="538"/>
      <c r="N144" s="538"/>
      <c r="O144" s="539"/>
      <c r="P144" s="453"/>
      <c r="Q144" s="363"/>
      <c r="R144" s="363">
        <v>8</v>
      </c>
      <c r="S144" s="364"/>
      <c r="T144" s="453">
        <v>90</v>
      </c>
      <c r="U144" s="363"/>
      <c r="V144" s="363">
        <v>36</v>
      </c>
      <c r="W144" s="363"/>
      <c r="X144" s="363">
        <v>18</v>
      </c>
      <c r="Y144" s="363"/>
      <c r="Z144" s="363"/>
      <c r="AA144" s="363"/>
      <c r="AB144" s="363">
        <v>18</v>
      </c>
      <c r="AC144" s="363"/>
      <c r="AD144" s="363"/>
      <c r="AE144" s="364"/>
      <c r="AF144" s="76"/>
      <c r="AG144" s="74"/>
      <c r="AH144" s="94"/>
      <c r="AI144" s="76"/>
      <c r="AJ144" s="74"/>
      <c r="AK144" s="79"/>
      <c r="AL144" s="95"/>
      <c r="AM144" s="74"/>
      <c r="AN144" s="94"/>
      <c r="AO144" s="76"/>
      <c r="AP144" s="74"/>
      <c r="AQ144" s="79"/>
      <c r="AR144" s="95"/>
      <c r="AS144" s="74"/>
      <c r="AT144" s="94"/>
      <c r="AU144" s="76"/>
      <c r="AV144" s="74"/>
      <c r="AW144" s="79"/>
      <c r="AX144" s="95"/>
      <c r="AY144" s="74"/>
      <c r="AZ144" s="94"/>
      <c r="BA144" s="76">
        <v>90</v>
      </c>
      <c r="BB144" s="74">
        <v>36</v>
      </c>
      <c r="BC144" s="94">
        <v>3</v>
      </c>
      <c r="BD144" s="554">
        <v>3</v>
      </c>
      <c r="BE144" s="555"/>
      <c r="BF144" s="575"/>
      <c r="BG144" s="576"/>
      <c r="BH144" s="576"/>
      <c r="BI144" s="577"/>
    </row>
    <row r="145" spans="1:67" s="13" customFormat="1" ht="94.5" customHeight="1" x14ac:dyDescent="0.55000000000000004">
      <c r="A145" s="59" t="s">
        <v>472</v>
      </c>
      <c r="B145" s="559" t="s">
        <v>297</v>
      </c>
      <c r="C145" s="559"/>
      <c r="D145" s="559"/>
      <c r="E145" s="559"/>
      <c r="F145" s="559"/>
      <c r="G145" s="559"/>
      <c r="H145" s="559"/>
      <c r="I145" s="559"/>
      <c r="J145" s="559"/>
      <c r="K145" s="559"/>
      <c r="L145" s="559"/>
      <c r="M145" s="559"/>
      <c r="N145" s="559"/>
      <c r="O145" s="560"/>
      <c r="P145" s="432"/>
      <c r="Q145" s="356"/>
      <c r="R145" s="356"/>
      <c r="S145" s="433"/>
      <c r="T145" s="432"/>
      <c r="U145" s="356"/>
      <c r="V145" s="356"/>
      <c r="W145" s="356"/>
      <c r="X145" s="356"/>
      <c r="Y145" s="356"/>
      <c r="Z145" s="356"/>
      <c r="AA145" s="356"/>
      <c r="AB145" s="356"/>
      <c r="AC145" s="356"/>
      <c r="AD145" s="356"/>
      <c r="AE145" s="433"/>
      <c r="AF145" s="85"/>
      <c r="AG145" s="80"/>
      <c r="AH145" s="65"/>
      <c r="AI145" s="85"/>
      <c r="AJ145" s="80"/>
      <c r="AK145" s="81"/>
      <c r="AL145" s="106"/>
      <c r="AM145" s="80"/>
      <c r="AN145" s="65"/>
      <c r="AO145" s="85"/>
      <c r="AP145" s="80"/>
      <c r="AQ145" s="81"/>
      <c r="AR145" s="106"/>
      <c r="AS145" s="80"/>
      <c r="AT145" s="65"/>
      <c r="AU145" s="85"/>
      <c r="AV145" s="80"/>
      <c r="AW145" s="81"/>
      <c r="AX145" s="106"/>
      <c r="AY145" s="80"/>
      <c r="AZ145" s="65"/>
      <c r="BA145" s="85"/>
      <c r="BB145" s="80"/>
      <c r="BC145" s="65"/>
      <c r="BD145" s="409"/>
      <c r="BE145" s="434"/>
      <c r="BF145" s="556" t="s">
        <v>286</v>
      </c>
      <c r="BG145" s="557"/>
      <c r="BH145" s="557"/>
      <c r="BI145" s="558"/>
    </row>
    <row r="146" spans="1:67" s="13" customFormat="1" ht="48.75" customHeight="1" x14ac:dyDescent="0.55000000000000004">
      <c r="A146" s="48" t="s">
        <v>473</v>
      </c>
      <c r="B146" s="430" t="s">
        <v>298</v>
      </c>
      <c r="C146" s="430"/>
      <c r="D146" s="430"/>
      <c r="E146" s="430"/>
      <c r="F146" s="430"/>
      <c r="G146" s="430"/>
      <c r="H146" s="430"/>
      <c r="I146" s="430"/>
      <c r="J146" s="430"/>
      <c r="K146" s="430"/>
      <c r="L146" s="430"/>
      <c r="M146" s="430"/>
      <c r="N146" s="430"/>
      <c r="O146" s="431"/>
      <c r="P146" s="432"/>
      <c r="Q146" s="356"/>
      <c r="R146" s="356">
        <v>8</v>
      </c>
      <c r="S146" s="433"/>
      <c r="T146" s="453">
        <v>90</v>
      </c>
      <c r="U146" s="363"/>
      <c r="V146" s="356">
        <f t="shared" ref="V146:V147" si="109">SUM(X146:AE146)</f>
        <v>36</v>
      </c>
      <c r="W146" s="356"/>
      <c r="X146" s="356">
        <v>18</v>
      </c>
      <c r="Y146" s="356"/>
      <c r="Z146" s="356"/>
      <c r="AA146" s="356"/>
      <c r="AB146" s="356">
        <v>18</v>
      </c>
      <c r="AC146" s="356"/>
      <c r="AD146" s="356"/>
      <c r="AE146" s="433"/>
      <c r="AF146" s="85"/>
      <c r="AG146" s="80"/>
      <c r="AH146" s="65"/>
      <c r="AI146" s="85"/>
      <c r="AJ146" s="80"/>
      <c r="AK146" s="81"/>
      <c r="AL146" s="106"/>
      <c r="AM146" s="80"/>
      <c r="AN146" s="65"/>
      <c r="AO146" s="85"/>
      <c r="AP146" s="80"/>
      <c r="AQ146" s="81"/>
      <c r="AR146" s="106"/>
      <c r="AS146" s="80"/>
      <c r="AT146" s="65"/>
      <c r="AU146" s="85"/>
      <c r="AV146" s="80"/>
      <c r="AW146" s="81"/>
      <c r="AX146" s="106"/>
      <c r="AY146" s="80"/>
      <c r="AZ146" s="65"/>
      <c r="BA146" s="76">
        <v>90</v>
      </c>
      <c r="BB146" s="74">
        <v>36</v>
      </c>
      <c r="BC146" s="94">
        <v>3</v>
      </c>
      <c r="BD146" s="409">
        <v>3</v>
      </c>
      <c r="BE146" s="434"/>
      <c r="BF146" s="561"/>
      <c r="BG146" s="562"/>
      <c r="BH146" s="562"/>
      <c r="BI146" s="563"/>
    </row>
    <row r="147" spans="1:67" s="13" customFormat="1" ht="57.75" customHeight="1" x14ac:dyDescent="0.55000000000000004">
      <c r="A147" s="48" t="s">
        <v>474</v>
      </c>
      <c r="B147" s="538" t="s">
        <v>299</v>
      </c>
      <c r="C147" s="538"/>
      <c r="D147" s="538"/>
      <c r="E147" s="538"/>
      <c r="F147" s="538"/>
      <c r="G147" s="538"/>
      <c r="H147" s="538"/>
      <c r="I147" s="538"/>
      <c r="J147" s="538"/>
      <c r="K147" s="538"/>
      <c r="L147" s="538"/>
      <c r="M147" s="538"/>
      <c r="N147" s="538"/>
      <c r="O147" s="570"/>
      <c r="P147" s="453">
        <v>8</v>
      </c>
      <c r="Q147" s="363"/>
      <c r="R147" s="363"/>
      <c r="S147" s="364"/>
      <c r="T147" s="453">
        <v>106</v>
      </c>
      <c r="U147" s="363"/>
      <c r="V147" s="363">
        <f t="shared" si="109"/>
        <v>60</v>
      </c>
      <c r="W147" s="363"/>
      <c r="X147" s="363">
        <v>30</v>
      </c>
      <c r="Y147" s="363"/>
      <c r="Z147" s="363"/>
      <c r="AA147" s="363"/>
      <c r="AB147" s="363">
        <v>30</v>
      </c>
      <c r="AC147" s="363"/>
      <c r="AD147" s="363"/>
      <c r="AE147" s="364"/>
      <c r="AF147" s="76"/>
      <c r="AG147" s="74"/>
      <c r="AH147" s="94"/>
      <c r="AI147" s="76"/>
      <c r="AJ147" s="74"/>
      <c r="AK147" s="79"/>
      <c r="AL147" s="95"/>
      <c r="AM147" s="74"/>
      <c r="AN147" s="94"/>
      <c r="AO147" s="76"/>
      <c r="AP147" s="74"/>
      <c r="AQ147" s="79"/>
      <c r="AR147" s="95"/>
      <c r="AS147" s="74"/>
      <c r="AT147" s="94"/>
      <c r="AU147" s="76"/>
      <c r="AV147" s="74"/>
      <c r="AW147" s="79"/>
      <c r="AX147" s="95"/>
      <c r="AY147" s="74"/>
      <c r="AZ147" s="94"/>
      <c r="BA147" s="76">
        <v>106</v>
      </c>
      <c r="BB147" s="74">
        <v>60</v>
      </c>
      <c r="BC147" s="94">
        <v>3</v>
      </c>
      <c r="BD147" s="554">
        <v>3</v>
      </c>
      <c r="BE147" s="555"/>
      <c r="BF147" s="564"/>
      <c r="BG147" s="565"/>
      <c r="BH147" s="565"/>
      <c r="BI147" s="566"/>
    </row>
    <row r="148" spans="1:67" s="13" customFormat="1" ht="65.25" customHeight="1" x14ac:dyDescent="0.55000000000000004">
      <c r="A148" s="48" t="s">
        <v>475</v>
      </c>
      <c r="B148" s="430" t="s">
        <v>300</v>
      </c>
      <c r="C148" s="430"/>
      <c r="D148" s="430"/>
      <c r="E148" s="430"/>
      <c r="F148" s="430"/>
      <c r="G148" s="430"/>
      <c r="H148" s="430"/>
      <c r="I148" s="430"/>
      <c r="J148" s="430"/>
      <c r="K148" s="430"/>
      <c r="L148" s="430"/>
      <c r="M148" s="430"/>
      <c r="N148" s="430"/>
      <c r="O148" s="431"/>
      <c r="P148" s="453">
        <v>8</v>
      </c>
      <c r="Q148" s="363"/>
      <c r="R148" s="363"/>
      <c r="S148" s="364"/>
      <c r="T148" s="453">
        <v>92</v>
      </c>
      <c r="U148" s="363"/>
      <c r="V148" s="363">
        <v>36</v>
      </c>
      <c r="W148" s="363"/>
      <c r="X148" s="363">
        <v>18</v>
      </c>
      <c r="Y148" s="363"/>
      <c r="Z148" s="363"/>
      <c r="AA148" s="363"/>
      <c r="AB148" s="363">
        <v>18</v>
      </c>
      <c r="AC148" s="363"/>
      <c r="AD148" s="363"/>
      <c r="AE148" s="364"/>
      <c r="AF148" s="76"/>
      <c r="AG148" s="74"/>
      <c r="AH148" s="94"/>
      <c r="AI148" s="76"/>
      <c r="AJ148" s="74"/>
      <c r="AK148" s="79"/>
      <c r="AL148" s="95"/>
      <c r="AM148" s="74"/>
      <c r="AN148" s="94"/>
      <c r="AO148" s="76"/>
      <c r="AP148" s="74"/>
      <c r="AQ148" s="79"/>
      <c r="AR148" s="95"/>
      <c r="AS148" s="74"/>
      <c r="AT148" s="94"/>
      <c r="AU148" s="76"/>
      <c r="AV148" s="74"/>
      <c r="AW148" s="79"/>
      <c r="AX148" s="95"/>
      <c r="AY148" s="74"/>
      <c r="AZ148" s="94"/>
      <c r="BA148" s="76">
        <v>92</v>
      </c>
      <c r="BB148" s="74">
        <v>36</v>
      </c>
      <c r="BC148" s="94">
        <v>3</v>
      </c>
      <c r="BD148" s="554">
        <v>3</v>
      </c>
      <c r="BE148" s="555"/>
      <c r="BF148" s="564"/>
      <c r="BG148" s="565"/>
      <c r="BH148" s="565"/>
      <c r="BI148" s="566"/>
      <c r="BO148" s="14"/>
    </row>
    <row r="149" spans="1:67" s="13" customFormat="1" ht="66.75" customHeight="1" thickBot="1" x14ac:dyDescent="0.6">
      <c r="A149" s="48" t="s">
        <v>476</v>
      </c>
      <c r="B149" s="571" t="s">
        <v>301</v>
      </c>
      <c r="C149" s="571"/>
      <c r="D149" s="571"/>
      <c r="E149" s="571"/>
      <c r="F149" s="571"/>
      <c r="G149" s="571"/>
      <c r="H149" s="571"/>
      <c r="I149" s="571"/>
      <c r="J149" s="571"/>
      <c r="K149" s="571"/>
      <c r="L149" s="571"/>
      <c r="M149" s="571"/>
      <c r="N149" s="571"/>
      <c r="O149" s="572"/>
      <c r="P149" s="383"/>
      <c r="Q149" s="384"/>
      <c r="R149" s="384">
        <v>8</v>
      </c>
      <c r="S149" s="385"/>
      <c r="T149" s="453">
        <v>90</v>
      </c>
      <c r="U149" s="363"/>
      <c r="V149" s="384">
        <v>36</v>
      </c>
      <c r="W149" s="384"/>
      <c r="X149" s="384">
        <v>18</v>
      </c>
      <c r="Y149" s="384"/>
      <c r="Z149" s="384"/>
      <c r="AA149" s="384"/>
      <c r="AB149" s="384">
        <v>18</v>
      </c>
      <c r="AC149" s="384"/>
      <c r="AD149" s="384"/>
      <c r="AE149" s="385"/>
      <c r="AF149" s="90"/>
      <c r="AG149" s="88"/>
      <c r="AH149" s="64"/>
      <c r="AI149" s="90"/>
      <c r="AJ149" s="88"/>
      <c r="AK149" s="89"/>
      <c r="AL149" s="105"/>
      <c r="AM149" s="88"/>
      <c r="AN149" s="64"/>
      <c r="AO149" s="90"/>
      <c r="AP149" s="88"/>
      <c r="AQ149" s="89"/>
      <c r="AR149" s="105"/>
      <c r="AS149" s="88"/>
      <c r="AT149" s="64"/>
      <c r="AU149" s="90"/>
      <c r="AV149" s="88"/>
      <c r="AW149" s="89"/>
      <c r="AX149" s="105"/>
      <c r="AY149" s="88"/>
      <c r="AZ149" s="64"/>
      <c r="BA149" s="76">
        <v>90</v>
      </c>
      <c r="BB149" s="74">
        <v>36</v>
      </c>
      <c r="BC149" s="94">
        <v>3</v>
      </c>
      <c r="BD149" s="573">
        <v>3</v>
      </c>
      <c r="BE149" s="574"/>
      <c r="BF149" s="567"/>
      <c r="BG149" s="568"/>
      <c r="BH149" s="568"/>
      <c r="BI149" s="569"/>
    </row>
    <row r="150" spans="1:67" s="8" customFormat="1" ht="96" customHeight="1" thickBot="1" x14ac:dyDescent="0.9">
      <c r="A150" s="47" t="s">
        <v>302</v>
      </c>
      <c r="B150" s="447" t="s">
        <v>303</v>
      </c>
      <c r="C150" s="447"/>
      <c r="D150" s="447"/>
      <c r="E150" s="447"/>
      <c r="F150" s="447"/>
      <c r="G150" s="447"/>
      <c r="H150" s="447"/>
      <c r="I150" s="447"/>
      <c r="J150" s="447"/>
      <c r="K150" s="447"/>
      <c r="L150" s="447"/>
      <c r="M150" s="447"/>
      <c r="N150" s="447"/>
      <c r="O150" s="448"/>
      <c r="P150" s="449"/>
      <c r="Q150" s="440"/>
      <c r="R150" s="440"/>
      <c r="S150" s="441"/>
      <c r="T150" s="449"/>
      <c r="U150" s="440"/>
      <c r="V150" s="440"/>
      <c r="W150" s="440"/>
      <c r="X150" s="440"/>
      <c r="Y150" s="440"/>
      <c r="Z150" s="440"/>
      <c r="AA150" s="440"/>
      <c r="AB150" s="440"/>
      <c r="AC150" s="440"/>
      <c r="AD150" s="377"/>
      <c r="AE150" s="417"/>
      <c r="AF150" s="87"/>
      <c r="AG150" s="82"/>
      <c r="AH150" s="97"/>
      <c r="AI150" s="87"/>
      <c r="AJ150" s="82"/>
      <c r="AK150" s="84"/>
      <c r="AL150" s="51"/>
      <c r="AM150" s="83"/>
      <c r="AN150" s="52"/>
      <c r="AO150" s="86"/>
      <c r="AP150" s="83"/>
      <c r="AQ150" s="84"/>
      <c r="AR150" s="98"/>
      <c r="AS150" s="82"/>
      <c r="AT150" s="97"/>
      <c r="AU150" s="87"/>
      <c r="AV150" s="82"/>
      <c r="AW150" s="84"/>
      <c r="AX150" s="102"/>
      <c r="AY150" s="103"/>
      <c r="AZ150" s="104"/>
      <c r="BA150" s="86"/>
      <c r="BB150" s="83"/>
      <c r="BC150" s="52"/>
      <c r="BD150" s="442"/>
      <c r="BE150" s="443"/>
      <c r="BF150" s="444"/>
      <c r="BG150" s="445"/>
      <c r="BH150" s="445"/>
      <c r="BI150" s="446"/>
    </row>
    <row r="151" spans="1:67" s="8" customFormat="1" ht="60" customHeight="1" x14ac:dyDescent="0.85">
      <c r="A151" s="48" t="s">
        <v>304</v>
      </c>
      <c r="B151" s="430" t="s">
        <v>305</v>
      </c>
      <c r="C151" s="430"/>
      <c r="D151" s="430"/>
      <c r="E151" s="430"/>
      <c r="F151" s="430"/>
      <c r="G151" s="430"/>
      <c r="H151" s="430"/>
      <c r="I151" s="430"/>
      <c r="J151" s="430"/>
      <c r="K151" s="430"/>
      <c r="L151" s="430"/>
      <c r="M151" s="430"/>
      <c r="N151" s="430"/>
      <c r="O151" s="431"/>
      <c r="P151" s="432"/>
      <c r="Q151" s="356"/>
      <c r="R151" s="356"/>
      <c r="S151" s="433"/>
      <c r="T151" s="432" t="s">
        <v>306</v>
      </c>
      <c r="U151" s="356"/>
      <c r="V151" s="356" t="s">
        <v>306</v>
      </c>
      <c r="W151" s="356"/>
      <c r="X151" s="356"/>
      <c r="Y151" s="356"/>
      <c r="Z151" s="356"/>
      <c r="AA151" s="356"/>
      <c r="AB151" s="356"/>
      <c r="AC151" s="356"/>
      <c r="AD151" s="356"/>
      <c r="AE151" s="433"/>
      <c r="AF151" s="85" t="s">
        <v>306</v>
      </c>
      <c r="AG151" s="80" t="s">
        <v>306</v>
      </c>
      <c r="AH151" s="65"/>
      <c r="AI151" s="85"/>
      <c r="AJ151" s="80"/>
      <c r="AK151" s="81"/>
      <c r="AL151" s="106"/>
      <c r="AM151" s="80"/>
      <c r="AN151" s="65"/>
      <c r="AO151" s="96"/>
      <c r="AP151" s="92"/>
      <c r="AQ151" s="93"/>
      <c r="AR151" s="106"/>
      <c r="AS151" s="80"/>
      <c r="AT151" s="65"/>
      <c r="AU151" s="85"/>
      <c r="AV151" s="80"/>
      <c r="AW151" s="65"/>
      <c r="AX151" s="96"/>
      <c r="AY151" s="92"/>
      <c r="AZ151" s="93"/>
      <c r="BA151" s="106"/>
      <c r="BB151" s="80"/>
      <c r="BC151" s="65"/>
      <c r="BD151" s="552"/>
      <c r="BE151" s="553"/>
      <c r="BF151" s="360"/>
      <c r="BG151" s="361"/>
      <c r="BH151" s="361"/>
      <c r="BI151" s="362"/>
    </row>
    <row r="152" spans="1:67" s="8" customFormat="1" ht="60" customHeight="1" x14ac:dyDescent="0.85">
      <c r="A152" s="49" t="s">
        <v>307</v>
      </c>
      <c r="B152" s="538" t="s">
        <v>308</v>
      </c>
      <c r="C152" s="538"/>
      <c r="D152" s="538"/>
      <c r="E152" s="538"/>
      <c r="F152" s="538"/>
      <c r="G152" s="538"/>
      <c r="H152" s="538"/>
      <c r="I152" s="538"/>
      <c r="J152" s="538"/>
      <c r="K152" s="538"/>
      <c r="L152" s="538"/>
      <c r="M152" s="538"/>
      <c r="N152" s="538"/>
      <c r="O152" s="539"/>
      <c r="P152" s="453"/>
      <c r="Q152" s="363"/>
      <c r="R152" s="363"/>
      <c r="S152" s="364"/>
      <c r="T152" s="453" t="s">
        <v>400</v>
      </c>
      <c r="U152" s="363"/>
      <c r="V152" s="363" t="s">
        <v>400</v>
      </c>
      <c r="W152" s="363"/>
      <c r="X152" s="363"/>
      <c r="Y152" s="363"/>
      <c r="Z152" s="363"/>
      <c r="AA152" s="363"/>
      <c r="AB152" s="363"/>
      <c r="AC152" s="363"/>
      <c r="AD152" s="363"/>
      <c r="AE152" s="364"/>
      <c r="AF152" s="76"/>
      <c r="AG152" s="74"/>
      <c r="AH152" s="94"/>
      <c r="AI152" s="76"/>
      <c r="AJ152" s="74"/>
      <c r="AK152" s="79"/>
      <c r="AL152" s="95"/>
      <c r="AM152" s="74"/>
      <c r="AN152" s="94"/>
      <c r="AO152" s="76" t="s">
        <v>336</v>
      </c>
      <c r="AP152" s="74" t="s">
        <v>336</v>
      </c>
      <c r="AQ152" s="79"/>
      <c r="AR152" s="95" t="s">
        <v>423</v>
      </c>
      <c r="AS152" s="74" t="s">
        <v>423</v>
      </c>
      <c r="AT152" s="79"/>
      <c r="AU152" s="74" t="s">
        <v>394</v>
      </c>
      <c r="AV152" s="74" t="s">
        <v>394</v>
      </c>
      <c r="AW152" s="94"/>
      <c r="AX152" s="76"/>
      <c r="AY152" s="74"/>
      <c r="AZ152" s="79"/>
      <c r="BA152" s="95"/>
      <c r="BB152" s="74"/>
      <c r="BC152" s="94"/>
      <c r="BD152" s="435"/>
      <c r="BE152" s="436"/>
      <c r="BF152" s="437"/>
      <c r="BG152" s="438"/>
      <c r="BH152" s="438"/>
      <c r="BI152" s="439"/>
    </row>
    <row r="153" spans="1:67" s="8" customFormat="1" ht="60" customHeight="1" x14ac:dyDescent="0.85">
      <c r="A153" s="49" t="s">
        <v>309</v>
      </c>
      <c r="B153" s="538" t="s">
        <v>310</v>
      </c>
      <c r="C153" s="538"/>
      <c r="D153" s="538"/>
      <c r="E153" s="538"/>
      <c r="F153" s="538"/>
      <c r="G153" s="538"/>
      <c r="H153" s="538"/>
      <c r="I153" s="538"/>
      <c r="J153" s="538"/>
      <c r="K153" s="538"/>
      <c r="L153" s="538"/>
      <c r="M153" s="538"/>
      <c r="N153" s="538"/>
      <c r="O153" s="539"/>
      <c r="P153" s="453"/>
      <c r="Q153" s="363"/>
      <c r="R153" s="363"/>
      <c r="S153" s="364"/>
      <c r="T153" s="453" t="s">
        <v>318</v>
      </c>
      <c r="U153" s="363"/>
      <c r="V153" s="363" t="s">
        <v>318</v>
      </c>
      <c r="W153" s="363"/>
      <c r="X153" s="363"/>
      <c r="Y153" s="363"/>
      <c r="Z153" s="363"/>
      <c r="AA153" s="363"/>
      <c r="AB153" s="363"/>
      <c r="AC153" s="363"/>
      <c r="AD153" s="363"/>
      <c r="AE153" s="364"/>
      <c r="AF153" s="76"/>
      <c r="AG153" s="74"/>
      <c r="AH153" s="94"/>
      <c r="AI153" s="76" t="s">
        <v>318</v>
      </c>
      <c r="AJ153" s="74" t="s">
        <v>318</v>
      </c>
      <c r="AK153" s="79"/>
      <c r="AL153" s="95"/>
      <c r="AM153" s="74"/>
      <c r="AN153" s="94"/>
      <c r="AO153" s="76"/>
      <c r="AP153" s="74"/>
      <c r="AQ153" s="79"/>
      <c r="AR153" s="95"/>
      <c r="AS153" s="74"/>
      <c r="AT153" s="94"/>
      <c r="AU153" s="76"/>
      <c r="AV153" s="74"/>
      <c r="AW153" s="94"/>
      <c r="AX153" s="76"/>
      <c r="AY153" s="74"/>
      <c r="AZ153" s="79"/>
      <c r="BA153" s="95"/>
      <c r="BB153" s="74"/>
      <c r="BC153" s="94"/>
      <c r="BD153" s="435"/>
      <c r="BE153" s="436"/>
      <c r="BF153" s="437"/>
      <c r="BG153" s="438"/>
      <c r="BH153" s="438"/>
      <c r="BI153" s="439"/>
    </row>
    <row r="154" spans="1:67" s="8" customFormat="1" ht="107.25" customHeight="1" x14ac:dyDescent="0.85">
      <c r="A154" s="49" t="s">
        <v>311</v>
      </c>
      <c r="B154" s="538" t="s">
        <v>312</v>
      </c>
      <c r="C154" s="538"/>
      <c r="D154" s="538"/>
      <c r="E154" s="538"/>
      <c r="F154" s="538"/>
      <c r="G154" s="538"/>
      <c r="H154" s="538"/>
      <c r="I154" s="538"/>
      <c r="J154" s="538"/>
      <c r="K154" s="538"/>
      <c r="L154" s="538"/>
      <c r="M154" s="538"/>
      <c r="N154" s="538"/>
      <c r="O154" s="539"/>
      <c r="P154" s="453"/>
      <c r="Q154" s="363"/>
      <c r="R154" s="363"/>
      <c r="S154" s="364"/>
      <c r="T154" s="453" t="s">
        <v>313</v>
      </c>
      <c r="U154" s="363"/>
      <c r="V154" s="363" t="s">
        <v>313</v>
      </c>
      <c r="W154" s="363"/>
      <c r="X154" s="363"/>
      <c r="Y154" s="363"/>
      <c r="Z154" s="363"/>
      <c r="AA154" s="363"/>
      <c r="AB154" s="363"/>
      <c r="AC154" s="363"/>
      <c r="AD154" s="363"/>
      <c r="AE154" s="364"/>
      <c r="AF154" s="76"/>
      <c r="AG154" s="74"/>
      <c r="AH154" s="94"/>
      <c r="AI154" s="76" t="s">
        <v>313</v>
      </c>
      <c r="AJ154" s="74" t="s">
        <v>313</v>
      </c>
      <c r="AK154" s="79"/>
      <c r="AL154" s="95"/>
      <c r="AM154" s="74"/>
      <c r="AN154" s="94"/>
      <c r="AO154" s="76"/>
      <c r="AP154" s="74"/>
      <c r="AQ154" s="79"/>
      <c r="AR154" s="95"/>
      <c r="AS154" s="74"/>
      <c r="AT154" s="94"/>
      <c r="AU154" s="76"/>
      <c r="AV154" s="74"/>
      <c r="AW154" s="94"/>
      <c r="AX154" s="76"/>
      <c r="AY154" s="74"/>
      <c r="AZ154" s="79"/>
      <c r="BA154" s="95"/>
      <c r="BB154" s="74"/>
      <c r="BC154" s="94"/>
      <c r="BD154" s="435"/>
      <c r="BE154" s="436"/>
      <c r="BF154" s="437"/>
      <c r="BG154" s="438"/>
      <c r="BH154" s="438"/>
      <c r="BI154" s="439"/>
    </row>
    <row r="155" spans="1:67" s="8" customFormat="1" ht="107.25" customHeight="1" x14ac:dyDescent="0.85">
      <c r="A155" s="49" t="s">
        <v>314</v>
      </c>
      <c r="B155" s="538" t="s">
        <v>315</v>
      </c>
      <c r="C155" s="538"/>
      <c r="D155" s="538"/>
      <c r="E155" s="538"/>
      <c r="F155" s="538"/>
      <c r="G155" s="538"/>
      <c r="H155" s="538"/>
      <c r="I155" s="538"/>
      <c r="J155" s="538"/>
      <c r="K155" s="538"/>
      <c r="L155" s="538"/>
      <c r="M155" s="538"/>
      <c r="N155" s="538"/>
      <c r="O155" s="539"/>
      <c r="P155" s="453"/>
      <c r="Q155" s="363"/>
      <c r="R155" s="363"/>
      <c r="S155" s="364"/>
      <c r="T155" s="453" t="s">
        <v>399</v>
      </c>
      <c r="U155" s="363"/>
      <c r="V155" s="363" t="s">
        <v>399</v>
      </c>
      <c r="W155" s="363"/>
      <c r="X155" s="363"/>
      <c r="Y155" s="363"/>
      <c r="Z155" s="363"/>
      <c r="AA155" s="363"/>
      <c r="AB155" s="363"/>
      <c r="AC155" s="363"/>
      <c r="AD155" s="363"/>
      <c r="AE155" s="364"/>
      <c r="AF155" s="76"/>
      <c r="AG155" s="74"/>
      <c r="AH155" s="94"/>
      <c r="AI155" s="76"/>
      <c r="AJ155" s="74"/>
      <c r="AK155" s="79"/>
      <c r="AL155" s="95"/>
      <c r="AM155" s="74"/>
      <c r="AN155" s="94"/>
      <c r="AO155" s="76" t="s">
        <v>394</v>
      </c>
      <c r="AP155" s="74" t="s">
        <v>394</v>
      </c>
      <c r="AQ155" s="79"/>
      <c r="AR155" s="95" t="s">
        <v>328</v>
      </c>
      <c r="AS155" s="74" t="s">
        <v>328</v>
      </c>
      <c r="AT155" s="94"/>
      <c r="AU155" s="76"/>
      <c r="AV155" s="74"/>
      <c r="AW155" s="94"/>
      <c r="AX155" s="76"/>
      <c r="AY155" s="74"/>
      <c r="AZ155" s="79"/>
      <c r="BA155" s="95"/>
      <c r="BB155" s="74"/>
      <c r="BC155" s="94"/>
      <c r="BD155" s="435"/>
      <c r="BE155" s="436"/>
      <c r="BF155" s="437"/>
      <c r="BG155" s="438"/>
      <c r="BH155" s="438"/>
      <c r="BI155" s="439"/>
    </row>
    <row r="156" spans="1:67" s="8" customFormat="1" ht="60" customHeight="1" x14ac:dyDescent="0.85">
      <c r="A156" s="49" t="s">
        <v>316</v>
      </c>
      <c r="B156" s="538" t="s">
        <v>317</v>
      </c>
      <c r="C156" s="538"/>
      <c r="D156" s="538"/>
      <c r="E156" s="538"/>
      <c r="F156" s="538"/>
      <c r="G156" s="538"/>
      <c r="H156" s="538"/>
      <c r="I156" s="538"/>
      <c r="J156" s="538"/>
      <c r="K156" s="538"/>
      <c r="L156" s="538"/>
      <c r="M156" s="538"/>
      <c r="N156" s="538"/>
      <c r="O156" s="539"/>
      <c r="P156" s="453"/>
      <c r="Q156" s="363"/>
      <c r="R156" s="384"/>
      <c r="S156" s="385"/>
      <c r="T156" s="453" t="s">
        <v>318</v>
      </c>
      <c r="U156" s="363"/>
      <c r="V156" s="363" t="s">
        <v>318</v>
      </c>
      <c r="W156" s="363"/>
      <c r="X156" s="363"/>
      <c r="Y156" s="363"/>
      <c r="Z156" s="363"/>
      <c r="AA156" s="363"/>
      <c r="AB156" s="363"/>
      <c r="AC156" s="363"/>
      <c r="AD156" s="363"/>
      <c r="AE156" s="364"/>
      <c r="AF156" s="76"/>
      <c r="AG156" s="74"/>
      <c r="AH156" s="94"/>
      <c r="AI156" s="76"/>
      <c r="AJ156" s="74"/>
      <c r="AK156" s="79"/>
      <c r="AL156" s="95"/>
      <c r="AM156" s="74"/>
      <c r="AN156" s="94"/>
      <c r="AO156" s="76"/>
      <c r="AP156" s="74"/>
      <c r="AQ156" s="79"/>
      <c r="AR156" s="95"/>
      <c r="AS156" s="74"/>
      <c r="AT156" s="94"/>
      <c r="AU156" s="76"/>
      <c r="AV156" s="74"/>
      <c r="AW156" s="94"/>
      <c r="AX156" s="76" t="s">
        <v>318</v>
      </c>
      <c r="AY156" s="74" t="s">
        <v>318</v>
      </c>
      <c r="AZ156" s="79"/>
      <c r="BA156" s="95"/>
      <c r="BB156" s="74"/>
      <c r="BC156" s="94"/>
      <c r="BD156" s="435"/>
      <c r="BE156" s="436"/>
      <c r="BF156" s="437"/>
      <c r="BG156" s="438"/>
      <c r="BH156" s="438"/>
      <c r="BI156" s="439"/>
    </row>
    <row r="157" spans="1:67" s="8" customFormat="1" ht="104.25" customHeight="1" x14ac:dyDescent="0.85">
      <c r="A157" s="49" t="s">
        <v>319</v>
      </c>
      <c r="B157" s="538" t="s">
        <v>320</v>
      </c>
      <c r="C157" s="538"/>
      <c r="D157" s="538"/>
      <c r="E157" s="538"/>
      <c r="F157" s="538"/>
      <c r="G157" s="538"/>
      <c r="H157" s="538"/>
      <c r="I157" s="538"/>
      <c r="J157" s="538"/>
      <c r="K157" s="538"/>
      <c r="L157" s="538"/>
      <c r="M157" s="538"/>
      <c r="N157" s="538"/>
      <c r="O157" s="539"/>
      <c r="P157" s="453"/>
      <c r="Q157" s="455"/>
      <c r="R157" s="364"/>
      <c r="S157" s="551"/>
      <c r="T157" s="453" t="s">
        <v>313</v>
      </c>
      <c r="U157" s="363"/>
      <c r="V157" s="363" t="s">
        <v>313</v>
      </c>
      <c r="W157" s="363"/>
      <c r="X157" s="363"/>
      <c r="Y157" s="363"/>
      <c r="Z157" s="363"/>
      <c r="AA157" s="363"/>
      <c r="AB157" s="363"/>
      <c r="AC157" s="363"/>
      <c r="AD157" s="363"/>
      <c r="AE157" s="364"/>
      <c r="AF157" s="76"/>
      <c r="AG157" s="74"/>
      <c r="AH157" s="94"/>
      <c r="AI157" s="76"/>
      <c r="AJ157" s="74"/>
      <c r="AK157" s="79"/>
      <c r="AL157" s="95"/>
      <c r="AM157" s="74"/>
      <c r="AN157" s="94"/>
      <c r="AO157" s="76"/>
      <c r="AP157" s="74"/>
      <c r="AQ157" s="79"/>
      <c r="AR157" s="95"/>
      <c r="AS157" s="74"/>
      <c r="AT157" s="94"/>
      <c r="AU157" s="76"/>
      <c r="AV157" s="74"/>
      <c r="AW157" s="94"/>
      <c r="AX157" s="76" t="s">
        <v>313</v>
      </c>
      <c r="AY157" s="74" t="s">
        <v>313</v>
      </c>
      <c r="AZ157" s="79"/>
      <c r="BA157" s="95"/>
      <c r="BB157" s="74"/>
      <c r="BC157" s="94"/>
      <c r="BD157" s="435"/>
      <c r="BE157" s="436"/>
      <c r="BF157" s="437"/>
      <c r="BG157" s="438"/>
      <c r="BH157" s="438"/>
      <c r="BI157" s="439"/>
    </row>
    <row r="158" spans="1:67" s="8" customFormat="1" ht="60" customHeight="1" x14ac:dyDescent="0.85">
      <c r="A158" s="49" t="s">
        <v>321</v>
      </c>
      <c r="B158" s="538" t="s">
        <v>322</v>
      </c>
      <c r="C158" s="538"/>
      <c r="D158" s="538"/>
      <c r="E158" s="538"/>
      <c r="F158" s="538"/>
      <c r="G158" s="538"/>
      <c r="H158" s="538"/>
      <c r="I158" s="538"/>
      <c r="J158" s="538"/>
      <c r="K158" s="538"/>
      <c r="L158" s="538"/>
      <c r="M158" s="538"/>
      <c r="N158" s="538"/>
      <c r="O158" s="539"/>
      <c r="P158" s="453"/>
      <c r="Q158" s="363"/>
      <c r="R158" s="363"/>
      <c r="S158" s="364"/>
      <c r="T158" s="453" t="s">
        <v>318</v>
      </c>
      <c r="U158" s="363"/>
      <c r="V158" s="363" t="s">
        <v>318</v>
      </c>
      <c r="W158" s="363"/>
      <c r="X158" s="363"/>
      <c r="Y158" s="363"/>
      <c r="Z158" s="363"/>
      <c r="AA158" s="363"/>
      <c r="AB158" s="363"/>
      <c r="AC158" s="363"/>
      <c r="AD158" s="363"/>
      <c r="AE158" s="364"/>
      <c r="AF158" s="76"/>
      <c r="AG158" s="74"/>
      <c r="AH158" s="94"/>
      <c r="AI158" s="76"/>
      <c r="AJ158" s="74"/>
      <c r="AK158" s="79"/>
      <c r="AL158" s="74" t="s">
        <v>318</v>
      </c>
      <c r="AM158" s="74" t="s">
        <v>318</v>
      </c>
      <c r="AN158" s="94"/>
      <c r="AO158" s="76"/>
      <c r="AP158" s="74"/>
      <c r="AQ158" s="79"/>
      <c r="AR158" s="95"/>
      <c r="AS158" s="74"/>
      <c r="AT158" s="94"/>
      <c r="AU158" s="76"/>
      <c r="AV158" s="74"/>
      <c r="AW158" s="94"/>
      <c r="AX158" s="76"/>
      <c r="AY158" s="74"/>
      <c r="AZ158" s="79"/>
      <c r="BA158" s="95"/>
      <c r="BB158" s="74"/>
      <c r="BC158" s="94"/>
      <c r="BD158" s="435"/>
      <c r="BE158" s="436"/>
      <c r="BF158" s="437"/>
      <c r="BG158" s="438"/>
      <c r="BH158" s="438"/>
      <c r="BI158" s="439"/>
    </row>
    <row r="159" spans="1:67" s="8" customFormat="1" ht="60" customHeight="1" thickBot="1" x14ac:dyDescent="0.9">
      <c r="A159" s="49" t="s">
        <v>398</v>
      </c>
      <c r="B159" s="538" t="s">
        <v>326</v>
      </c>
      <c r="C159" s="538"/>
      <c r="D159" s="538"/>
      <c r="E159" s="538"/>
      <c r="F159" s="538"/>
      <c r="G159" s="538"/>
      <c r="H159" s="538"/>
      <c r="I159" s="538"/>
      <c r="J159" s="538"/>
      <c r="K159" s="538"/>
      <c r="L159" s="538"/>
      <c r="M159" s="538"/>
      <c r="N159" s="538"/>
      <c r="O159" s="539"/>
      <c r="P159" s="453"/>
      <c r="Q159" s="363"/>
      <c r="R159" s="363"/>
      <c r="S159" s="364"/>
      <c r="T159" s="453" t="s">
        <v>424</v>
      </c>
      <c r="U159" s="363"/>
      <c r="V159" s="363" t="s">
        <v>424</v>
      </c>
      <c r="W159" s="363"/>
      <c r="X159" s="363"/>
      <c r="Y159" s="363"/>
      <c r="Z159" s="363"/>
      <c r="AA159" s="363"/>
      <c r="AB159" s="363"/>
      <c r="AC159" s="363"/>
      <c r="AD159" s="363"/>
      <c r="AE159" s="364"/>
      <c r="AF159" s="76"/>
      <c r="AG159" s="74"/>
      <c r="AH159" s="94"/>
      <c r="AI159" s="76"/>
      <c r="AJ159" s="74"/>
      <c r="AK159" s="79"/>
      <c r="AL159" s="74"/>
      <c r="AM159" s="74"/>
      <c r="AN159" s="94"/>
      <c r="AO159" s="222"/>
      <c r="AP159" s="61"/>
      <c r="AQ159" s="223"/>
      <c r="AR159" s="106" t="s">
        <v>394</v>
      </c>
      <c r="AS159" s="80" t="s">
        <v>394</v>
      </c>
      <c r="AT159" s="65"/>
      <c r="AU159" s="85" t="s">
        <v>336</v>
      </c>
      <c r="AV159" s="80" t="s">
        <v>336</v>
      </c>
      <c r="AW159" s="81"/>
      <c r="AX159" s="100"/>
      <c r="AY159" s="75"/>
      <c r="AZ159" s="101"/>
      <c r="BA159" s="95"/>
      <c r="BB159" s="74"/>
      <c r="BC159" s="94"/>
      <c r="BD159" s="435"/>
      <c r="BE159" s="436"/>
      <c r="BF159" s="437"/>
      <c r="BG159" s="438"/>
      <c r="BH159" s="438"/>
      <c r="BI159" s="439"/>
    </row>
    <row r="160" spans="1:67" s="13" customFormat="1" ht="90" customHeight="1" thickBot="1" x14ac:dyDescent="0.9">
      <c r="A160" s="47" t="s">
        <v>323</v>
      </c>
      <c r="B160" s="447" t="s">
        <v>324</v>
      </c>
      <c r="C160" s="447"/>
      <c r="D160" s="447"/>
      <c r="E160" s="447"/>
      <c r="F160" s="447"/>
      <c r="G160" s="447"/>
      <c r="H160" s="447"/>
      <c r="I160" s="447"/>
      <c r="J160" s="447"/>
      <c r="K160" s="447"/>
      <c r="L160" s="447"/>
      <c r="M160" s="447"/>
      <c r="N160" s="447"/>
      <c r="O160" s="448"/>
      <c r="P160" s="449"/>
      <c r="Q160" s="440"/>
      <c r="R160" s="450"/>
      <c r="S160" s="441"/>
      <c r="T160" s="416"/>
      <c r="U160" s="377"/>
      <c r="V160" s="377"/>
      <c r="W160" s="377"/>
      <c r="X160" s="377"/>
      <c r="Y160" s="377"/>
      <c r="Z160" s="377"/>
      <c r="AA160" s="377"/>
      <c r="AB160" s="377"/>
      <c r="AC160" s="377"/>
      <c r="AD160" s="440"/>
      <c r="AE160" s="441"/>
      <c r="AF160" s="87"/>
      <c r="AG160" s="82"/>
      <c r="AH160" s="97"/>
      <c r="AI160" s="87"/>
      <c r="AJ160" s="82"/>
      <c r="AK160" s="91"/>
      <c r="AL160" s="98"/>
      <c r="AM160" s="82"/>
      <c r="AN160" s="97"/>
      <c r="AO160" s="87"/>
      <c r="AP160" s="82"/>
      <c r="AQ160" s="91"/>
      <c r="AR160" s="98"/>
      <c r="AS160" s="82"/>
      <c r="AT160" s="97"/>
      <c r="AU160" s="87"/>
      <c r="AV160" s="82"/>
      <c r="AW160" s="84"/>
      <c r="AX160" s="60"/>
      <c r="AY160" s="61"/>
      <c r="AZ160" s="62"/>
      <c r="BA160" s="86"/>
      <c r="BB160" s="83"/>
      <c r="BC160" s="52"/>
      <c r="BD160" s="442"/>
      <c r="BE160" s="443"/>
      <c r="BF160" s="444"/>
      <c r="BG160" s="445"/>
      <c r="BH160" s="445"/>
      <c r="BI160" s="446"/>
    </row>
    <row r="161" spans="1:118" s="13" customFormat="1" ht="60" customHeight="1" x14ac:dyDescent="0.85">
      <c r="A161" s="48" t="s">
        <v>325</v>
      </c>
      <c r="B161" s="430" t="s">
        <v>326</v>
      </c>
      <c r="C161" s="430"/>
      <c r="D161" s="430"/>
      <c r="E161" s="430"/>
      <c r="F161" s="430"/>
      <c r="G161" s="430"/>
      <c r="H161" s="430"/>
      <c r="I161" s="430"/>
      <c r="J161" s="430"/>
      <c r="K161" s="430"/>
      <c r="L161" s="430"/>
      <c r="M161" s="430"/>
      <c r="N161" s="430"/>
      <c r="O161" s="431"/>
      <c r="P161" s="432"/>
      <c r="Q161" s="356"/>
      <c r="R161" s="547" t="s">
        <v>327</v>
      </c>
      <c r="S161" s="548"/>
      <c r="T161" s="432" t="s">
        <v>396</v>
      </c>
      <c r="U161" s="356"/>
      <c r="V161" s="356" t="s">
        <v>396</v>
      </c>
      <c r="W161" s="356"/>
      <c r="X161" s="356" t="s">
        <v>328</v>
      </c>
      <c r="Y161" s="356"/>
      <c r="Z161" s="356"/>
      <c r="AA161" s="356"/>
      <c r="AB161" s="356" t="s">
        <v>397</v>
      </c>
      <c r="AC161" s="356"/>
      <c r="AD161" s="356"/>
      <c r="AE161" s="433"/>
      <c r="AF161" s="85" t="s">
        <v>329</v>
      </c>
      <c r="AG161" s="80" t="s">
        <v>329</v>
      </c>
      <c r="AH161" s="65"/>
      <c r="AI161" s="85" t="s">
        <v>330</v>
      </c>
      <c r="AJ161" s="80" t="s">
        <v>330</v>
      </c>
      <c r="AK161" s="81"/>
      <c r="AL161" s="106" t="s">
        <v>329</v>
      </c>
      <c r="AM161" s="80" t="s">
        <v>329</v>
      </c>
      <c r="AN161" s="65"/>
      <c r="AO161" s="85" t="s">
        <v>330</v>
      </c>
      <c r="AP161" s="80" t="s">
        <v>330</v>
      </c>
      <c r="AQ161" s="81"/>
      <c r="AR161" s="106" t="s">
        <v>394</v>
      </c>
      <c r="AS161" s="80" t="s">
        <v>394</v>
      </c>
      <c r="AT161" s="65"/>
      <c r="AU161" s="85" t="s">
        <v>336</v>
      </c>
      <c r="AV161" s="80" t="s">
        <v>336</v>
      </c>
      <c r="AW161" s="81"/>
      <c r="AX161" s="106"/>
      <c r="AY161" s="80"/>
      <c r="AZ161" s="65"/>
      <c r="BA161" s="85"/>
      <c r="BB161" s="80"/>
      <c r="BC161" s="65"/>
      <c r="BD161" s="542"/>
      <c r="BE161" s="543"/>
      <c r="BF161" s="360" t="s">
        <v>405</v>
      </c>
      <c r="BG161" s="361"/>
      <c r="BH161" s="361"/>
      <c r="BI161" s="362"/>
    </row>
    <row r="162" spans="1:118" s="13" customFormat="1" ht="84.75" customHeight="1" x14ac:dyDescent="0.85">
      <c r="A162" s="49" t="s">
        <v>332</v>
      </c>
      <c r="B162" s="538" t="s">
        <v>333</v>
      </c>
      <c r="C162" s="538"/>
      <c r="D162" s="538"/>
      <c r="E162" s="538"/>
      <c r="F162" s="538"/>
      <c r="G162" s="538"/>
      <c r="H162" s="538"/>
      <c r="I162" s="538"/>
      <c r="J162" s="538"/>
      <c r="K162" s="538"/>
      <c r="L162" s="538"/>
      <c r="M162" s="538"/>
      <c r="N162" s="538"/>
      <c r="O162" s="539"/>
      <c r="P162" s="453"/>
      <c r="Q162" s="363"/>
      <c r="R162" s="540" t="s">
        <v>334</v>
      </c>
      <c r="S162" s="541"/>
      <c r="T162" s="453" t="s">
        <v>335</v>
      </c>
      <c r="U162" s="363"/>
      <c r="V162" s="363" t="s">
        <v>336</v>
      </c>
      <c r="W162" s="363"/>
      <c r="X162" s="363"/>
      <c r="Y162" s="363"/>
      <c r="Z162" s="363"/>
      <c r="AA162" s="363"/>
      <c r="AB162" s="363" t="s">
        <v>336</v>
      </c>
      <c r="AC162" s="363"/>
      <c r="AD162" s="363"/>
      <c r="AE162" s="364"/>
      <c r="AF162" s="76" t="s">
        <v>335</v>
      </c>
      <c r="AG162" s="94" t="s">
        <v>336</v>
      </c>
      <c r="AH162" s="94"/>
      <c r="AI162" s="76"/>
      <c r="AJ162" s="74"/>
      <c r="AK162" s="79"/>
      <c r="AL162" s="95"/>
      <c r="AM162" s="74"/>
      <c r="AN162" s="94"/>
      <c r="AO162" s="76"/>
      <c r="AP162" s="74"/>
      <c r="AQ162" s="79"/>
      <c r="AR162" s="95"/>
      <c r="AS162" s="74"/>
      <c r="AT162" s="94"/>
      <c r="AU162" s="76"/>
      <c r="AV162" s="74"/>
      <c r="AW162" s="79"/>
      <c r="AX162" s="95"/>
      <c r="AY162" s="74"/>
      <c r="AZ162" s="94"/>
      <c r="BA162" s="76"/>
      <c r="BB162" s="74"/>
      <c r="BC162" s="94"/>
      <c r="BD162" s="435"/>
      <c r="BE162" s="436"/>
      <c r="BF162" s="437" t="s">
        <v>436</v>
      </c>
      <c r="BG162" s="438"/>
      <c r="BH162" s="438"/>
      <c r="BI162" s="439"/>
    </row>
    <row r="163" spans="1:118" s="45" customFormat="1" ht="84.75" customHeight="1" thickBot="1" x14ac:dyDescent="0.6">
      <c r="A163" s="48" t="s">
        <v>447</v>
      </c>
      <c r="B163" s="530" t="s">
        <v>135</v>
      </c>
      <c r="C163" s="530"/>
      <c r="D163" s="530"/>
      <c r="E163" s="530"/>
      <c r="F163" s="530"/>
      <c r="G163" s="530"/>
      <c r="H163" s="530"/>
      <c r="I163" s="530"/>
      <c r="J163" s="530"/>
      <c r="K163" s="530"/>
      <c r="L163" s="530"/>
      <c r="M163" s="530"/>
      <c r="N163" s="530"/>
      <c r="O163" s="549"/>
      <c r="P163" s="432"/>
      <c r="Q163" s="356"/>
      <c r="R163" s="356" t="s">
        <v>334</v>
      </c>
      <c r="S163" s="433"/>
      <c r="T163" s="532" t="s">
        <v>448</v>
      </c>
      <c r="U163" s="356"/>
      <c r="V163" s="550" t="s">
        <v>330</v>
      </c>
      <c r="W163" s="550"/>
      <c r="X163" s="356" t="s">
        <v>336</v>
      </c>
      <c r="Y163" s="356"/>
      <c r="Z163" s="356"/>
      <c r="AA163" s="356"/>
      <c r="AB163" s="356">
        <v>14</v>
      </c>
      <c r="AC163" s="356"/>
      <c r="AD163" s="356">
        <v>20</v>
      </c>
      <c r="AE163" s="357"/>
      <c r="AF163" s="85" t="s">
        <v>448</v>
      </c>
      <c r="AG163" s="80" t="s">
        <v>330</v>
      </c>
      <c r="AH163" s="65"/>
      <c r="AI163" s="85"/>
      <c r="AJ163" s="80"/>
      <c r="AK163" s="81"/>
      <c r="AL163" s="106"/>
      <c r="AM163" s="80"/>
      <c r="AN163" s="65"/>
      <c r="AO163" s="85"/>
      <c r="AP163" s="80"/>
      <c r="AQ163" s="81"/>
      <c r="AR163" s="106"/>
      <c r="AS163" s="80"/>
      <c r="AT163" s="65"/>
      <c r="AU163" s="85"/>
      <c r="AV163" s="80"/>
      <c r="AW163" s="81"/>
      <c r="AX163" s="106"/>
      <c r="AY163" s="80"/>
      <c r="AZ163" s="65"/>
      <c r="BA163" s="85"/>
      <c r="BB163" s="80"/>
      <c r="BC163" s="81"/>
      <c r="BD163" s="358"/>
      <c r="BE163" s="359"/>
      <c r="BF163" s="360" t="s">
        <v>453</v>
      </c>
      <c r="BG163" s="361"/>
      <c r="BH163" s="361"/>
      <c r="BI163" s="362"/>
    </row>
    <row r="164" spans="1:118" s="8" customFormat="1" ht="57.75" customHeight="1" thickBot="1" x14ac:dyDescent="0.6">
      <c r="A164" s="534" t="s">
        <v>338</v>
      </c>
      <c r="B164" s="535"/>
      <c r="C164" s="535"/>
      <c r="D164" s="535"/>
      <c r="E164" s="535"/>
      <c r="F164" s="535"/>
      <c r="G164" s="535"/>
      <c r="H164" s="535"/>
      <c r="I164" s="535"/>
      <c r="J164" s="535"/>
      <c r="K164" s="535"/>
      <c r="L164" s="535"/>
      <c r="M164" s="535"/>
      <c r="N164" s="535"/>
      <c r="O164" s="535"/>
      <c r="P164" s="535"/>
      <c r="Q164" s="535"/>
      <c r="R164" s="535"/>
      <c r="S164" s="536"/>
      <c r="T164" s="537">
        <f>T32+T73</f>
        <v>7686</v>
      </c>
      <c r="U164" s="376"/>
      <c r="V164" s="378">
        <f>V32+V73</f>
        <v>3590</v>
      </c>
      <c r="W164" s="376"/>
      <c r="X164" s="378">
        <f>X32+X73</f>
        <v>1686</v>
      </c>
      <c r="Y164" s="376"/>
      <c r="Z164" s="378">
        <f>Z32+Z73</f>
        <v>84</v>
      </c>
      <c r="AA164" s="376"/>
      <c r="AB164" s="378">
        <f>AB32+AB73</f>
        <v>1438</v>
      </c>
      <c r="AC164" s="376"/>
      <c r="AD164" s="378">
        <f>AD32+AD73</f>
        <v>382</v>
      </c>
      <c r="AE164" s="544"/>
      <c r="AF164" s="98">
        <f t="shared" ref="AF164:BC164" si="110">AF32+AF73</f>
        <v>964</v>
      </c>
      <c r="AG164" s="82">
        <f t="shared" si="110"/>
        <v>460</v>
      </c>
      <c r="AH164" s="97">
        <f t="shared" si="110"/>
        <v>26</v>
      </c>
      <c r="AI164" s="244">
        <f t="shared" si="110"/>
        <v>1104</v>
      </c>
      <c r="AJ164" s="82">
        <f t="shared" si="110"/>
        <v>512</v>
      </c>
      <c r="AK164" s="91">
        <f t="shared" si="110"/>
        <v>31</v>
      </c>
      <c r="AL164" s="98">
        <f t="shared" si="110"/>
        <v>1140</v>
      </c>
      <c r="AM164" s="82">
        <f t="shared" si="110"/>
        <v>530</v>
      </c>
      <c r="AN164" s="97">
        <f t="shared" si="110"/>
        <v>33</v>
      </c>
      <c r="AO164" s="87">
        <f t="shared" si="110"/>
        <v>1050</v>
      </c>
      <c r="AP164" s="82">
        <f t="shared" si="110"/>
        <v>494</v>
      </c>
      <c r="AQ164" s="91">
        <f t="shared" si="110"/>
        <v>27</v>
      </c>
      <c r="AR164" s="98">
        <f t="shared" si="110"/>
        <v>1116</v>
      </c>
      <c r="AS164" s="82">
        <f t="shared" si="110"/>
        <v>530</v>
      </c>
      <c r="AT164" s="97">
        <f t="shared" si="110"/>
        <v>30</v>
      </c>
      <c r="AU164" s="87">
        <f t="shared" si="110"/>
        <v>964</v>
      </c>
      <c r="AV164" s="82">
        <f t="shared" si="110"/>
        <v>470</v>
      </c>
      <c r="AW164" s="91">
        <f t="shared" si="110"/>
        <v>25</v>
      </c>
      <c r="AX164" s="98">
        <f t="shared" si="110"/>
        <v>970</v>
      </c>
      <c r="AY164" s="82">
        <f t="shared" si="110"/>
        <v>426</v>
      </c>
      <c r="AZ164" s="97">
        <f t="shared" si="110"/>
        <v>30</v>
      </c>
      <c r="BA164" s="87">
        <f t="shared" si="110"/>
        <v>378</v>
      </c>
      <c r="BB164" s="82">
        <f t="shared" si="110"/>
        <v>168</v>
      </c>
      <c r="BC164" s="91">
        <f t="shared" si="110"/>
        <v>12</v>
      </c>
      <c r="BD164" s="379">
        <f>BD73+BD32</f>
        <v>214</v>
      </c>
      <c r="BE164" s="545"/>
      <c r="BF164" s="546"/>
      <c r="BG164" s="440"/>
      <c r="BH164" s="440"/>
      <c r="BI164" s="441"/>
      <c r="BK164" s="8">
        <f>54*18</f>
        <v>972</v>
      </c>
      <c r="BN164" s="8">
        <f>AF164+AI164+AL164+AO164+AR164+AU164+AX164+BA164</f>
        <v>7686</v>
      </c>
    </row>
    <row r="165" spans="1:118" ht="48.75" customHeight="1" x14ac:dyDescent="0.25">
      <c r="A165" s="529" t="s">
        <v>339</v>
      </c>
      <c r="B165" s="530"/>
      <c r="C165" s="530"/>
      <c r="D165" s="530"/>
      <c r="E165" s="530"/>
      <c r="F165" s="530"/>
      <c r="G165" s="530"/>
      <c r="H165" s="530"/>
      <c r="I165" s="530"/>
      <c r="J165" s="530"/>
      <c r="K165" s="530"/>
      <c r="L165" s="530"/>
      <c r="M165" s="530"/>
      <c r="N165" s="530"/>
      <c r="O165" s="530"/>
      <c r="P165" s="530"/>
      <c r="Q165" s="530"/>
      <c r="R165" s="530"/>
      <c r="S165" s="530"/>
      <c r="T165" s="356"/>
      <c r="U165" s="356"/>
      <c r="V165" s="356"/>
      <c r="W165" s="356"/>
      <c r="X165" s="356"/>
      <c r="Y165" s="356"/>
      <c r="Z165" s="356"/>
      <c r="AA165" s="356"/>
      <c r="AB165" s="356"/>
      <c r="AC165" s="356"/>
      <c r="AD165" s="356"/>
      <c r="AE165" s="356"/>
      <c r="AF165" s="527">
        <f>AG164/18</f>
        <v>25.555555555555557</v>
      </c>
      <c r="AG165" s="527"/>
      <c r="AH165" s="527"/>
      <c r="AI165" s="527">
        <f>AJ164/17</f>
        <v>30.117647058823529</v>
      </c>
      <c r="AJ165" s="527"/>
      <c r="AK165" s="527"/>
      <c r="AL165" s="527">
        <f>AM164/18</f>
        <v>29.444444444444443</v>
      </c>
      <c r="AM165" s="527"/>
      <c r="AN165" s="527"/>
      <c r="AO165" s="527">
        <f>AP164/17</f>
        <v>29.058823529411764</v>
      </c>
      <c r="AP165" s="527"/>
      <c r="AQ165" s="527"/>
      <c r="AR165" s="527">
        <f>AS164/18</f>
        <v>29.444444444444443</v>
      </c>
      <c r="AS165" s="527"/>
      <c r="AT165" s="527"/>
      <c r="AU165" s="527">
        <f>AV164/17</f>
        <v>27.647058823529413</v>
      </c>
      <c r="AV165" s="527"/>
      <c r="AW165" s="527"/>
      <c r="AX165" s="527">
        <f>AY164/15</f>
        <v>28.4</v>
      </c>
      <c r="AY165" s="527"/>
      <c r="AZ165" s="527"/>
      <c r="BA165" s="527">
        <f>BB164/6</f>
        <v>28</v>
      </c>
      <c r="BB165" s="527"/>
      <c r="BC165" s="531"/>
      <c r="BD165" s="432"/>
      <c r="BE165" s="433"/>
      <c r="BF165" s="532"/>
      <c r="BG165" s="356"/>
      <c r="BH165" s="356"/>
      <c r="BI165" s="433"/>
    </row>
    <row r="166" spans="1:118" ht="48.75" customHeight="1" x14ac:dyDescent="0.25">
      <c r="A166" s="533" t="s">
        <v>340</v>
      </c>
      <c r="B166" s="451"/>
      <c r="C166" s="451"/>
      <c r="D166" s="451"/>
      <c r="E166" s="451"/>
      <c r="F166" s="451"/>
      <c r="G166" s="451"/>
      <c r="H166" s="451"/>
      <c r="I166" s="451"/>
      <c r="J166" s="451"/>
      <c r="K166" s="451"/>
      <c r="L166" s="451"/>
      <c r="M166" s="451"/>
      <c r="N166" s="451"/>
      <c r="O166" s="451"/>
      <c r="P166" s="451"/>
      <c r="Q166" s="451"/>
      <c r="R166" s="451"/>
      <c r="S166" s="451"/>
      <c r="T166" s="363">
        <f>+SUM(AF166:BC166)</f>
        <v>5</v>
      </c>
      <c r="U166" s="363"/>
      <c r="V166" s="363"/>
      <c r="W166" s="363"/>
      <c r="X166" s="363"/>
      <c r="Y166" s="363"/>
      <c r="Z166" s="363"/>
      <c r="AA166" s="363"/>
      <c r="AB166" s="363"/>
      <c r="AC166" s="363"/>
      <c r="AD166" s="363"/>
      <c r="AE166" s="363"/>
      <c r="AF166" s="363"/>
      <c r="AG166" s="363"/>
      <c r="AH166" s="363"/>
      <c r="AI166" s="363">
        <v>2</v>
      </c>
      <c r="AJ166" s="363"/>
      <c r="AK166" s="363"/>
      <c r="AL166" s="363"/>
      <c r="AM166" s="363"/>
      <c r="AN166" s="363"/>
      <c r="AO166" s="363">
        <v>1</v>
      </c>
      <c r="AP166" s="363"/>
      <c r="AQ166" s="363"/>
      <c r="AR166" s="363">
        <v>1</v>
      </c>
      <c r="AS166" s="363"/>
      <c r="AT166" s="363"/>
      <c r="AU166" s="363">
        <v>1</v>
      </c>
      <c r="AV166" s="363"/>
      <c r="AW166" s="363"/>
      <c r="AX166" s="356"/>
      <c r="AY166" s="356"/>
      <c r="AZ166" s="356"/>
      <c r="BA166" s="363"/>
      <c r="BB166" s="363"/>
      <c r="BC166" s="364"/>
      <c r="BD166" s="453"/>
      <c r="BE166" s="364"/>
      <c r="BF166" s="454"/>
      <c r="BG166" s="363"/>
      <c r="BH166" s="363"/>
      <c r="BI166" s="364"/>
    </row>
    <row r="167" spans="1:118" ht="48.75" customHeight="1" x14ac:dyDescent="0.25">
      <c r="A167" s="533" t="s">
        <v>504</v>
      </c>
      <c r="B167" s="451"/>
      <c r="C167" s="451"/>
      <c r="D167" s="451"/>
      <c r="E167" s="451"/>
      <c r="F167" s="451"/>
      <c r="G167" s="451"/>
      <c r="H167" s="451"/>
      <c r="I167" s="451"/>
      <c r="J167" s="451"/>
      <c r="K167" s="451"/>
      <c r="L167" s="451"/>
      <c r="M167" s="451"/>
      <c r="N167" s="451"/>
      <c r="O167" s="451"/>
      <c r="P167" s="451"/>
      <c r="Q167" s="451"/>
      <c r="R167" s="451"/>
      <c r="S167" s="451"/>
      <c r="T167" s="363">
        <f>+SUM(AF167:BC167)</f>
        <v>31</v>
      </c>
      <c r="U167" s="363"/>
      <c r="V167" s="363"/>
      <c r="W167" s="363"/>
      <c r="X167" s="363"/>
      <c r="Y167" s="363"/>
      <c r="Z167" s="363"/>
      <c r="AA167" s="363"/>
      <c r="AB167" s="363"/>
      <c r="AC167" s="363"/>
      <c r="AD167" s="363"/>
      <c r="AE167" s="363"/>
      <c r="AF167" s="363">
        <v>3</v>
      </c>
      <c r="AG167" s="363"/>
      <c r="AH167" s="363"/>
      <c r="AI167" s="363">
        <v>4</v>
      </c>
      <c r="AJ167" s="363"/>
      <c r="AK167" s="363"/>
      <c r="AL167" s="363">
        <v>4</v>
      </c>
      <c r="AM167" s="363"/>
      <c r="AN167" s="363"/>
      <c r="AO167" s="363">
        <v>5</v>
      </c>
      <c r="AP167" s="363"/>
      <c r="AQ167" s="363"/>
      <c r="AR167" s="363">
        <v>5</v>
      </c>
      <c r="AS167" s="363"/>
      <c r="AT167" s="363"/>
      <c r="AU167" s="363">
        <v>4</v>
      </c>
      <c r="AV167" s="363"/>
      <c r="AW167" s="363"/>
      <c r="AX167" s="363">
        <v>4</v>
      </c>
      <c r="AY167" s="363"/>
      <c r="AZ167" s="363"/>
      <c r="BA167" s="363">
        <v>2</v>
      </c>
      <c r="BB167" s="363"/>
      <c r="BC167" s="364"/>
      <c r="BD167" s="453"/>
      <c r="BE167" s="364"/>
      <c r="BF167" s="454"/>
      <c r="BG167" s="363"/>
      <c r="BH167" s="363"/>
      <c r="BI167" s="364"/>
    </row>
    <row r="168" spans="1:118" ht="54.75" customHeight="1" thickBot="1" x14ac:dyDescent="0.3">
      <c r="A168" s="525" t="s">
        <v>341</v>
      </c>
      <c r="B168" s="526"/>
      <c r="C168" s="526"/>
      <c r="D168" s="526"/>
      <c r="E168" s="526"/>
      <c r="F168" s="526"/>
      <c r="G168" s="526"/>
      <c r="H168" s="526"/>
      <c r="I168" s="526"/>
      <c r="J168" s="526"/>
      <c r="K168" s="526"/>
      <c r="L168" s="526"/>
      <c r="M168" s="526"/>
      <c r="N168" s="526"/>
      <c r="O168" s="526"/>
      <c r="P168" s="526"/>
      <c r="Q168" s="526"/>
      <c r="R168" s="526"/>
      <c r="S168" s="526"/>
      <c r="T168" s="510">
        <v>36</v>
      </c>
      <c r="U168" s="510"/>
      <c r="V168" s="510"/>
      <c r="W168" s="510"/>
      <c r="X168" s="510"/>
      <c r="Y168" s="510"/>
      <c r="Z168" s="510"/>
      <c r="AA168" s="510"/>
      <c r="AB168" s="510"/>
      <c r="AC168" s="510"/>
      <c r="AD168" s="510"/>
      <c r="AE168" s="510"/>
      <c r="AF168" s="516">
        <v>5</v>
      </c>
      <c r="AG168" s="517"/>
      <c r="AH168" s="518"/>
      <c r="AI168" s="516">
        <v>6</v>
      </c>
      <c r="AJ168" s="517"/>
      <c r="AK168" s="518"/>
      <c r="AL168" s="516">
        <v>6</v>
      </c>
      <c r="AM168" s="517"/>
      <c r="AN168" s="518"/>
      <c r="AO168" s="516">
        <v>4</v>
      </c>
      <c r="AP168" s="517"/>
      <c r="AQ168" s="518"/>
      <c r="AR168" s="516">
        <v>4</v>
      </c>
      <c r="AS168" s="517"/>
      <c r="AT168" s="518"/>
      <c r="AU168" s="516">
        <v>4</v>
      </c>
      <c r="AV168" s="517"/>
      <c r="AW168" s="518"/>
      <c r="AX168" s="516">
        <v>5</v>
      </c>
      <c r="AY168" s="517"/>
      <c r="AZ168" s="518"/>
      <c r="BA168" s="516">
        <v>2</v>
      </c>
      <c r="BB168" s="517"/>
      <c r="BC168" s="517"/>
      <c r="BD168" s="519"/>
      <c r="BE168" s="520"/>
      <c r="BF168" s="518"/>
      <c r="BG168" s="510"/>
      <c r="BH168" s="510"/>
      <c r="BI168" s="520"/>
    </row>
    <row r="169" spans="1:118" ht="59.4" customHeight="1" x14ac:dyDescent="0.25">
      <c r="A169" s="521" t="s">
        <v>342</v>
      </c>
      <c r="B169" s="522"/>
      <c r="C169" s="522"/>
      <c r="D169" s="522"/>
      <c r="E169" s="522"/>
      <c r="F169" s="522"/>
      <c r="G169" s="522"/>
      <c r="H169" s="522"/>
      <c r="I169" s="522"/>
      <c r="J169" s="522"/>
      <c r="K169" s="522"/>
      <c r="L169" s="522"/>
      <c r="M169" s="522"/>
      <c r="N169" s="522"/>
      <c r="O169" s="522"/>
      <c r="P169" s="522"/>
      <c r="Q169" s="522" t="s">
        <v>343</v>
      </c>
      <c r="R169" s="522"/>
      <c r="S169" s="522"/>
      <c r="T169" s="522"/>
      <c r="U169" s="522"/>
      <c r="V169" s="522"/>
      <c r="W169" s="522"/>
      <c r="X169" s="522"/>
      <c r="Y169" s="522"/>
      <c r="Z169" s="522"/>
      <c r="AA169" s="522"/>
      <c r="AB169" s="522"/>
      <c r="AC169" s="522"/>
      <c r="AD169" s="522"/>
      <c r="AE169" s="522"/>
      <c r="AF169" s="523" t="s">
        <v>344</v>
      </c>
      <c r="AG169" s="523"/>
      <c r="AH169" s="523"/>
      <c r="AI169" s="523"/>
      <c r="AJ169" s="523"/>
      <c r="AK169" s="523"/>
      <c r="AL169" s="523"/>
      <c r="AM169" s="523"/>
      <c r="AN169" s="523"/>
      <c r="AO169" s="523"/>
      <c r="AP169" s="523"/>
      <c r="AQ169" s="523"/>
      <c r="AR169" s="523"/>
      <c r="AS169" s="523"/>
      <c r="AT169" s="523"/>
      <c r="AU169" s="523" t="s">
        <v>345</v>
      </c>
      <c r="AV169" s="523"/>
      <c r="AW169" s="523"/>
      <c r="AX169" s="523"/>
      <c r="AY169" s="523"/>
      <c r="AZ169" s="523"/>
      <c r="BA169" s="523"/>
      <c r="BB169" s="523"/>
      <c r="BC169" s="523"/>
      <c r="BD169" s="523"/>
      <c r="BE169" s="523"/>
      <c r="BF169" s="523"/>
      <c r="BG169" s="523"/>
      <c r="BH169" s="523"/>
      <c r="BI169" s="524"/>
    </row>
    <row r="170" spans="1:118" ht="96.75" customHeight="1" x14ac:dyDescent="0.25">
      <c r="A170" s="453" t="s">
        <v>346</v>
      </c>
      <c r="B170" s="363"/>
      <c r="C170" s="363"/>
      <c r="D170" s="363"/>
      <c r="E170" s="363"/>
      <c r="F170" s="363"/>
      <c r="G170" s="363"/>
      <c r="H170" s="363" t="s">
        <v>347</v>
      </c>
      <c r="I170" s="363"/>
      <c r="J170" s="363"/>
      <c r="K170" s="363" t="s">
        <v>348</v>
      </c>
      <c r="L170" s="363"/>
      <c r="M170" s="363"/>
      <c r="N170" s="438" t="s">
        <v>349</v>
      </c>
      <c r="O170" s="363"/>
      <c r="P170" s="363"/>
      <c r="Q170" s="438" t="s">
        <v>346</v>
      </c>
      <c r="R170" s="438"/>
      <c r="S170" s="438"/>
      <c r="T170" s="438"/>
      <c r="U170" s="438"/>
      <c r="V170" s="438"/>
      <c r="W170" s="363" t="s">
        <v>347</v>
      </c>
      <c r="X170" s="363"/>
      <c r="Y170" s="363"/>
      <c r="Z170" s="363" t="s">
        <v>348</v>
      </c>
      <c r="AA170" s="363"/>
      <c r="AB170" s="363"/>
      <c r="AC170" s="438" t="s">
        <v>349</v>
      </c>
      <c r="AD170" s="363"/>
      <c r="AE170" s="363"/>
      <c r="AF170" s="363" t="s">
        <v>347</v>
      </c>
      <c r="AG170" s="363"/>
      <c r="AH170" s="363"/>
      <c r="AI170" s="363"/>
      <c r="AJ170" s="363"/>
      <c r="AK170" s="363" t="s">
        <v>348</v>
      </c>
      <c r="AL170" s="363"/>
      <c r="AM170" s="363"/>
      <c r="AN170" s="363"/>
      <c r="AO170" s="363"/>
      <c r="AP170" s="438" t="s">
        <v>349</v>
      </c>
      <c r="AQ170" s="363"/>
      <c r="AR170" s="363"/>
      <c r="AS170" s="363"/>
      <c r="AT170" s="363"/>
      <c r="AU170" s="438" t="s">
        <v>350</v>
      </c>
      <c r="AV170" s="438"/>
      <c r="AW170" s="438"/>
      <c r="AX170" s="438"/>
      <c r="AY170" s="438"/>
      <c r="AZ170" s="438"/>
      <c r="BA170" s="438"/>
      <c r="BB170" s="438"/>
      <c r="BC170" s="438"/>
      <c r="BD170" s="438"/>
      <c r="BE170" s="438"/>
      <c r="BF170" s="438"/>
      <c r="BG170" s="438"/>
      <c r="BH170" s="438"/>
      <c r="BI170" s="439"/>
    </row>
    <row r="171" spans="1:118" ht="93" customHeight="1" x14ac:dyDescent="0.25">
      <c r="A171" s="513" t="s">
        <v>351</v>
      </c>
      <c r="B171" s="438"/>
      <c r="C171" s="438"/>
      <c r="D171" s="438"/>
      <c r="E171" s="438"/>
      <c r="F171" s="438"/>
      <c r="G171" s="438"/>
      <c r="H171" s="363">
        <v>2</v>
      </c>
      <c r="I171" s="363"/>
      <c r="J171" s="363"/>
      <c r="K171" s="363">
        <v>2</v>
      </c>
      <c r="L171" s="363"/>
      <c r="M171" s="363"/>
      <c r="N171" s="363">
        <v>3</v>
      </c>
      <c r="O171" s="363"/>
      <c r="P171" s="363"/>
      <c r="Q171" s="438" t="s">
        <v>352</v>
      </c>
      <c r="R171" s="438"/>
      <c r="S171" s="438"/>
      <c r="T171" s="438"/>
      <c r="U171" s="438"/>
      <c r="V171" s="438"/>
      <c r="W171" s="363">
        <v>6</v>
      </c>
      <c r="X171" s="363"/>
      <c r="Y171" s="363"/>
      <c r="Z171" s="363">
        <v>3</v>
      </c>
      <c r="AA171" s="363"/>
      <c r="AB171" s="363"/>
      <c r="AC171" s="511">
        <v>5</v>
      </c>
      <c r="AD171" s="511"/>
      <c r="AE171" s="511"/>
      <c r="AF171" s="363">
        <v>8</v>
      </c>
      <c r="AG171" s="363"/>
      <c r="AH171" s="363"/>
      <c r="AI171" s="363"/>
      <c r="AJ171" s="363"/>
      <c r="AK171" s="363">
        <v>5</v>
      </c>
      <c r="AL171" s="363"/>
      <c r="AM171" s="363"/>
      <c r="AN171" s="363"/>
      <c r="AO171" s="363"/>
      <c r="AP171" s="363">
        <v>8</v>
      </c>
      <c r="AQ171" s="363"/>
      <c r="AR171" s="363"/>
      <c r="AS171" s="363"/>
      <c r="AT171" s="363"/>
      <c r="AU171" s="438"/>
      <c r="AV171" s="438"/>
      <c r="AW171" s="438"/>
      <c r="AX171" s="438"/>
      <c r="AY171" s="438"/>
      <c r="AZ171" s="438"/>
      <c r="BA171" s="438"/>
      <c r="BB171" s="438"/>
      <c r="BC171" s="438"/>
      <c r="BD171" s="438"/>
      <c r="BE171" s="438"/>
      <c r="BF171" s="438"/>
      <c r="BG171" s="438"/>
      <c r="BH171" s="438"/>
      <c r="BI171" s="439"/>
    </row>
    <row r="172" spans="1:118" ht="63.75" customHeight="1" x14ac:dyDescent="0.25">
      <c r="A172" s="513"/>
      <c r="B172" s="438"/>
      <c r="C172" s="438"/>
      <c r="D172" s="438"/>
      <c r="E172" s="438"/>
      <c r="F172" s="438"/>
      <c r="G172" s="438"/>
      <c r="H172" s="363"/>
      <c r="I172" s="363"/>
      <c r="J172" s="363"/>
      <c r="K172" s="363"/>
      <c r="L172" s="363"/>
      <c r="M172" s="363"/>
      <c r="N172" s="363"/>
      <c r="O172" s="363"/>
      <c r="P172" s="363"/>
      <c r="Q172" s="363" t="s">
        <v>353</v>
      </c>
      <c r="R172" s="363"/>
      <c r="S172" s="363"/>
      <c r="T172" s="363"/>
      <c r="U172" s="363"/>
      <c r="V172" s="363"/>
      <c r="W172" s="363">
        <v>8</v>
      </c>
      <c r="X172" s="363"/>
      <c r="Y172" s="363"/>
      <c r="Z172" s="363">
        <v>7</v>
      </c>
      <c r="AA172" s="363"/>
      <c r="AB172" s="363"/>
      <c r="AC172" s="511">
        <v>10</v>
      </c>
      <c r="AD172" s="511"/>
      <c r="AE172" s="511"/>
      <c r="AF172" s="363"/>
      <c r="AG172" s="363"/>
      <c r="AH172" s="363"/>
      <c r="AI172" s="363"/>
      <c r="AJ172" s="363"/>
      <c r="AK172" s="363"/>
      <c r="AL172" s="363"/>
      <c r="AM172" s="363"/>
      <c r="AN172" s="363"/>
      <c r="AO172" s="363"/>
      <c r="AP172" s="363"/>
      <c r="AQ172" s="363"/>
      <c r="AR172" s="363"/>
      <c r="AS172" s="363"/>
      <c r="AT172" s="363"/>
      <c r="AU172" s="438"/>
      <c r="AV172" s="438"/>
      <c r="AW172" s="438"/>
      <c r="AX172" s="438"/>
      <c r="AY172" s="438"/>
      <c r="AZ172" s="438"/>
      <c r="BA172" s="438"/>
      <c r="BB172" s="438"/>
      <c r="BC172" s="438"/>
      <c r="BD172" s="438"/>
      <c r="BE172" s="438"/>
      <c r="BF172" s="438"/>
      <c r="BG172" s="438"/>
      <c r="BH172" s="438"/>
      <c r="BI172" s="439"/>
    </row>
    <row r="173" spans="1:118" ht="42.75" customHeight="1" thickBot="1" x14ac:dyDescent="0.3">
      <c r="A173" s="514"/>
      <c r="B173" s="515"/>
      <c r="C173" s="515"/>
      <c r="D173" s="515"/>
      <c r="E173" s="515"/>
      <c r="F173" s="515"/>
      <c r="G173" s="515"/>
      <c r="H173" s="510"/>
      <c r="I173" s="510"/>
      <c r="J173" s="510"/>
      <c r="K173" s="510"/>
      <c r="L173" s="510"/>
      <c r="M173" s="510"/>
      <c r="N173" s="510"/>
      <c r="O173" s="510"/>
      <c r="P173" s="510"/>
      <c r="Q173" s="510"/>
      <c r="R173" s="510"/>
      <c r="S173" s="510"/>
      <c r="T173" s="510"/>
      <c r="U173" s="510"/>
      <c r="V173" s="510"/>
      <c r="W173" s="510"/>
      <c r="X173" s="510"/>
      <c r="Y173" s="510"/>
      <c r="Z173" s="510"/>
      <c r="AA173" s="510"/>
      <c r="AB173" s="510"/>
      <c r="AC173" s="512"/>
      <c r="AD173" s="512"/>
      <c r="AE173" s="512"/>
      <c r="AF173" s="510"/>
      <c r="AG173" s="510"/>
      <c r="AH173" s="510"/>
      <c r="AI173" s="510"/>
      <c r="AJ173" s="510"/>
      <c r="AK173" s="510"/>
      <c r="AL173" s="510"/>
      <c r="AM173" s="510"/>
      <c r="AN173" s="510"/>
      <c r="AO173" s="510"/>
      <c r="AP173" s="510"/>
      <c r="AQ173" s="510"/>
      <c r="AR173" s="510"/>
      <c r="AS173" s="510"/>
      <c r="AT173" s="510"/>
      <c r="AU173" s="515"/>
      <c r="AV173" s="515"/>
      <c r="AW173" s="515"/>
      <c r="AX173" s="515"/>
      <c r="AY173" s="515"/>
      <c r="AZ173" s="515"/>
      <c r="BA173" s="515"/>
      <c r="BB173" s="515"/>
      <c r="BC173" s="515"/>
      <c r="BD173" s="515"/>
      <c r="BE173" s="515"/>
      <c r="BF173" s="515"/>
      <c r="BG173" s="515"/>
      <c r="BH173" s="515"/>
      <c r="BI173" s="528"/>
    </row>
    <row r="174" spans="1:118" s="24" customFormat="1" ht="73.5" customHeight="1" x14ac:dyDescent="0.75">
      <c r="A174" s="699"/>
      <c r="B174" s="700"/>
      <c r="C174" s="700"/>
      <c r="D174" s="700"/>
      <c r="E174" s="700"/>
      <c r="F174" s="700"/>
      <c r="G174" s="700"/>
      <c r="H174" s="700"/>
      <c r="I174" s="700"/>
      <c r="J174" s="700"/>
      <c r="K174" s="700"/>
      <c r="L174" s="700"/>
      <c r="M174" s="700"/>
      <c r="N174" s="700"/>
      <c r="O174" s="700"/>
      <c r="P174" s="700"/>
      <c r="Q174" s="700"/>
      <c r="R174" s="700"/>
      <c r="S174" s="700"/>
      <c r="T174" s="700"/>
      <c r="U174" s="700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461"/>
      <c r="AG174" s="461"/>
      <c r="AH174" s="461"/>
      <c r="AI174" s="461"/>
      <c r="AJ174" s="461"/>
      <c r="AK174" s="461"/>
      <c r="AL174" s="461"/>
      <c r="AM174" s="461"/>
      <c r="AN174" s="461"/>
      <c r="AO174" s="461"/>
      <c r="AP174" s="461"/>
      <c r="AQ174" s="461"/>
      <c r="AR174" s="461"/>
      <c r="AS174" s="461"/>
      <c r="AT174" s="461"/>
      <c r="AU174" s="461"/>
      <c r="AV174" s="461"/>
      <c r="AW174" s="461"/>
      <c r="AX174" s="461"/>
      <c r="AY174" s="461"/>
      <c r="AZ174" s="461"/>
      <c r="BA174" s="461"/>
      <c r="BB174" s="461"/>
      <c r="BC174" s="461"/>
      <c r="BD174" s="461"/>
      <c r="BE174" s="461"/>
      <c r="BF174" s="35"/>
      <c r="BG174" s="35"/>
      <c r="BH174" s="35"/>
      <c r="BI174" s="35"/>
    </row>
    <row r="175" spans="1:118" s="16" customFormat="1" ht="293.25" customHeight="1" x14ac:dyDescent="0.3">
      <c r="A175" s="507" t="s">
        <v>201</v>
      </c>
      <c r="B175" s="507"/>
      <c r="C175" s="507"/>
      <c r="D175" s="507"/>
      <c r="E175" s="507"/>
      <c r="F175" s="507"/>
      <c r="G175" s="507"/>
      <c r="H175" s="507"/>
      <c r="I175" s="507"/>
      <c r="J175" s="507"/>
      <c r="K175" s="507"/>
      <c r="L175" s="507"/>
      <c r="M175" s="507"/>
      <c r="N175" s="507"/>
      <c r="O175" s="507"/>
      <c r="P175" s="507"/>
      <c r="Q175" s="507"/>
      <c r="R175" s="507"/>
      <c r="S175" s="507"/>
      <c r="T175" s="507"/>
      <c r="U175" s="507"/>
      <c r="V175" s="507"/>
      <c r="W175" s="507"/>
      <c r="X175" s="507"/>
      <c r="Y175" s="507"/>
      <c r="Z175" s="219"/>
      <c r="AA175" s="219"/>
      <c r="AB175" s="219"/>
      <c r="AC175" s="219"/>
      <c r="AD175" s="219"/>
      <c r="AE175" s="219"/>
      <c r="AF175" s="219"/>
      <c r="AG175" s="219"/>
      <c r="AH175" s="219"/>
      <c r="AI175" s="219"/>
      <c r="AJ175" s="219"/>
      <c r="AK175" s="219"/>
      <c r="AL175" s="219"/>
      <c r="AM175" s="219"/>
      <c r="AN175" s="219"/>
      <c r="AO175" s="219"/>
      <c r="AP175" s="507" t="s">
        <v>202</v>
      </c>
      <c r="AQ175" s="507"/>
      <c r="AR175" s="507"/>
      <c r="AS175" s="507"/>
      <c r="AT175" s="507"/>
      <c r="AU175" s="507"/>
      <c r="AV175" s="507"/>
      <c r="AW175" s="507"/>
      <c r="AX175" s="507"/>
      <c r="AY175" s="507"/>
      <c r="AZ175" s="507"/>
      <c r="BA175" s="507"/>
      <c r="BB175" s="507"/>
      <c r="BC175" s="507"/>
      <c r="BD175" s="507"/>
      <c r="BE175" s="507"/>
      <c r="BF175" s="507"/>
      <c r="BG175" s="507"/>
      <c r="BH175" s="507"/>
      <c r="BI175" s="507"/>
      <c r="BJ175" s="15"/>
      <c r="BK175" s="15"/>
      <c r="BL175" s="15"/>
      <c r="BM175" s="15"/>
      <c r="BN175" s="15"/>
      <c r="BO175" s="15"/>
      <c r="BP175" s="15"/>
      <c r="BQ175" s="15"/>
      <c r="BR175" s="15"/>
      <c r="BS175" s="508"/>
      <c r="BT175" s="508"/>
      <c r="BU175" s="508"/>
      <c r="BV175" s="508"/>
      <c r="BW175" s="508"/>
      <c r="BX175" s="508"/>
      <c r="BY175" s="508"/>
      <c r="BZ175" s="508"/>
      <c r="CA175" s="508"/>
      <c r="CB175" s="508"/>
      <c r="CC175" s="508"/>
      <c r="CD175" s="508"/>
      <c r="CE175" s="508"/>
      <c r="CF175" s="508"/>
      <c r="CG175" s="508"/>
      <c r="CH175" s="508"/>
      <c r="CI175" s="508"/>
      <c r="CJ175" s="508"/>
      <c r="CK175" s="508"/>
      <c r="CL175" s="508"/>
      <c r="CM175" s="508"/>
      <c r="CN175" s="508"/>
      <c r="CO175" s="508"/>
      <c r="CP175" s="508"/>
      <c r="CQ175" s="508"/>
      <c r="CR175" s="508"/>
      <c r="CS175" s="508"/>
      <c r="CT175" s="508"/>
      <c r="CU175" s="508"/>
      <c r="CV175" s="508"/>
      <c r="CW175" s="508"/>
      <c r="CX175" s="508"/>
      <c r="CY175" s="508"/>
      <c r="CZ175" s="508"/>
      <c r="DA175" s="508"/>
      <c r="DB175" s="508"/>
      <c r="DC175" s="508"/>
      <c r="DD175" s="508"/>
      <c r="DE175" s="508"/>
      <c r="DF175" s="508"/>
      <c r="DG175" s="508"/>
      <c r="DH175" s="508"/>
      <c r="DI175" s="508"/>
      <c r="DJ175" s="508"/>
      <c r="DK175" s="508"/>
      <c r="DL175" s="508"/>
      <c r="DM175" s="508"/>
      <c r="DN175" s="508"/>
    </row>
    <row r="176" spans="1:118" s="16" customFormat="1" ht="110.25" customHeight="1" x14ac:dyDescent="0.3">
      <c r="A176" s="509" t="s">
        <v>203</v>
      </c>
      <c r="B176" s="509"/>
      <c r="C176" s="509"/>
      <c r="D176" s="509"/>
      <c r="E176" s="509"/>
      <c r="F176" s="509"/>
      <c r="G176" s="509"/>
      <c r="H176" s="509"/>
      <c r="I176" s="509"/>
      <c r="J176" s="509"/>
      <c r="K176" s="509"/>
      <c r="L176" s="509"/>
      <c r="M176" s="509"/>
      <c r="N176" s="509"/>
      <c r="O176" s="509"/>
      <c r="P176" s="509"/>
      <c r="Q176" s="509"/>
      <c r="R176" s="509"/>
      <c r="S176" s="509"/>
      <c r="T176" s="509"/>
      <c r="U176" s="509"/>
      <c r="V176" s="509"/>
      <c r="W176" s="509"/>
      <c r="X176" s="509"/>
      <c r="Y176" s="509"/>
      <c r="Z176" s="509"/>
      <c r="AA176" s="509"/>
      <c r="AB176" s="509"/>
      <c r="AC176" s="509"/>
      <c r="AD176" s="509"/>
      <c r="AE176" s="509"/>
      <c r="AF176" s="509"/>
      <c r="AG176" s="509"/>
      <c r="AH176" s="509"/>
      <c r="AI176" s="509"/>
      <c r="AJ176" s="509"/>
      <c r="AK176" s="509"/>
      <c r="AL176" s="509"/>
      <c r="AM176" s="509"/>
      <c r="AN176" s="509"/>
      <c r="AO176" s="509"/>
      <c r="AP176" s="509"/>
      <c r="AQ176" s="509"/>
      <c r="AR176" s="509"/>
      <c r="AS176" s="509"/>
      <c r="AT176" s="509"/>
      <c r="AU176" s="509"/>
      <c r="AV176" s="509"/>
      <c r="AW176" s="509"/>
      <c r="AX176" s="509"/>
      <c r="AY176" s="509"/>
      <c r="AZ176" s="509"/>
      <c r="BA176" s="509"/>
      <c r="BB176" s="509"/>
      <c r="BC176" s="509"/>
      <c r="BD176" s="509"/>
      <c r="BE176" s="509"/>
      <c r="BF176" s="509"/>
      <c r="BG176" s="509"/>
      <c r="BH176" s="509"/>
      <c r="BI176" s="509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</row>
    <row r="177" spans="1:62" ht="46.5" customHeight="1" x14ac:dyDescent="0.25">
      <c r="A177" s="36"/>
      <c r="B177" s="36"/>
      <c r="C177" s="36"/>
      <c r="D177" s="36"/>
      <c r="E177" s="36"/>
      <c r="F177" s="36"/>
      <c r="G177" s="36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8"/>
      <c r="AD177" s="38"/>
      <c r="AE177" s="38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</row>
    <row r="178" spans="1:62" s="6" customFormat="1" ht="47.4" customHeight="1" x14ac:dyDescent="1">
      <c r="A178" s="224"/>
      <c r="B178" s="224"/>
      <c r="C178" s="224"/>
      <c r="D178" s="224"/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5" t="s">
        <v>354</v>
      </c>
      <c r="AB178" s="226"/>
      <c r="AC178" s="226"/>
      <c r="AD178" s="226"/>
      <c r="AE178" s="226"/>
      <c r="AF178" s="226"/>
      <c r="AG178" s="226"/>
      <c r="AH178" s="226"/>
      <c r="AI178" s="226"/>
      <c r="AJ178" s="226"/>
      <c r="AK178" s="226"/>
      <c r="AL178" s="226"/>
      <c r="AM178" s="224"/>
      <c r="AN178" s="224"/>
      <c r="AO178" s="224"/>
      <c r="AP178" s="224"/>
      <c r="AQ178" s="224"/>
      <c r="AR178" s="224"/>
      <c r="AS178" s="224"/>
      <c r="AT178" s="224"/>
      <c r="AU178" s="224"/>
      <c r="AV178" s="224"/>
      <c r="AW178" s="224"/>
      <c r="AX178" s="224"/>
      <c r="AY178" s="224"/>
      <c r="AZ178" s="224"/>
      <c r="BA178" s="224"/>
      <c r="BB178" s="224"/>
      <c r="BC178" s="224"/>
      <c r="BD178" s="224"/>
      <c r="BE178" s="224"/>
      <c r="BF178" s="227"/>
      <c r="BG178" s="227"/>
      <c r="BH178" s="227"/>
      <c r="BI178" s="227"/>
    </row>
    <row r="179" spans="1:62" ht="21.75" customHeight="1" thickBot="1" x14ac:dyDescent="0.4">
      <c r="A179" s="137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228"/>
      <c r="S179" s="228"/>
      <c r="T179" s="137"/>
      <c r="U179" s="229"/>
      <c r="V179" s="229"/>
      <c r="W179" s="137"/>
      <c r="X179" s="137"/>
      <c r="Y179" s="137"/>
      <c r="Z179" s="137"/>
      <c r="AA179" s="137"/>
      <c r="AB179" s="137"/>
      <c r="AC179" s="137"/>
      <c r="AD179" s="137"/>
      <c r="AE179" s="137"/>
      <c r="AF179" s="137"/>
      <c r="AG179" s="137"/>
      <c r="AH179" s="137"/>
      <c r="AI179" s="137"/>
      <c r="AJ179" s="137"/>
      <c r="AK179" s="137"/>
      <c r="AL179" s="137"/>
      <c r="AM179" s="137"/>
      <c r="AN179" s="137"/>
      <c r="AO179" s="137"/>
      <c r="AP179" s="137"/>
      <c r="AQ179" s="137"/>
      <c r="AR179" s="137"/>
      <c r="AS179" s="137"/>
      <c r="AT179" s="137"/>
      <c r="AU179" s="137"/>
      <c r="AV179" s="137"/>
      <c r="AW179" s="137"/>
      <c r="AX179" s="137"/>
      <c r="AY179" s="137"/>
      <c r="AZ179" s="137"/>
      <c r="BA179" s="137"/>
      <c r="BB179" s="137"/>
      <c r="BC179" s="137"/>
      <c r="BD179" s="137"/>
      <c r="BE179" s="137"/>
      <c r="BF179" s="133"/>
      <c r="BG179" s="133"/>
      <c r="BH179" s="133"/>
      <c r="BI179" s="133"/>
    </row>
    <row r="180" spans="1:62" s="4" customFormat="1" ht="182.25" customHeight="1" thickBot="1" x14ac:dyDescent="1.05">
      <c r="A180" s="327" t="s">
        <v>355</v>
      </c>
      <c r="B180" s="328"/>
      <c r="C180" s="328"/>
      <c r="D180" s="329"/>
      <c r="E180" s="330" t="s">
        <v>356</v>
      </c>
      <c r="F180" s="328"/>
      <c r="G180" s="328"/>
      <c r="H180" s="328"/>
      <c r="I180" s="328"/>
      <c r="J180" s="328"/>
      <c r="K180" s="328"/>
      <c r="L180" s="328"/>
      <c r="M180" s="328"/>
      <c r="N180" s="328"/>
      <c r="O180" s="328"/>
      <c r="P180" s="328"/>
      <c r="Q180" s="328"/>
      <c r="R180" s="328"/>
      <c r="S180" s="328"/>
      <c r="T180" s="328"/>
      <c r="U180" s="328"/>
      <c r="V180" s="328"/>
      <c r="W180" s="328"/>
      <c r="X180" s="328"/>
      <c r="Y180" s="328"/>
      <c r="Z180" s="328"/>
      <c r="AA180" s="328"/>
      <c r="AB180" s="328"/>
      <c r="AC180" s="328"/>
      <c r="AD180" s="328"/>
      <c r="AE180" s="328"/>
      <c r="AF180" s="328"/>
      <c r="AG180" s="328"/>
      <c r="AH180" s="328"/>
      <c r="AI180" s="328"/>
      <c r="AJ180" s="328"/>
      <c r="AK180" s="328"/>
      <c r="AL180" s="328"/>
      <c r="AM180" s="328"/>
      <c r="AN180" s="328"/>
      <c r="AO180" s="328"/>
      <c r="AP180" s="328"/>
      <c r="AQ180" s="328"/>
      <c r="AR180" s="328"/>
      <c r="AS180" s="328"/>
      <c r="AT180" s="328"/>
      <c r="AU180" s="328"/>
      <c r="AV180" s="328"/>
      <c r="AW180" s="328"/>
      <c r="AX180" s="328"/>
      <c r="AY180" s="328"/>
      <c r="AZ180" s="328"/>
      <c r="BA180" s="328"/>
      <c r="BB180" s="328"/>
      <c r="BC180" s="331"/>
      <c r="BD180" s="327" t="s">
        <v>357</v>
      </c>
      <c r="BE180" s="328"/>
      <c r="BF180" s="328"/>
      <c r="BG180" s="328"/>
      <c r="BH180" s="328"/>
      <c r="BI180" s="329"/>
      <c r="BJ180" s="17"/>
    </row>
    <row r="181" spans="1:62" s="40" customFormat="1" ht="72" customHeight="1" x14ac:dyDescent="1">
      <c r="A181" s="498" t="s">
        <v>358</v>
      </c>
      <c r="B181" s="499"/>
      <c r="C181" s="499"/>
      <c r="D181" s="500"/>
      <c r="E181" s="501" t="s">
        <v>359</v>
      </c>
      <c r="F181" s="502"/>
      <c r="G181" s="502"/>
      <c r="H181" s="502"/>
      <c r="I181" s="502"/>
      <c r="J181" s="502"/>
      <c r="K181" s="502"/>
      <c r="L181" s="502"/>
      <c r="M181" s="502"/>
      <c r="N181" s="502"/>
      <c r="O181" s="502"/>
      <c r="P181" s="502"/>
      <c r="Q181" s="502"/>
      <c r="R181" s="502"/>
      <c r="S181" s="502"/>
      <c r="T181" s="502"/>
      <c r="U181" s="502"/>
      <c r="V181" s="502"/>
      <c r="W181" s="502"/>
      <c r="X181" s="502"/>
      <c r="Y181" s="502"/>
      <c r="Z181" s="502"/>
      <c r="AA181" s="502"/>
      <c r="AB181" s="502"/>
      <c r="AC181" s="502"/>
      <c r="AD181" s="502"/>
      <c r="AE181" s="502"/>
      <c r="AF181" s="502"/>
      <c r="AG181" s="502"/>
      <c r="AH181" s="502"/>
      <c r="AI181" s="502"/>
      <c r="AJ181" s="502"/>
      <c r="AK181" s="502"/>
      <c r="AL181" s="502"/>
      <c r="AM181" s="502"/>
      <c r="AN181" s="502"/>
      <c r="AO181" s="502"/>
      <c r="AP181" s="502"/>
      <c r="AQ181" s="502"/>
      <c r="AR181" s="502"/>
      <c r="AS181" s="502"/>
      <c r="AT181" s="502"/>
      <c r="AU181" s="502"/>
      <c r="AV181" s="502"/>
      <c r="AW181" s="502"/>
      <c r="AX181" s="502"/>
      <c r="AY181" s="502"/>
      <c r="AZ181" s="502"/>
      <c r="BA181" s="502"/>
      <c r="BB181" s="502"/>
      <c r="BC181" s="503"/>
      <c r="BD181" s="504" t="s">
        <v>481</v>
      </c>
      <c r="BE181" s="505"/>
      <c r="BF181" s="505"/>
      <c r="BG181" s="505"/>
      <c r="BH181" s="505"/>
      <c r="BI181" s="506"/>
      <c r="BJ181" s="39"/>
    </row>
    <row r="182" spans="1:62" s="40" customFormat="1" ht="63" customHeight="1" x14ac:dyDescent="1">
      <c r="A182" s="421" t="s">
        <v>198</v>
      </c>
      <c r="B182" s="422"/>
      <c r="C182" s="422"/>
      <c r="D182" s="423"/>
      <c r="E182" s="424" t="s">
        <v>360</v>
      </c>
      <c r="F182" s="425"/>
      <c r="G182" s="425"/>
      <c r="H182" s="425"/>
      <c r="I182" s="425"/>
      <c r="J182" s="425"/>
      <c r="K182" s="425"/>
      <c r="L182" s="425"/>
      <c r="M182" s="425"/>
      <c r="N182" s="425"/>
      <c r="O182" s="425"/>
      <c r="P182" s="425"/>
      <c r="Q182" s="425"/>
      <c r="R182" s="425"/>
      <c r="S182" s="425"/>
      <c r="T182" s="425"/>
      <c r="U182" s="425"/>
      <c r="V182" s="425"/>
      <c r="W182" s="425"/>
      <c r="X182" s="425"/>
      <c r="Y182" s="425"/>
      <c r="Z182" s="425"/>
      <c r="AA182" s="425"/>
      <c r="AB182" s="425"/>
      <c r="AC182" s="425"/>
      <c r="AD182" s="425"/>
      <c r="AE182" s="425"/>
      <c r="AF182" s="425"/>
      <c r="AG182" s="425"/>
      <c r="AH182" s="425"/>
      <c r="AI182" s="425"/>
      <c r="AJ182" s="425"/>
      <c r="AK182" s="425"/>
      <c r="AL182" s="425"/>
      <c r="AM182" s="425"/>
      <c r="AN182" s="425"/>
      <c r="AO182" s="425"/>
      <c r="AP182" s="425"/>
      <c r="AQ182" s="425"/>
      <c r="AR182" s="425"/>
      <c r="AS182" s="425"/>
      <c r="AT182" s="425"/>
      <c r="AU182" s="425"/>
      <c r="AV182" s="425"/>
      <c r="AW182" s="425"/>
      <c r="AX182" s="425"/>
      <c r="AY182" s="425"/>
      <c r="AZ182" s="425"/>
      <c r="BA182" s="425"/>
      <c r="BB182" s="425"/>
      <c r="BC182" s="426"/>
      <c r="BD182" s="427" t="s">
        <v>487</v>
      </c>
      <c r="BE182" s="428"/>
      <c r="BF182" s="428"/>
      <c r="BG182" s="428"/>
      <c r="BH182" s="428"/>
      <c r="BI182" s="429"/>
      <c r="BJ182" s="39"/>
    </row>
    <row r="183" spans="1:62" s="42" customFormat="1" ht="66" customHeight="1" x14ac:dyDescent="1">
      <c r="A183" s="421" t="s">
        <v>132</v>
      </c>
      <c r="B183" s="422"/>
      <c r="C183" s="422"/>
      <c r="D183" s="423"/>
      <c r="E183" s="424" t="s">
        <v>361</v>
      </c>
      <c r="F183" s="425"/>
      <c r="G183" s="425"/>
      <c r="H183" s="425"/>
      <c r="I183" s="425"/>
      <c r="J183" s="425"/>
      <c r="K183" s="425"/>
      <c r="L183" s="425"/>
      <c r="M183" s="425"/>
      <c r="N183" s="425"/>
      <c r="O183" s="425"/>
      <c r="P183" s="425"/>
      <c r="Q183" s="425"/>
      <c r="R183" s="425"/>
      <c r="S183" s="425"/>
      <c r="T183" s="425"/>
      <c r="U183" s="425"/>
      <c r="V183" s="425"/>
      <c r="W183" s="425"/>
      <c r="X183" s="425"/>
      <c r="Y183" s="425"/>
      <c r="Z183" s="425"/>
      <c r="AA183" s="425"/>
      <c r="AB183" s="425"/>
      <c r="AC183" s="425"/>
      <c r="AD183" s="425"/>
      <c r="AE183" s="425"/>
      <c r="AF183" s="425"/>
      <c r="AG183" s="425"/>
      <c r="AH183" s="425"/>
      <c r="AI183" s="425"/>
      <c r="AJ183" s="425"/>
      <c r="AK183" s="425"/>
      <c r="AL183" s="425"/>
      <c r="AM183" s="425"/>
      <c r="AN183" s="425"/>
      <c r="AO183" s="425"/>
      <c r="AP183" s="425"/>
      <c r="AQ183" s="425"/>
      <c r="AR183" s="425"/>
      <c r="AS183" s="425"/>
      <c r="AT183" s="425"/>
      <c r="AU183" s="425"/>
      <c r="AV183" s="425"/>
      <c r="AW183" s="425"/>
      <c r="AX183" s="425"/>
      <c r="AY183" s="425"/>
      <c r="AZ183" s="425"/>
      <c r="BA183" s="425"/>
      <c r="BB183" s="425"/>
      <c r="BC183" s="426"/>
      <c r="BD183" s="427" t="s">
        <v>483</v>
      </c>
      <c r="BE183" s="428"/>
      <c r="BF183" s="428"/>
      <c r="BG183" s="428"/>
      <c r="BH183" s="428"/>
      <c r="BI183" s="429"/>
      <c r="BJ183" s="41"/>
    </row>
    <row r="184" spans="1:62" s="42" customFormat="1" ht="69.900000000000006" customHeight="1" x14ac:dyDescent="1">
      <c r="A184" s="421" t="s">
        <v>362</v>
      </c>
      <c r="B184" s="422"/>
      <c r="C184" s="422"/>
      <c r="D184" s="423"/>
      <c r="E184" s="424" t="s">
        <v>363</v>
      </c>
      <c r="F184" s="425"/>
      <c r="G184" s="425"/>
      <c r="H184" s="425"/>
      <c r="I184" s="425"/>
      <c r="J184" s="425"/>
      <c r="K184" s="425"/>
      <c r="L184" s="425"/>
      <c r="M184" s="425"/>
      <c r="N184" s="425"/>
      <c r="O184" s="425"/>
      <c r="P184" s="425"/>
      <c r="Q184" s="425"/>
      <c r="R184" s="425"/>
      <c r="S184" s="425"/>
      <c r="T184" s="425"/>
      <c r="U184" s="425"/>
      <c r="V184" s="425"/>
      <c r="W184" s="425"/>
      <c r="X184" s="425"/>
      <c r="Y184" s="425"/>
      <c r="Z184" s="425"/>
      <c r="AA184" s="425"/>
      <c r="AB184" s="425"/>
      <c r="AC184" s="425"/>
      <c r="AD184" s="425"/>
      <c r="AE184" s="425"/>
      <c r="AF184" s="425"/>
      <c r="AG184" s="425"/>
      <c r="AH184" s="425"/>
      <c r="AI184" s="425"/>
      <c r="AJ184" s="425"/>
      <c r="AK184" s="425"/>
      <c r="AL184" s="425"/>
      <c r="AM184" s="425"/>
      <c r="AN184" s="425"/>
      <c r="AO184" s="425"/>
      <c r="AP184" s="425"/>
      <c r="AQ184" s="425"/>
      <c r="AR184" s="425"/>
      <c r="AS184" s="425"/>
      <c r="AT184" s="425"/>
      <c r="AU184" s="425"/>
      <c r="AV184" s="425"/>
      <c r="AW184" s="425"/>
      <c r="AX184" s="425"/>
      <c r="AY184" s="425"/>
      <c r="AZ184" s="425"/>
      <c r="BA184" s="425"/>
      <c r="BB184" s="425"/>
      <c r="BC184" s="426"/>
      <c r="BD184" s="427" t="s">
        <v>480</v>
      </c>
      <c r="BE184" s="428"/>
      <c r="BF184" s="428"/>
      <c r="BG184" s="428"/>
      <c r="BH184" s="428"/>
      <c r="BI184" s="429"/>
      <c r="BJ184" s="41"/>
    </row>
    <row r="185" spans="1:62" s="19" customFormat="1" ht="69.900000000000006" customHeight="1" x14ac:dyDescent="1">
      <c r="A185" s="421" t="s">
        <v>364</v>
      </c>
      <c r="B185" s="422"/>
      <c r="C185" s="422"/>
      <c r="D185" s="423"/>
      <c r="E185" s="424" t="s">
        <v>365</v>
      </c>
      <c r="F185" s="425"/>
      <c r="G185" s="425"/>
      <c r="H185" s="425"/>
      <c r="I185" s="425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5"/>
      <c r="AC185" s="425"/>
      <c r="AD185" s="425"/>
      <c r="AE185" s="425"/>
      <c r="AF185" s="425"/>
      <c r="AG185" s="425"/>
      <c r="AH185" s="425"/>
      <c r="AI185" s="425"/>
      <c r="AJ185" s="425"/>
      <c r="AK185" s="425"/>
      <c r="AL185" s="425"/>
      <c r="AM185" s="425"/>
      <c r="AN185" s="425"/>
      <c r="AO185" s="425"/>
      <c r="AP185" s="425"/>
      <c r="AQ185" s="425"/>
      <c r="AR185" s="425"/>
      <c r="AS185" s="425"/>
      <c r="AT185" s="425"/>
      <c r="AU185" s="425"/>
      <c r="AV185" s="425"/>
      <c r="AW185" s="425"/>
      <c r="AX185" s="425"/>
      <c r="AY185" s="425"/>
      <c r="AZ185" s="425"/>
      <c r="BA185" s="425"/>
      <c r="BB185" s="425"/>
      <c r="BC185" s="426"/>
      <c r="BD185" s="427" t="s">
        <v>130</v>
      </c>
      <c r="BE185" s="428"/>
      <c r="BF185" s="428"/>
      <c r="BG185" s="428"/>
      <c r="BH185" s="428"/>
      <c r="BI185" s="429"/>
      <c r="BJ185" s="18"/>
    </row>
    <row r="186" spans="1:62" s="19" customFormat="1" ht="69.900000000000006" customHeight="1" x14ac:dyDescent="1">
      <c r="A186" s="421" t="s">
        <v>366</v>
      </c>
      <c r="B186" s="422"/>
      <c r="C186" s="422"/>
      <c r="D186" s="423"/>
      <c r="E186" s="424" t="s">
        <v>367</v>
      </c>
      <c r="F186" s="425"/>
      <c r="G186" s="425"/>
      <c r="H186" s="425"/>
      <c r="I186" s="425"/>
      <c r="J186" s="425"/>
      <c r="K186" s="425"/>
      <c r="L186" s="425"/>
      <c r="M186" s="425"/>
      <c r="N186" s="425"/>
      <c r="O186" s="425"/>
      <c r="P186" s="425"/>
      <c r="Q186" s="425"/>
      <c r="R186" s="425"/>
      <c r="S186" s="425"/>
      <c r="T186" s="425"/>
      <c r="U186" s="425"/>
      <c r="V186" s="425"/>
      <c r="W186" s="425"/>
      <c r="X186" s="425"/>
      <c r="Y186" s="425"/>
      <c r="Z186" s="425"/>
      <c r="AA186" s="425"/>
      <c r="AB186" s="425"/>
      <c r="AC186" s="425"/>
      <c r="AD186" s="425"/>
      <c r="AE186" s="425"/>
      <c r="AF186" s="425"/>
      <c r="AG186" s="425"/>
      <c r="AH186" s="425"/>
      <c r="AI186" s="425"/>
      <c r="AJ186" s="425"/>
      <c r="AK186" s="425"/>
      <c r="AL186" s="425"/>
      <c r="AM186" s="425"/>
      <c r="AN186" s="425"/>
      <c r="AO186" s="425"/>
      <c r="AP186" s="425"/>
      <c r="AQ186" s="425"/>
      <c r="AR186" s="425"/>
      <c r="AS186" s="425"/>
      <c r="AT186" s="425"/>
      <c r="AU186" s="425"/>
      <c r="AV186" s="425"/>
      <c r="AW186" s="425"/>
      <c r="AX186" s="425"/>
      <c r="AY186" s="425"/>
      <c r="AZ186" s="425"/>
      <c r="BA186" s="425"/>
      <c r="BB186" s="425"/>
      <c r="BC186" s="426"/>
      <c r="BD186" s="427" t="s">
        <v>126</v>
      </c>
      <c r="BE186" s="428"/>
      <c r="BF186" s="428"/>
      <c r="BG186" s="428"/>
      <c r="BH186" s="428"/>
      <c r="BI186" s="429"/>
      <c r="BJ186" s="18"/>
    </row>
    <row r="187" spans="1:62" s="19" customFormat="1" ht="69.900000000000006" customHeight="1" x14ac:dyDescent="1">
      <c r="A187" s="421" t="s">
        <v>120</v>
      </c>
      <c r="B187" s="422"/>
      <c r="C187" s="422"/>
      <c r="D187" s="423"/>
      <c r="E187" s="492" t="s">
        <v>368</v>
      </c>
      <c r="F187" s="493"/>
      <c r="G187" s="493"/>
      <c r="H187" s="493"/>
      <c r="I187" s="493"/>
      <c r="J187" s="493"/>
      <c r="K187" s="493"/>
      <c r="L187" s="493"/>
      <c r="M187" s="493"/>
      <c r="N187" s="493"/>
      <c r="O187" s="493"/>
      <c r="P187" s="493"/>
      <c r="Q187" s="493"/>
      <c r="R187" s="493"/>
      <c r="S187" s="493"/>
      <c r="T187" s="493"/>
      <c r="U187" s="493"/>
      <c r="V187" s="493"/>
      <c r="W187" s="493"/>
      <c r="X187" s="493"/>
      <c r="Y187" s="493"/>
      <c r="Z187" s="493"/>
      <c r="AA187" s="493"/>
      <c r="AB187" s="493"/>
      <c r="AC187" s="493"/>
      <c r="AD187" s="493"/>
      <c r="AE187" s="493"/>
      <c r="AF187" s="493"/>
      <c r="AG187" s="493"/>
      <c r="AH187" s="493"/>
      <c r="AI187" s="493"/>
      <c r="AJ187" s="493"/>
      <c r="AK187" s="493"/>
      <c r="AL187" s="493"/>
      <c r="AM187" s="493"/>
      <c r="AN187" s="493"/>
      <c r="AO187" s="493"/>
      <c r="AP187" s="493"/>
      <c r="AQ187" s="493"/>
      <c r="AR187" s="493"/>
      <c r="AS187" s="493"/>
      <c r="AT187" s="493"/>
      <c r="AU187" s="493"/>
      <c r="AV187" s="493"/>
      <c r="AW187" s="493"/>
      <c r="AX187" s="493"/>
      <c r="AY187" s="493"/>
      <c r="AZ187" s="493"/>
      <c r="BA187" s="493"/>
      <c r="BB187" s="493"/>
      <c r="BC187" s="494"/>
      <c r="BD187" s="427" t="s">
        <v>118</v>
      </c>
      <c r="BE187" s="428"/>
      <c r="BF187" s="428"/>
      <c r="BG187" s="428"/>
      <c r="BH187" s="428"/>
      <c r="BI187" s="429"/>
      <c r="BJ187" s="18"/>
    </row>
    <row r="188" spans="1:62" s="19" customFormat="1" ht="69.900000000000006" customHeight="1" x14ac:dyDescent="1">
      <c r="A188" s="421" t="s">
        <v>369</v>
      </c>
      <c r="B188" s="422"/>
      <c r="C188" s="422"/>
      <c r="D188" s="423"/>
      <c r="E188" s="424" t="s">
        <v>370</v>
      </c>
      <c r="F188" s="425"/>
      <c r="G188" s="425"/>
      <c r="H188" s="425"/>
      <c r="I188" s="425"/>
      <c r="J188" s="425"/>
      <c r="K188" s="425"/>
      <c r="L188" s="425"/>
      <c r="M188" s="425"/>
      <c r="N188" s="425"/>
      <c r="O188" s="425"/>
      <c r="P188" s="425"/>
      <c r="Q188" s="425"/>
      <c r="R188" s="425"/>
      <c r="S188" s="425"/>
      <c r="T188" s="425"/>
      <c r="U188" s="425"/>
      <c r="V188" s="425"/>
      <c r="W188" s="425"/>
      <c r="X188" s="425"/>
      <c r="Y188" s="425"/>
      <c r="Z188" s="425"/>
      <c r="AA188" s="425"/>
      <c r="AB188" s="425"/>
      <c r="AC188" s="425"/>
      <c r="AD188" s="425"/>
      <c r="AE188" s="425"/>
      <c r="AF188" s="425"/>
      <c r="AG188" s="425"/>
      <c r="AH188" s="425"/>
      <c r="AI188" s="425"/>
      <c r="AJ188" s="425"/>
      <c r="AK188" s="425"/>
      <c r="AL188" s="425"/>
      <c r="AM188" s="425"/>
      <c r="AN188" s="425"/>
      <c r="AO188" s="425"/>
      <c r="AP188" s="425"/>
      <c r="AQ188" s="425"/>
      <c r="AR188" s="425"/>
      <c r="AS188" s="425"/>
      <c r="AT188" s="425"/>
      <c r="AU188" s="425"/>
      <c r="AV188" s="425"/>
      <c r="AW188" s="425"/>
      <c r="AX188" s="425"/>
      <c r="AY188" s="425"/>
      <c r="AZ188" s="425"/>
      <c r="BA188" s="425"/>
      <c r="BB188" s="425"/>
      <c r="BC188" s="426"/>
      <c r="BD188" s="427" t="s">
        <v>113</v>
      </c>
      <c r="BE188" s="428"/>
      <c r="BF188" s="428"/>
      <c r="BG188" s="428"/>
      <c r="BH188" s="428"/>
      <c r="BI188" s="429"/>
      <c r="BJ188" s="18"/>
    </row>
    <row r="189" spans="1:62" s="19" customFormat="1" ht="69.900000000000006" customHeight="1" x14ac:dyDescent="1">
      <c r="A189" s="421" t="s">
        <v>371</v>
      </c>
      <c r="B189" s="422"/>
      <c r="C189" s="422"/>
      <c r="D189" s="423"/>
      <c r="E189" s="492" t="s">
        <v>372</v>
      </c>
      <c r="F189" s="493"/>
      <c r="G189" s="493"/>
      <c r="H189" s="493"/>
      <c r="I189" s="493"/>
      <c r="J189" s="493"/>
      <c r="K189" s="493"/>
      <c r="L189" s="493"/>
      <c r="M189" s="493"/>
      <c r="N189" s="493"/>
      <c r="O189" s="493"/>
      <c r="P189" s="493"/>
      <c r="Q189" s="493"/>
      <c r="R189" s="493"/>
      <c r="S189" s="493"/>
      <c r="T189" s="493"/>
      <c r="U189" s="493"/>
      <c r="V189" s="493"/>
      <c r="W189" s="493"/>
      <c r="X189" s="493"/>
      <c r="Y189" s="493"/>
      <c r="Z189" s="493"/>
      <c r="AA189" s="493"/>
      <c r="AB189" s="493"/>
      <c r="AC189" s="493"/>
      <c r="AD189" s="493"/>
      <c r="AE189" s="493"/>
      <c r="AF189" s="493"/>
      <c r="AG189" s="493"/>
      <c r="AH189" s="493"/>
      <c r="AI189" s="493"/>
      <c r="AJ189" s="493"/>
      <c r="AK189" s="493"/>
      <c r="AL189" s="493"/>
      <c r="AM189" s="493"/>
      <c r="AN189" s="493"/>
      <c r="AO189" s="493"/>
      <c r="AP189" s="493"/>
      <c r="AQ189" s="493"/>
      <c r="AR189" s="493"/>
      <c r="AS189" s="493"/>
      <c r="AT189" s="493"/>
      <c r="AU189" s="493"/>
      <c r="AV189" s="493"/>
      <c r="AW189" s="493"/>
      <c r="AX189" s="493"/>
      <c r="AY189" s="493"/>
      <c r="AZ189" s="493"/>
      <c r="BA189" s="493"/>
      <c r="BB189" s="493"/>
      <c r="BC189" s="494"/>
      <c r="BD189" s="427" t="s">
        <v>137</v>
      </c>
      <c r="BE189" s="428"/>
      <c r="BF189" s="428"/>
      <c r="BG189" s="428"/>
      <c r="BH189" s="428"/>
      <c r="BI189" s="429"/>
      <c r="BJ189" s="18"/>
    </row>
    <row r="190" spans="1:62" s="40" customFormat="1" ht="123" customHeight="1" x14ac:dyDescent="1">
      <c r="A190" s="421" t="s">
        <v>117</v>
      </c>
      <c r="B190" s="422"/>
      <c r="C190" s="422"/>
      <c r="D190" s="423"/>
      <c r="E190" s="424" t="s">
        <v>401</v>
      </c>
      <c r="F190" s="425"/>
      <c r="G190" s="425"/>
      <c r="H190" s="425"/>
      <c r="I190" s="425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/>
      <c r="U190" s="425"/>
      <c r="V190" s="425"/>
      <c r="W190" s="425"/>
      <c r="X190" s="425"/>
      <c r="Y190" s="425"/>
      <c r="Z190" s="425"/>
      <c r="AA190" s="425"/>
      <c r="AB190" s="425"/>
      <c r="AC190" s="425"/>
      <c r="AD190" s="425"/>
      <c r="AE190" s="425"/>
      <c r="AF190" s="425"/>
      <c r="AG190" s="425"/>
      <c r="AH190" s="425"/>
      <c r="AI190" s="425"/>
      <c r="AJ190" s="425"/>
      <c r="AK190" s="425"/>
      <c r="AL190" s="425"/>
      <c r="AM190" s="425"/>
      <c r="AN190" s="425"/>
      <c r="AO190" s="425"/>
      <c r="AP190" s="425"/>
      <c r="AQ190" s="425"/>
      <c r="AR190" s="425"/>
      <c r="AS190" s="425"/>
      <c r="AT190" s="425"/>
      <c r="AU190" s="425"/>
      <c r="AV190" s="425"/>
      <c r="AW190" s="425"/>
      <c r="AX190" s="425"/>
      <c r="AY190" s="425"/>
      <c r="AZ190" s="425"/>
      <c r="BA190" s="425"/>
      <c r="BB190" s="425"/>
      <c r="BC190" s="426"/>
      <c r="BD190" s="427" t="s">
        <v>115</v>
      </c>
      <c r="BE190" s="428"/>
      <c r="BF190" s="428"/>
      <c r="BG190" s="428"/>
      <c r="BH190" s="428"/>
      <c r="BI190" s="429"/>
      <c r="BJ190" s="39"/>
    </row>
    <row r="191" spans="1:62" s="19" customFormat="1" ht="110.25" customHeight="1" x14ac:dyDescent="1">
      <c r="A191" s="421" t="s">
        <v>373</v>
      </c>
      <c r="B191" s="422"/>
      <c r="C191" s="422"/>
      <c r="D191" s="423"/>
      <c r="E191" s="495" t="s">
        <v>402</v>
      </c>
      <c r="F191" s="496"/>
      <c r="G191" s="496"/>
      <c r="H191" s="496"/>
      <c r="I191" s="496"/>
      <c r="J191" s="496"/>
      <c r="K191" s="496"/>
      <c r="L191" s="496"/>
      <c r="M191" s="496"/>
      <c r="N191" s="496"/>
      <c r="O191" s="496"/>
      <c r="P191" s="496"/>
      <c r="Q191" s="496"/>
      <c r="R191" s="496"/>
      <c r="S191" s="496"/>
      <c r="T191" s="496"/>
      <c r="U191" s="496"/>
      <c r="V191" s="496"/>
      <c r="W191" s="496"/>
      <c r="X191" s="496"/>
      <c r="Y191" s="496"/>
      <c r="Z191" s="496"/>
      <c r="AA191" s="496"/>
      <c r="AB191" s="496"/>
      <c r="AC191" s="496"/>
      <c r="AD191" s="496"/>
      <c r="AE191" s="496"/>
      <c r="AF191" s="496"/>
      <c r="AG191" s="496"/>
      <c r="AH191" s="496"/>
      <c r="AI191" s="496"/>
      <c r="AJ191" s="496"/>
      <c r="AK191" s="496"/>
      <c r="AL191" s="496"/>
      <c r="AM191" s="496"/>
      <c r="AN191" s="496"/>
      <c r="AO191" s="496"/>
      <c r="AP191" s="496"/>
      <c r="AQ191" s="496"/>
      <c r="AR191" s="496"/>
      <c r="AS191" s="496"/>
      <c r="AT191" s="496"/>
      <c r="AU191" s="496"/>
      <c r="AV191" s="496"/>
      <c r="AW191" s="496"/>
      <c r="AX191" s="496"/>
      <c r="AY191" s="496"/>
      <c r="AZ191" s="496"/>
      <c r="BA191" s="496"/>
      <c r="BB191" s="496"/>
      <c r="BC191" s="497"/>
      <c r="BD191" s="489" t="s">
        <v>184</v>
      </c>
      <c r="BE191" s="490"/>
      <c r="BF191" s="490"/>
      <c r="BG191" s="490"/>
      <c r="BH191" s="490"/>
      <c r="BI191" s="491"/>
      <c r="BJ191" s="18"/>
    </row>
    <row r="192" spans="1:62" s="19" customFormat="1" ht="69.900000000000006" customHeight="1" x14ac:dyDescent="1">
      <c r="A192" s="421" t="s">
        <v>374</v>
      </c>
      <c r="B192" s="422"/>
      <c r="C192" s="422"/>
      <c r="D192" s="423"/>
      <c r="E192" s="492" t="s">
        <v>434</v>
      </c>
      <c r="F192" s="493"/>
      <c r="G192" s="493"/>
      <c r="H192" s="493"/>
      <c r="I192" s="493"/>
      <c r="J192" s="493"/>
      <c r="K192" s="493"/>
      <c r="L192" s="493"/>
      <c r="M192" s="493"/>
      <c r="N192" s="493"/>
      <c r="O192" s="493"/>
      <c r="P192" s="493"/>
      <c r="Q192" s="493"/>
      <c r="R192" s="493"/>
      <c r="S192" s="493"/>
      <c r="T192" s="493"/>
      <c r="U192" s="493"/>
      <c r="V192" s="493"/>
      <c r="W192" s="493"/>
      <c r="X192" s="493"/>
      <c r="Y192" s="493"/>
      <c r="Z192" s="493"/>
      <c r="AA192" s="493"/>
      <c r="AB192" s="493"/>
      <c r="AC192" s="493"/>
      <c r="AD192" s="493"/>
      <c r="AE192" s="493"/>
      <c r="AF192" s="493"/>
      <c r="AG192" s="493"/>
      <c r="AH192" s="493"/>
      <c r="AI192" s="493"/>
      <c r="AJ192" s="493"/>
      <c r="AK192" s="493"/>
      <c r="AL192" s="493"/>
      <c r="AM192" s="493"/>
      <c r="AN192" s="493"/>
      <c r="AO192" s="493"/>
      <c r="AP192" s="493"/>
      <c r="AQ192" s="493"/>
      <c r="AR192" s="493"/>
      <c r="AS192" s="493"/>
      <c r="AT192" s="493"/>
      <c r="AU192" s="493"/>
      <c r="AV192" s="493"/>
      <c r="AW192" s="493"/>
      <c r="AX192" s="493"/>
      <c r="AY192" s="493"/>
      <c r="AZ192" s="493"/>
      <c r="BA192" s="493"/>
      <c r="BB192" s="493"/>
      <c r="BC192" s="494"/>
      <c r="BD192" s="427" t="s">
        <v>184</v>
      </c>
      <c r="BE192" s="428"/>
      <c r="BF192" s="428"/>
      <c r="BG192" s="428"/>
      <c r="BH192" s="428"/>
      <c r="BI192" s="429"/>
      <c r="BJ192" s="18"/>
    </row>
    <row r="193" spans="1:62" s="19" customFormat="1" ht="69.900000000000006" customHeight="1" x14ac:dyDescent="1">
      <c r="A193" s="421" t="s">
        <v>337</v>
      </c>
      <c r="B193" s="422"/>
      <c r="C193" s="422"/>
      <c r="D193" s="423"/>
      <c r="E193" s="492" t="s">
        <v>403</v>
      </c>
      <c r="F193" s="493"/>
      <c r="G193" s="493"/>
      <c r="H193" s="493"/>
      <c r="I193" s="493"/>
      <c r="J193" s="493"/>
      <c r="K193" s="493"/>
      <c r="L193" s="493"/>
      <c r="M193" s="493"/>
      <c r="N193" s="493"/>
      <c r="O193" s="493"/>
      <c r="P193" s="493"/>
      <c r="Q193" s="493"/>
      <c r="R193" s="493"/>
      <c r="S193" s="493"/>
      <c r="T193" s="493"/>
      <c r="U193" s="493"/>
      <c r="V193" s="493"/>
      <c r="W193" s="493"/>
      <c r="X193" s="493"/>
      <c r="Y193" s="493"/>
      <c r="Z193" s="493"/>
      <c r="AA193" s="493"/>
      <c r="AB193" s="493"/>
      <c r="AC193" s="493"/>
      <c r="AD193" s="493"/>
      <c r="AE193" s="493"/>
      <c r="AF193" s="493"/>
      <c r="AG193" s="493"/>
      <c r="AH193" s="493"/>
      <c r="AI193" s="493"/>
      <c r="AJ193" s="493"/>
      <c r="AK193" s="493"/>
      <c r="AL193" s="493"/>
      <c r="AM193" s="493"/>
      <c r="AN193" s="493"/>
      <c r="AO193" s="493"/>
      <c r="AP193" s="493"/>
      <c r="AQ193" s="493"/>
      <c r="AR193" s="493"/>
      <c r="AS193" s="493"/>
      <c r="AT193" s="493"/>
      <c r="AU193" s="493"/>
      <c r="AV193" s="493"/>
      <c r="AW193" s="493"/>
      <c r="AX193" s="493"/>
      <c r="AY193" s="493"/>
      <c r="AZ193" s="493"/>
      <c r="BA193" s="493"/>
      <c r="BB193" s="493"/>
      <c r="BC193" s="494"/>
      <c r="BD193" s="489" t="s">
        <v>186</v>
      </c>
      <c r="BE193" s="490"/>
      <c r="BF193" s="490"/>
      <c r="BG193" s="490"/>
      <c r="BH193" s="490"/>
      <c r="BI193" s="491"/>
      <c r="BJ193" s="18"/>
    </row>
    <row r="194" spans="1:62" s="19" customFormat="1" ht="69.900000000000006" customHeight="1" x14ac:dyDescent="1">
      <c r="A194" s="421" t="s">
        <v>331</v>
      </c>
      <c r="B194" s="422"/>
      <c r="C194" s="422"/>
      <c r="D194" s="423"/>
      <c r="E194" s="492" t="s">
        <v>375</v>
      </c>
      <c r="F194" s="493"/>
      <c r="G194" s="493"/>
      <c r="H194" s="493"/>
      <c r="I194" s="493"/>
      <c r="J194" s="493"/>
      <c r="K194" s="493"/>
      <c r="L194" s="493"/>
      <c r="M194" s="493"/>
      <c r="N194" s="493"/>
      <c r="O194" s="493"/>
      <c r="P194" s="493"/>
      <c r="Q194" s="493"/>
      <c r="R194" s="493"/>
      <c r="S194" s="493"/>
      <c r="T194" s="493"/>
      <c r="U194" s="493"/>
      <c r="V194" s="493"/>
      <c r="W194" s="493"/>
      <c r="X194" s="493"/>
      <c r="Y194" s="493"/>
      <c r="Z194" s="493"/>
      <c r="AA194" s="493"/>
      <c r="AB194" s="493"/>
      <c r="AC194" s="493"/>
      <c r="AD194" s="493"/>
      <c r="AE194" s="493"/>
      <c r="AF194" s="493"/>
      <c r="AG194" s="493"/>
      <c r="AH194" s="493"/>
      <c r="AI194" s="493"/>
      <c r="AJ194" s="493"/>
      <c r="AK194" s="493"/>
      <c r="AL194" s="493"/>
      <c r="AM194" s="493"/>
      <c r="AN194" s="493"/>
      <c r="AO194" s="493"/>
      <c r="AP194" s="493"/>
      <c r="AQ194" s="493"/>
      <c r="AR194" s="493"/>
      <c r="AS194" s="493"/>
      <c r="AT194" s="493"/>
      <c r="AU194" s="493"/>
      <c r="AV194" s="493"/>
      <c r="AW194" s="493"/>
      <c r="AX194" s="493"/>
      <c r="AY194" s="493"/>
      <c r="AZ194" s="493"/>
      <c r="BA194" s="493"/>
      <c r="BB194" s="493"/>
      <c r="BC194" s="494"/>
      <c r="BD194" s="427" t="s">
        <v>186</v>
      </c>
      <c r="BE194" s="428"/>
      <c r="BF194" s="428"/>
      <c r="BG194" s="428"/>
      <c r="BH194" s="428"/>
      <c r="BI194" s="429"/>
      <c r="BJ194" s="18"/>
    </row>
    <row r="195" spans="1:62" s="19" customFormat="1" ht="69.900000000000006" customHeight="1" x14ac:dyDescent="1">
      <c r="A195" s="421" t="s">
        <v>404</v>
      </c>
      <c r="B195" s="422"/>
      <c r="C195" s="422"/>
      <c r="D195" s="423"/>
      <c r="E195" s="424" t="s">
        <v>425</v>
      </c>
      <c r="F195" s="425"/>
      <c r="G195" s="425"/>
      <c r="H195" s="425"/>
      <c r="I195" s="425"/>
      <c r="J195" s="425"/>
      <c r="K195" s="425"/>
      <c r="L195" s="425"/>
      <c r="M195" s="425"/>
      <c r="N195" s="425"/>
      <c r="O195" s="425"/>
      <c r="P195" s="425"/>
      <c r="Q195" s="425"/>
      <c r="R195" s="425"/>
      <c r="S195" s="425"/>
      <c r="T195" s="425"/>
      <c r="U195" s="425"/>
      <c r="V195" s="425"/>
      <c r="W195" s="425"/>
      <c r="X195" s="425"/>
      <c r="Y195" s="425"/>
      <c r="Z195" s="425"/>
      <c r="AA195" s="425"/>
      <c r="AB195" s="425"/>
      <c r="AC195" s="425"/>
      <c r="AD195" s="425"/>
      <c r="AE195" s="425"/>
      <c r="AF195" s="425"/>
      <c r="AG195" s="425"/>
      <c r="AH195" s="425"/>
      <c r="AI195" s="425"/>
      <c r="AJ195" s="425"/>
      <c r="AK195" s="425"/>
      <c r="AL195" s="425"/>
      <c r="AM195" s="425"/>
      <c r="AN195" s="425"/>
      <c r="AO195" s="425"/>
      <c r="AP195" s="425"/>
      <c r="AQ195" s="425"/>
      <c r="AR195" s="425"/>
      <c r="AS195" s="425"/>
      <c r="AT195" s="425"/>
      <c r="AU195" s="425"/>
      <c r="AV195" s="425"/>
      <c r="AW195" s="425"/>
      <c r="AX195" s="425"/>
      <c r="AY195" s="425"/>
      <c r="AZ195" s="425"/>
      <c r="BA195" s="425"/>
      <c r="BB195" s="425"/>
      <c r="BC195" s="426"/>
      <c r="BD195" s="427" t="s">
        <v>188</v>
      </c>
      <c r="BE195" s="428"/>
      <c r="BF195" s="428"/>
      <c r="BG195" s="428"/>
      <c r="BH195" s="428"/>
      <c r="BI195" s="429"/>
      <c r="BJ195" s="18"/>
    </row>
    <row r="196" spans="1:62" s="19" customFormat="1" ht="69.900000000000006" customHeight="1" x14ac:dyDescent="1">
      <c r="A196" s="421" t="s">
        <v>405</v>
      </c>
      <c r="B196" s="422"/>
      <c r="C196" s="422"/>
      <c r="D196" s="423"/>
      <c r="E196" s="486" t="s">
        <v>376</v>
      </c>
      <c r="F196" s="487"/>
      <c r="G196" s="487"/>
      <c r="H196" s="487"/>
      <c r="I196" s="487"/>
      <c r="J196" s="487"/>
      <c r="K196" s="487"/>
      <c r="L196" s="487"/>
      <c r="M196" s="487"/>
      <c r="N196" s="487"/>
      <c r="O196" s="487"/>
      <c r="P196" s="487"/>
      <c r="Q196" s="487"/>
      <c r="R196" s="487"/>
      <c r="S196" s="487"/>
      <c r="T196" s="487"/>
      <c r="U196" s="487"/>
      <c r="V196" s="487"/>
      <c r="W196" s="487"/>
      <c r="X196" s="487"/>
      <c r="Y196" s="487"/>
      <c r="Z196" s="487"/>
      <c r="AA196" s="487"/>
      <c r="AB196" s="487"/>
      <c r="AC196" s="487"/>
      <c r="AD196" s="487"/>
      <c r="AE196" s="487"/>
      <c r="AF196" s="487"/>
      <c r="AG196" s="487"/>
      <c r="AH196" s="487"/>
      <c r="AI196" s="487"/>
      <c r="AJ196" s="487"/>
      <c r="AK196" s="487"/>
      <c r="AL196" s="487"/>
      <c r="AM196" s="487"/>
      <c r="AN196" s="487"/>
      <c r="AO196" s="487"/>
      <c r="AP196" s="487"/>
      <c r="AQ196" s="487"/>
      <c r="AR196" s="487"/>
      <c r="AS196" s="487"/>
      <c r="AT196" s="487"/>
      <c r="AU196" s="487"/>
      <c r="AV196" s="487"/>
      <c r="AW196" s="487"/>
      <c r="AX196" s="487"/>
      <c r="AY196" s="487"/>
      <c r="AZ196" s="487"/>
      <c r="BA196" s="487"/>
      <c r="BB196" s="487"/>
      <c r="BC196" s="488"/>
      <c r="BD196" s="489" t="s">
        <v>325</v>
      </c>
      <c r="BE196" s="490"/>
      <c r="BF196" s="490"/>
      <c r="BG196" s="490"/>
      <c r="BH196" s="490"/>
      <c r="BI196" s="491"/>
      <c r="BJ196" s="18"/>
    </row>
    <row r="197" spans="1:62" s="19" customFormat="1" ht="77.25" customHeight="1" x14ac:dyDescent="1">
      <c r="A197" s="421" t="s">
        <v>436</v>
      </c>
      <c r="B197" s="422"/>
      <c r="C197" s="422"/>
      <c r="D197" s="423"/>
      <c r="E197" s="424" t="s">
        <v>437</v>
      </c>
      <c r="F197" s="425"/>
      <c r="G197" s="425"/>
      <c r="H197" s="425"/>
      <c r="I197" s="425"/>
      <c r="J197" s="425"/>
      <c r="K197" s="425"/>
      <c r="L197" s="425"/>
      <c r="M197" s="425"/>
      <c r="N197" s="425"/>
      <c r="O197" s="425"/>
      <c r="P197" s="425"/>
      <c r="Q197" s="425"/>
      <c r="R197" s="425"/>
      <c r="S197" s="425"/>
      <c r="T197" s="425"/>
      <c r="U197" s="425"/>
      <c r="V197" s="425"/>
      <c r="W197" s="425"/>
      <c r="X197" s="425"/>
      <c r="Y197" s="425"/>
      <c r="Z197" s="425"/>
      <c r="AA197" s="425"/>
      <c r="AB197" s="425"/>
      <c r="AC197" s="425"/>
      <c r="AD197" s="425"/>
      <c r="AE197" s="425"/>
      <c r="AF197" s="425"/>
      <c r="AG197" s="425"/>
      <c r="AH197" s="425"/>
      <c r="AI197" s="425"/>
      <c r="AJ197" s="425"/>
      <c r="AK197" s="425"/>
      <c r="AL197" s="425"/>
      <c r="AM197" s="425"/>
      <c r="AN197" s="425"/>
      <c r="AO197" s="425"/>
      <c r="AP197" s="425"/>
      <c r="AQ197" s="425"/>
      <c r="AR197" s="425"/>
      <c r="AS197" s="425"/>
      <c r="AT197" s="425"/>
      <c r="AU197" s="425"/>
      <c r="AV197" s="425"/>
      <c r="AW197" s="425"/>
      <c r="AX197" s="425"/>
      <c r="AY197" s="425"/>
      <c r="AZ197" s="425"/>
      <c r="BA197" s="425"/>
      <c r="BB197" s="425"/>
      <c r="BC197" s="426"/>
      <c r="BD197" s="427" t="s">
        <v>332</v>
      </c>
      <c r="BE197" s="428"/>
      <c r="BF197" s="428"/>
      <c r="BG197" s="428"/>
      <c r="BH197" s="428"/>
      <c r="BI197" s="429"/>
      <c r="BJ197" s="18"/>
    </row>
    <row r="198" spans="1:62" s="19" customFormat="1" ht="69.900000000000006" customHeight="1" x14ac:dyDescent="1">
      <c r="A198" s="421" t="s">
        <v>125</v>
      </c>
      <c r="B198" s="422"/>
      <c r="C198" s="422"/>
      <c r="D198" s="423"/>
      <c r="E198" s="424" t="s">
        <v>440</v>
      </c>
      <c r="F198" s="425"/>
      <c r="G198" s="425"/>
      <c r="H198" s="425"/>
      <c r="I198" s="425"/>
      <c r="J198" s="425"/>
      <c r="K198" s="425"/>
      <c r="L198" s="425"/>
      <c r="M198" s="425"/>
      <c r="N198" s="425"/>
      <c r="O198" s="425"/>
      <c r="P198" s="425"/>
      <c r="Q198" s="425"/>
      <c r="R198" s="425"/>
      <c r="S198" s="425"/>
      <c r="T198" s="425"/>
      <c r="U198" s="425"/>
      <c r="V198" s="425"/>
      <c r="W198" s="425"/>
      <c r="X198" s="425"/>
      <c r="Y198" s="425"/>
      <c r="Z198" s="425"/>
      <c r="AA198" s="425"/>
      <c r="AB198" s="425"/>
      <c r="AC198" s="425"/>
      <c r="AD198" s="425"/>
      <c r="AE198" s="425"/>
      <c r="AF198" s="425"/>
      <c r="AG198" s="425"/>
      <c r="AH198" s="425"/>
      <c r="AI198" s="425"/>
      <c r="AJ198" s="425"/>
      <c r="AK198" s="425"/>
      <c r="AL198" s="425"/>
      <c r="AM198" s="425"/>
      <c r="AN198" s="425"/>
      <c r="AO198" s="425"/>
      <c r="AP198" s="425"/>
      <c r="AQ198" s="425"/>
      <c r="AR198" s="425"/>
      <c r="AS198" s="425"/>
      <c r="AT198" s="425"/>
      <c r="AU198" s="425"/>
      <c r="AV198" s="425"/>
      <c r="AW198" s="425"/>
      <c r="AX198" s="425"/>
      <c r="AY198" s="425"/>
      <c r="AZ198" s="425"/>
      <c r="BA198" s="425"/>
      <c r="BB198" s="425"/>
      <c r="BC198" s="426"/>
      <c r="BD198" s="427" t="s">
        <v>123</v>
      </c>
      <c r="BE198" s="428"/>
      <c r="BF198" s="428"/>
      <c r="BG198" s="428"/>
      <c r="BH198" s="428"/>
      <c r="BI198" s="429"/>
      <c r="BJ198" s="18"/>
    </row>
    <row r="199" spans="1:62" s="19" customFormat="1" ht="91.5" customHeight="1" x14ac:dyDescent="1">
      <c r="A199" s="421" t="s">
        <v>377</v>
      </c>
      <c r="B199" s="422"/>
      <c r="C199" s="422"/>
      <c r="D199" s="423"/>
      <c r="E199" s="424" t="s">
        <v>442</v>
      </c>
      <c r="F199" s="425"/>
      <c r="G199" s="425"/>
      <c r="H199" s="425"/>
      <c r="I199" s="425"/>
      <c r="J199" s="425"/>
      <c r="K199" s="425"/>
      <c r="L199" s="425"/>
      <c r="M199" s="425"/>
      <c r="N199" s="425"/>
      <c r="O199" s="425"/>
      <c r="P199" s="425"/>
      <c r="Q199" s="425"/>
      <c r="R199" s="425"/>
      <c r="S199" s="425"/>
      <c r="T199" s="425"/>
      <c r="U199" s="425"/>
      <c r="V199" s="425"/>
      <c r="W199" s="425"/>
      <c r="X199" s="425"/>
      <c r="Y199" s="425"/>
      <c r="Z199" s="425"/>
      <c r="AA199" s="425"/>
      <c r="AB199" s="425"/>
      <c r="AC199" s="425"/>
      <c r="AD199" s="425"/>
      <c r="AE199" s="425"/>
      <c r="AF199" s="425"/>
      <c r="AG199" s="425"/>
      <c r="AH199" s="425"/>
      <c r="AI199" s="425"/>
      <c r="AJ199" s="425"/>
      <c r="AK199" s="425"/>
      <c r="AL199" s="425"/>
      <c r="AM199" s="425"/>
      <c r="AN199" s="425"/>
      <c r="AO199" s="425"/>
      <c r="AP199" s="425"/>
      <c r="AQ199" s="425"/>
      <c r="AR199" s="425"/>
      <c r="AS199" s="425"/>
      <c r="AT199" s="425"/>
      <c r="AU199" s="425"/>
      <c r="AV199" s="425"/>
      <c r="AW199" s="425"/>
      <c r="AX199" s="425"/>
      <c r="AY199" s="425"/>
      <c r="AZ199" s="425"/>
      <c r="BA199" s="425"/>
      <c r="BB199" s="425"/>
      <c r="BC199" s="426"/>
      <c r="BD199" s="427" t="s">
        <v>126</v>
      </c>
      <c r="BE199" s="428"/>
      <c r="BF199" s="428"/>
      <c r="BG199" s="428"/>
      <c r="BH199" s="428"/>
      <c r="BI199" s="429"/>
      <c r="BJ199" s="18"/>
    </row>
    <row r="200" spans="1:62" s="19" customFormat="1" ht="119.25" customHeight="1" x14ac:dyDescent="1">
      <c r="A200" s="421" t="s">
        <v>378</v>
      </c>
      <c r="B200" s="422"/>
      <c r="C200" s="422"/>
      <c r="D200" s="423"/>
      <c r="E200" s="424" t="s">
        <v>406</v>
      </c>
      <c r="F200" s="425"/>
      <c r="G200" s="425"/>
      <c r="H200" s="425"/>
      <c r="I200" s="425"/>
      <c r="J200" s="425"/>
      <c r="K200" s="425"/>
      <c r="L200" s="425"/>
      <c r="M200" s="425"/>
      <c r="N200" s="425"/>
      <c r="O200" s="425"/>
      <c r="P200" s="425"/>
      <c r="Q200" s="425"/>
      <c r="R200" s="425"/>
      <c r="S200" s="425"/>
      <c r="T200" s="425"/>
      <c r="U200" s="425"/>
      <c r="V200" s="425"/>
      <c r="W200" s="425"/>
      <c r="X200" s="425"/>
      <c r="Y200" s="425"/>
      <c r="Z200" s="425"/>
      <c r="AA200" s="425"/>
      <c r="AB200" s="425"/>
      <c r="AC200" s="425"/>
      <c r="AD200" s="425"/>
      <c r="AE200" s="425"/>
      <c r="AF200" s="425"/>
      <c r="AG200" s="425"/>
      <c r="AH200" s="425"/>
      <c r="AI200" s="425"/>
      <c r="AJ200" s="425"/>
      <c r="AK200" s="425"/>
      <c r="AL200" s="425"/>
      <c r="AM200" s="425"/>
      <c r="AN200" s="425"/>
      <c r="AO200" s="425"/>
      <c r="AP200" s="425"/>
      <c r="AQ200" s="425"/>
      <c r="AR200" s="425"/>
      <c r="AS200" s="425"/>
      <c r="AT200" s="425"/>
      <c r="AU200" s="425"/>
      <c r="AV200" s="425"/>
      <c r="AW200" s="425"/>
      <c r="AX200" s="425"/>
      <c r="AY200" s="425"/>
      <c r="AZ200" s="425"/>
      <c r="BA200" s="425"/>
      <c r="BB200" s="425"/>
      <c r="BC200" s="426"/>
      <c r="BD200" s="427" t="s">
        <v>130</v>
      </c>
      <c r="BE200" s="428"/>
      <c r="BF200" s="428"/>
      <c r="BG200" s="428"/>
      <c r="BH200" s="428"/>
      <c r="BI200" s="429"/>
      <c r="BJ200" s="18"/>
    </row>
    <row r="201" spans="1:62" s="4" customFormat="1" ht="132" customHeight="1" x14ac:dyDescent="1">
      <c r="A201" s="421" t="s">
        <v>136</v>
      </c>
      <c r="B201" s="422"/>
      <c r="C201" s="422"/>
      <c r="D201" s="423"/>
      <c r="E201" s="424" t="s">
        <v>408</v>
      </c>
      <c r="F201" s="425"/>
      <c r="G201" s="425"/>
      <c r="H201" s="425"/>
      <c r="I201" s="425"/>
      <c r="J201" s="425"/>
      <c r="K201" s="425"/>
      <c r="L201" s="425"/>
      <c r="M201" s="425"/>
      <c r="N201" s="425"/>
      <c r="O201" s="425"/>
      <c r="P201" s="425"/>
      <c r="Q201" s="425"/>
      <c r="R201" s="425"/>
      <c r="S201" s="425"/>
      <c r="T201" s="425"/>
      <c r="U201" s="425"/>
      <c r="V201" s="425"/>
      <c r="W201" s="425"/>
      <c r="X201" s="425"/>
      <c r="Y201" s="425"/>
      <c r="Z201" s="425"/>
      <c r="AA201" s="425"/>
      <c r="AB201" s="425"/>
      <c r="AC201" s="425"/>
      <c r="AD201" s="425"/>
      <c r="AE201" s="425"/>
      <c r="AF201" s="425"/>
      <c r="AG201" s="425"/>
      <c r="AH201" s="425"/>
      <c r="AI201" s="425"/>
      <c r="AJ201" s="425"/>
      <c r="AK201" s="425"/>
      <c r="AL201" s="425"/>
      <c r="AM201" s="425"/>
      <c r="AN201" s="425"/>
      <c r="AO201" s="425"/>
      <c r="AP201" s="425"/>
      <c r="AQ201" s="425"/>
      <c r="AR201" s="425"/>
      <c r="AS201" s="425"/>
      <c r="AT201" s="425"/>
      <c r="AU201" s="425"/>
      <c r="AV201" s="425"/>
      <c r="AW201" s="425"/>
      <c r="AX201" s="425"/>
      <c r="AY201" s="425"/>
      <c r="AZ201" s="425"/>
      <c r="BA201" s="425"/>
      <c r="BB201" s="425"/>
      <c r="BC201" s="426"/>
      <c r="BD201" s="427" t="s">
        <v>137</v>
      </c>
      <c r="BE201" s="428"/>
      <c r="BF201" s="428"/>
      <c r="BG201" s="428"/>
      <c r="BH201" s="428"/>
      <c r="BI201" s="429"/>
      <c r="BJ201" s="17"/>
    </row>
    <row r="202" spans="1:62" s="19" customFormat="1" ht="123" customHeight="1" x14ac:dyDescent="1">
      <c r="A202" s="421" t="s">
        <v>379</v>
      </c>
      <c r="B202" s="422"/>
      <c r="C202" s="422"/>
      <c r="D202" s="423"/>
      <c r="E202" s="424" t="s">
        <v>409</v>
      </c>
      <c r="F202" s="425"/>
      <c r="G202" s="425"/>
      <c r="H202" s="425"/>
      <c r="I202" s="425"/>
      <c r="J202" s="425"/>
      <c r="K202" s="425"/>
      <c r="L202" s="425"/>
      <c r="M202" s="425"/>
      <c r="N202" s="425"/>
      <c r="O202" s="425"/>
      <c r="P202" s="425"/>
      <c r="Q202" s="425"/>
      <c r="R202" s="425"/>
      <c r="S202" s="425"/>
      <c r="T202" s="425"/>
      <c r="U202" s="425"/>
      <c r="V202" s="425"/>
      <c r="W202" s="425"/>
      <c r="X202" s="425"/>
      <c r="Y202" s="425"/>
      <c r="Z202" s="425"/>
      <c r="AA202" s="425"/>
      <c r="AB202" s="425"/>
      <c r="AC202" s="425"/>
      <c r="AD202" s="425"/>
      <c r="AE202" s="425"/>
      <c r="AF202" s="425"/>
      <c r="AG202" s="425"/>
      <c r="AH202" s="425"/>
      <c r="AI202" s="425"/>
      <c r="AJ202" s="425"/>
      <c r="AK202" s="425"/>
      <c r="AL202" s="425"/>
      <c r="AM202" s="425"/>
      <c r="AN202" s="425"/>
      <c r="AO202" s="425"/>
      <c r="AP202" s="425"/>
      <c r="AQ202" s="425"/>
      <c r="AR202" s="425"/>
      <c r="AS202" s="425"/>
      <c r="AT202" s="425"/>
      <c r="AU202" s="425"/>
      <c r="AV202" s="425"/>
      <c r="AW202" s="425"/>
      <c r="AX202" s="425"/>
      <c r="AY202" s="425"/>
      <c r="AZ202" s="425"/>
      <c r="BA202" s="425"/>
      <c r="BB202" s="425"/>
      <c r="BC202" s="426"/>
      <c r="BD202" s="427" t="s">
        <v>146</v>
      </c>
      <c r="BE202" s="428"/>
      <c r="BF202" s="428"/>
      <c r="BG202" s="428"/>
      <c r="BH202" s="428"/>
      <c r="BI202" s="429"/>
      <c r="BJ202" s="18"/>
    </row>
    <row r="203" spans="1:62" s="4" customFormat="1" ht="113.25" customHeight="1" x14ac:dyDescent="1">
      <c r="A203" s="421" t="s">
        <v>380</v>
      </c>
      <c r="B203" s="422"/>
      <c r="C203" s="422"/>
      <c r="D203" s="423"/>
      <c r="E203" s="424" t="s">
        <v>410</v>
      </c>
      <c r="F203" s="425"/>
      <c r="G203" s="425"/>
      <c r="H203" s="425"/>
      <c r="I203" s="425"/>
      <c r="J203" s="425"/>
      <c r="K203" s="425"/>
      <c r="L203" s="425"/>
      <c r="M203" s="425"/>
      <c r="N203" s="425"/>
      <c r="O203" s="425"/>
      <c r="P203" s="425"/>
      <c r="Q203" s="425"/>
      <c r="R203" s="425"/>
      <c r="S203" s="425"/>
      <c r="T203" s="425"/>
      <c r="U203" s="425"/>
      <c r="V203" s="425"/>
      <c r="W203" s="425"/>
      <c r="X203" s="425"/>
      <c r="Y203" s="425"/>
      <c r="Z203" s="425"/>
      <c r="AA203" s="425"/>
      <c r="AB203" s="425"/>
      <c r="AC203" s="425"/>
      <c r="AD203" s="425"/>
      <c r="AE203" s="425"/>
      <c r="AF203" s="425"/>
      <c r="AG203" s="425"/>
      <c r="AH203" s="425"/>
      <c r="AI203" s="425"/>
      <c r="AJ203" s="425"/>
      <c r="AK203" s="425"/>
      <c r="AL203" s="425"/>
      <c r="AM203" s="425"/>
      <c r="AN203" s="425"/>
      <c r="AO203" s="425"/>
      <c r="AP203" s="425"/>
      <c r="AQ203" s="425"/>
      <c r="AR203" s="425"/>
      <c r="AS203" s="425"/>
      <c r="AT203" s="425"/>
      <c r="AU203" s="425"/>
      <c r="AV203" s="425"/>
      <c r="AW203" s="425"/>
      <c r="AX203" s="425"/>
      <c r="AY203" s="425"/>
      <c r="AZ203" s="425"/>
      <c r="BA203" s="425"/>
      <c r="BB203" s="425"/>
      <c r="BC203" s="426"/>
      <c r="BD203" s="427" t="s">
        <v>152</v>
      </c>
      <c r="BE203" s="428"/>
      <c r="BF203" s="428"/>
      <c r="BG203" s="428"/>
      <c r="BH203" s="428"/>
      <c r="BI203" s="429"/>
      <c r="BJ203" s="17"/>
    </row>
    <row r="204" spans="1:62" s="19" customFormat="1" ht="123" customHeight="1" x14ac:dyDescent="1">
      <c r="A204" s="421" t="s">
        <v>156</v>
      </c>
      <c r="B204" s="422"/>
      <c r="C204" s="422"/>
      <c r="D204" s="423"/>
      <c r="E204" s="424" t="s">
        <v>441</v>
      </c>
      <c r="F204" s="425"/>
      <c r="G204" s="425"/>
      <c r="H204" s="425"/>
      <c r="I204" s="425"/>
      <c r="J204" s="425"/>
      <c r="K204" s="425"/>
      <c r="L204" s="425"/>
      <c r="M204" s="425"/>
      <c r="N204" s="425"/>
      <c r="O204" s="425"/>
      <c r="P204" s="425"/>
      <c r="Q204" s="425"/>
      <c r="R204" s="425"/>
      <c r="S204" s="425"/>
      <c r="T204" s="425"/>
      <c r="U204" s="425"/>
      <c r="V204" s="425"/>
      <c r="W204" s="425"/>
      <c r="X204" s="425"/>
      <c r="Y204" s="425"/>
      <c r="Z204" s="425"/>
      <c r="AA204" s="425"/>
      <c r="AB204" s="425"/>
      <c r="AC204" s="425"/>
      <c r="AD204" s="425"/>
      <c r="AE204" s="425"/>
      <c r="AF204" s="425"/>
      <c r="AG204" s="425"/>
      <c r="AH204" s="425"/>
      <c r="AI204" s="425"/>
      <c r="AJ204" s="425"/>
      <c r="AK204" s="425"/>
      <c r="AL204" s="425"/>
      <c r="AM204" s="425"/>
      <c r="AN204" s="425"/>
      <c r="AO204" s="425"/>
      <c r="AP204" s="425"/>
      <c r="AQ204" s="425"/>
      <c r="AR204" s="425"/>
      <c r="AS204" s="425"/>
      <c r="AT204" s="425"/>
      <c r="AU204" s="425"/>
      <c r="AV204" s="425"/>
      <c r="AW204" s="425"/>
      <c r="AX204" s="425"/>
      <c r="AY204" s="425"/>
      <c r="AZ204" s="425"/>
      <c r="BA204" s="425"/>
      <c r="BB204" s="425"/>
      <c r="BC204" s="426"/>
      <c r="BD204" s="427" t="s">
        <v>159</v>
      </c>
      <c r="BE204" s="428"/>
      <c r="BF204" s="428"/>
      <c r="BG204" s="428"/>
      <c r="BH204" s="428"/>
      <c r="BI204" s="429"/>
      <c r="BJ204" s="18"/>
    </row>
    <row r="205" spans="1:62" s="4" customFormat="1" ht="128.25" customHeight="1" x14ac:dyDescent="1">
      <c r="A205" s="421" t="s">
        <v>163</v>
      </c>
      <c r="B205" s="422"/>
      <c r="C205" s="422"/>
      <c r="D205" s="423"/>
      <c r="E205" s="424" t="s">
        <v>411</v>
      </c>
      <c r="F205" s="425"/>
      <c r="G205" s="425"/>
      <c r="H205" s="425"/>
      <c r="I205" s="425"/>
      <c r="J205" s="425"/>
      <c r="K205" s="425"/>
      <c r="L205" s="425"/>
      <c r="M205" s="425"/>
      <c r="N205" s="425"/>
      <c r="O205" s="425"/>
      <c r="P205" s="425"/>
      <c r="Q205" s="425"/>
      <c r="R205" s="425"/>
      <c r="S205" s="425"/>
      <c r="T205" s="425"/>
      <c r="U205" s="425"/>
      <c r="V205" s="425"/>
      <c r="W205" s="425"/>
      <c r="X205" s="425"/>
      <c r="Y205" s="425"/>
      <c r="Z205" s="425"/>
      <c r="AA205" s="425"/>
      <c r="AB205" s="425"/>
      <c r="AC205" s="425"/>
      <c r="AD205" s="425"/>
      <c r="AE205" s="425"/>
      <c r="AF205" s="425"/>
      <c r="AG205" s="425"/>
      <c r="AH205" s="425"/>
      <c r="AI205" s="425"/>
      <c r="AJ205" s="425"/>
      <c r="AK205" s="425"/>
      <c r="AL205" s="425"/>
      <c r="AM205" s="425"/>
      <c r="AN205" s="425"/>
      <c r="AO205" s="425"/>
      <c r="AP205" s="425"/>
      <c r="AQ205" s="425"/>
      <c r="AR205" s="425"/>
      <c r="AS205" s="425"/>
      <c r="AT205" s="425"/>
      <c r="AU205" s="425"/>
      <c r="AV205" s="425"/>
      <c r="AW205" s="425"/>
      <c r="AX205" s="425"/>
      <c r="AY205" s="425"/>
      <c r="AZ205" s="425"/>
      <c r="BA205" s="425"/>
      <c r="BB205" s="425"/>
      <c r="BC205" s="426"/>
      <c r="BD205" s="427" t="s">
        <v>482</v>
      </c>
      <c r="BE205" s="428"/>
      <c r="BF205" s="428"/>
      <c r="BG205" s="428"/>
      <c r="BH205" s="428"/>
      <c r="BI205" s="429"/>
      <c r="BJ205" s="17"/>
    </row>
    <row r="206" spans="1:62" s="4" customFormat="1" ht="69.900000000000006" customHeight="1" x14ac:dyDescent="1">
      <c r="A206" s="421" t="s">
        <v>172</v>
      </c>
      <c r="B206" s="422"/>
      <c r="C206" s="422"/>
      <c r="D206" s="423"/>
      <c r="E206" s="424" t="s">
        <v>412</v>
      </c>
      <c r="F206" s="425"/>
      <c r="G206" s="425"/>
      <c r="H206" s="425"/>
      <c r="I206" s="425"/>
      <c r="J206" s="425"/>
      <c r="K206" s="425"/>
      <c r="L206" s="425"/>
      <c r="M206" s="425"/>
      <c r="N206" s="425"/>
      <c r="O206" s="425"/>
      <c r="P206" s="425"/>
      <c r="Q206" s="425"/>
      <c r="R206" s="425"/>
      <c r="S206" s="425"/>
      <c r="T206" s="425"/>
      <c r="U206" s="425"/>
      <c r="V206" s="425"/>
      <c r="W206" s="425"/>
      <c r="X206" s="425"/>
      <c r="Y206" s="425"/>
      <c r="Z206" s="425"/>
      <c r="AA206" s="425"/>
      <c r="AB206" s="425"/>
      <c r="AC206" s="425"/>
      <c r="AD206" s="425"/>
      <c r="AE206" s="425"/>
      <c r="AF206" s="425"/>
      <c r="AG206" s="425"/>
      <c r="AH206" s="425"/>
      <c r="AI206" s="425"/>
      <c r="AJ206" s="425"/>
      <c r="AK206" s="425"/>
      <c r="AL206" s="425"/>
      <c r="AM206" s="425"/>
      <c r="AN206" s="425"/>
      <c r="AO206" s="425"/>
      <c r="AP206" s="425"/>
      <c r="AQ206" s="425"/>
      <c r="AR206" s="425"/>
      <c r="AS206" s="425"/>
      <c r="AT206" s="425"/>
      <c r="AU206" s="425"/>
      <c r="AV206" s="425"/>
      <c r="AW206" s="425"/>
      <c r="AX206" s="425"/>
      <c r="AY206" s="425"/>
      <c r="AZ206" s="425"/>
      <c r="BA206" s="425"/>
      <c r="BB206" s="425"/>
      <c r="BC206" s="426"/>
      <c r="BD206" s="427" t="s">
        <v>177</v>
      </c>
      <c r="BE206" s="428"/>
      <c r="BF206" s="428"/>
      <c r="BG206" s="428"/>
      <c r="BH206" s="428"/>
      <c r="BI206" s="429"/>
      <c r="BJ206" s="17"/>
    </row>
    <row r="207" spans="1:62" s="19" customFormat="1" ht="117" customHeight="1" x14ac:dyDescent="1">
      <c r="A207" s="421" t="s">
        <v>179</v>
      </c>
      <c r="B207" s="422"/>
      <c r="C207" s="422"/>
      <c r="D207" s="423"/>
      <c r="E207" s="424" t="s">
        <v>507</v>
      </c>
      <c r="F207" s="425"/>
      <c r="G207" s="425"/>
      <c r="H207" s="425"/>
      <c r="I207" s="425"/>
      <c r="J207" s="425"/>
      <c r="K207" s="425"/>
      <c r="L207" s="425"/>
      <c r="M207" s="425"/>
      <c r="N207" s="425"/>
      <c r="O207" s="425"/>
      <c r="P207" s="425"/>
      <c r="Q207" s="425"/>
      <c r="R207" s="425"/>
      <c r="S207" s="425"/>
      <c r="T207" s="425"/>
      <c r="U207" s="425"/>
      <c r="V207" s="425"/>
      <c r="W207" s="425"/>
      <c r="X207" s="425"/>
      <c r="Y207" s="425"/>
      <c r="Z207" s="425"/>
      <c r="AA207" s="425"/>
      <c r="AB207" s="425"/>
      <c r="AC207" s="425"/>
      <c r="AD207" s="425"/>
      <c r="AE207" s="425"/>
      <c r="AF207" s="425"/>
      <c r="AG207" s="425"/>
      <c r="AH207" s="425"/>
      <c r="AI207" s="425"/>
      <c r="AJ207" s="425"/>
      <c r="AK207" s="425"/>
      <c r="AL207" s="425"/>
      <c r="AM207" s="425"/>
      <c r="AN207" s="425"/>
      <c r="AO207" s="425"/>
      <c r="AP207" s="425"/>
      <c r="AQ207" s="425"/>
      <c r="AR207" s="425"/>
      <c r="AS207" s="425"/>
      <c r="AT207" s="425"/>
      <c r="AU207" s="425"/>
      <c r="AV207" s="425"/>
      <c r="AW207" s="425"/>
      <c r="AX207" s="425"/>
      <c r="AY207" s="425"/>
      <c r="AZ207" s="425"/>
      <c r="BA207" s="425"/>
      <c r="BB207" s="425"/>
      <c r="BC207" s="426"/>
      <c r="BD207" s="427" t="s">
        <v>451</v>
      </c>
      <c r="BE207" s="428"/>
      <c r="BF207" s="428"/>
      <c r="BG207" s="428"/>
      <c r="BH207" s="428"/>
      <c r="BI207" s="429"/>
      <c r="BJ207" s="18"/>
    </row>
    <row r="208" spans="1:62" s="19" customFormat="1" ht="117" customHeight="1" x14ac:dyDescent="1">
      <c r="A208" s="421" t="s">
        <v>453</v>
      </c>
      <c r="B208" s="422"/>
      <c r="C208" s="422"/>
      <c r="D208" s="423"/>
      <c r="E208" s="424" t="s">
        <v>407</v>
      </c>
      <c r="F208" s="425"/>
      <c r="G208" s="425"/>
      <c r="H208" s="425"/>
      <c r="I208" s="425"/>
      <c r="J208" s="425"/>
      <c r="K208" s="425"/>
      <c r="L208" s="425"/>
      <c r="M208" s="425"/>
      <c r="N208" s="425"/>
      <c r="O208" s="425"/>
      <c r="P208" s="425"/>
      <c r="Q208" s="425"/>
      <c r="R208" s="425"/>
      <c r="S208" s="425"/>
      <c r="T208" s="425"/>
      <c r="U208" s="425"/>
      <c r="V208" s="425"/>
      <c r="W208" s="425"/>
      <c r="X208" s="425"/>
      <c r="Y208" s="425"/>
      <c r="Z208" s="425"/>
      <c r="AA208" s="425"/>
      <c r="AB208" s="425"/>
      <c r="AC208" s="425"/>
      <c r="AD208" s="425"/>
      <c r="AE208" s="425"/>
      <c r="AF208" s="425"/>
      <c r="AG208" s="425"/>
      <c r="AH208" s="425"/>
      <c r="AI208" s="425"/>
      <c r="AJ208" s="425"/>
      <c r="AK208" s="425"/>
      <c r="AL208" s="425"/>
      <c r="AM208" s="425"/>
      <c r="AN208" s="425"/>
      <c r="AO208" s="425"/>
      <c r="AP208" s="425"/>
      <c r="AQ208" s="425"/>
      <c r="AR208" s="425"/>
      <c r="AS208" s="425"/>
      <c r="AT208" s="425"/>
      <c r="AU208" s="425"/>
      <c r="AV208" s="425"/>
      <c r="AW208" s="425"/>
      <c r="AX208" s="425"/>
      <c r="AY208" s="425"/>
      <c r="AZ208" s="425"/>
      <c r="BA208" s="425"/>
      <c r="BB208" s="425"/>
      <c r="BC208" s="426"/>
      <c r="BD208" s="427" t="s">
        <v>447</v>
      </c>
      <c r="BE208" s="428"/>
      <c r="BF208" s="428"/>
      <c r="BG208" s="428"/>
      <c r="BH208" s="428"/>
      <c r="BI208" s="429"/>
      <c r="BJ208" s="18"/>
    </row>
    <row r="209" spans="1:62" s="19" customFormat="1" ht="102" customHeight="1" x14ac:dyDescent="1">
      <c r="A209" s="421" t="s">
        <v>381</v>
      </c>
      <c r="B209" s="422"/>
      <c r="C209" s="422"/>
      <c r="D209" s="423"/>
      <c r="E209" s="424" t="s">
        <v>491</v>
      </c>
      <c r="F209" s="425"/>
      <c r="G209" s="425"/>
      <c r="H209" s="425"/>
      <c r="I209" s="425"/>
      <c r="J209" s="425"/>
      <c r="K209" s="425"/>
      <c r="L209" s="425"/>
      <c r="M209" s="425"/>
      <c r="N209" s="425"/>
      <c r="O209" s="425"/>
      <c r="P209" s="425"/>
      <c r="Q209" s="425"/>
      <c r="R209" s="425"/>
      <c r="S209" s="425"/>
      <c r="T209" s="425"/>
      <c r="U209" s="425"/>
      <c r="V209" s="425"/>
      <c r="W209" s="425"/>
      <c r="X209" s="425"/>
      <c r="Y209" s="425"/>
      <c r="Z209" s="425"/>
      <c r="AA209" s="425"/>
      <c r="AB209" s="425"/>
      <c r="AC209" s="425"/>
      <c r="AD209" s="425"/>
      <c r="AE209" s="425"/>
      <c r="AF209" s="425"/>
      <c r="AG209" s="425"/>
      <c r="AH209" s="425"/>
      <c r="AI209" s="425"/>
      <c r="AJ209" s="425"/>
      <c r="AK209" s="425"/>
      <c r="AL209" s="425"/>
      <c r="AM209" s="425"/>
      <c r="AN209" s="425"/>
      <c r="AO209" s="425"/>
      <c r="AP209" s="425"/>
      <c r="AQ209" s="425"/>
      <c r="AR209" s="425"/>
      <c r="AS209" s="425"/>
      <c r="AT209" s="425"/>
      <c r="AU209" s="425"/>
      <c r="AV209" s="425"/>
      <c r="AW209" s="425"/>
      <c r="AX209" s="425"/>
      <c r="AY209" s="425"/>
      <c r="AZ209" s="425"/>
      <c r="BA209" s="425"/>
      <c r="BB209" s="425"/>
      <c r="BC209" s="426"/>
      <c r="BD209" s="427" t="s">
        <v>199</v>
      </c>
      <c r="BE209" s="428"/>
      <c r="BF209" s="428"/>
      <c r="BG209" s="428"/>
      <c r="BH209" s="428"/>
      <c r="BI209" s="429"/>
      <c r="BJ209" s="18"/>
    </row>
    <row r="210" spans="1:62" s="19" customFormat="1" ht="69.900000000000006" customHeight="1" x14ac:dyDescent="1">
      <c r="A210" s="421" t="s">
        <v>211</v>
      </c>
      <c r="B210" s="422"/>
      <c r="C210" s="422"/>
      <c r="D210" s="423"/>
      <c r="E210" s="424" t="s">
        <v>435</v>
      </c>
      <c r="F210" s="425"/>
      <c r="G210" s="425"/>
      <c r="H210" s="425"/>
      <c r="I210" s="425"/>
      <c r="J210" s="425"/>
      <c r="K210" s="425"/>
      <c r="L210" s="425"/>
      <c r="M210" s="425"/>
      <c r="N210" s="425"/>
      <c r="O210" s="425"/>
      <c r="P210" s="425"/>
      <c r="Q210" s="425"/>
      <c r="R210" s="425"/>
      <c r="S210" s="425"/>
      <c r="T210" s="425"/>
      <c r="U210" s="425"/>
      <c r="V210" s="425"/>
      <c r="W210" s="425"/>
      <c r="X210" s="425"/>
      <c r="Y210" s="425"/>
      <c r="Z210" s="425"/>
      <c r="AA210" s="425"/>
      <c r="AB210" s="425"/>
      <c r="AC210" s="425"/>
      <c r="AD210" s="425"/>
      <c r="AE210" s="425"/>
      <c r="AF210" s="425"/>
      <c r="AG210" s="425"/>
      <c r="AH210" s="425"/>
      <c r="AI210" s="425"/>
      <c r="AJ210" s="425"/>
      <c r="AK210" s="425"/>
      <c r="AL210" s="425"/>
      <c r="AM210" s="425"/>
      <c r="AN210" s="425"/>
      <c r="AO210" s="425"/>
      <c r="AP210" s="425"/>
      <c r="AQ210" s="425"/>
      <c r="AR210" s="425"/>
      <c r="AS210" s="425"/>
      <c r="AT210" s="425"/>
      <c r="AU210" s="425"/>
      <c r="AV210" s="425"/>
      <c r="AW210" s="425"/>
      <c r="AX210" s="425"/>
      <c r="AY210" s="425"/>
      <c r="AZ210" s="425"/>
      <c r="BA210" s="425"/>
      <c r="BB210" s="425"/>
      <c r="BC210" s="426"/>
      <c r="BD210" s="427" t="s">
        <v>206</v>
      </c>
      <c r="BE210" s="428"/>
      <c r="BF210" s="428"/>
      <c r="BG210" s="428"/>
      <c r="BH210" s="428"/>
      <c r="BI210" s="429"/>
      <c r="BJ210" s="18"/>
    </row>
    <row r="211" spans="1:62" s="4" customFormat="1" ht="123.75" customHeight="1" thickBot="1" x14ac:dyDescent="1.05">
      <c r="A211" s="421" t="s">
        <v>208</v>
      </c>
      <c r="B211" s="422"/>
      <c r="C211" s="422"/>
      <c r="D211" s="423"/>
      <c r="E211" s="424" t="s">
        <v>413</v>
      </c>
      <c r="F211" s="425"/>
      <c r="G211" s="425"/>
      <c r="H211" s="425"/>
      <c r="I211" s="425"/>
      <c r="J211" s="425"/>
      <c r="K211" s="425"/>
      <c r="L211" s="425"/>
      <c r="M211" s="425"/>
      <c r="N211" s="425"/>
      <c r="O211" s="425"/>
      <c r="P211" s="425"/>
      <c r="Q211" s="425"/>
      <c r="R211" s="425"/>
      <c r="S211" s="425"/>
      <c r="T211" s="425"/>
      <c r="U211" s="425"/>
      <c r="V211" s="425"/>
      <c r="W211" s="425"/>
      <c r="X211" s="425"/>
      <c r="Y211" s="425"/>
      <c r="Z211" s="425"/>
      <c r="AA211" s="425"/>
      <c r="AB211" s="425"/>
      <c r="AC211" s="425"/>
      <c r="AD211" s="425"/>
      <c r="AE211" s="425"/>
      <c r="AF211" s="425"/>
      <c r="AG211" s="425"/>
      <c r="AH211" s="425"/>
      <c r="AI211" s="425"/>
      <c r="AJ211" s="425"/>
      <c r="AK211" s="425"/>
      <c r="AL211" s="425"/>
      <c r="AM211" s="425"/>
      <c r="AN211" s="425"/>
      <c r="AO211" s="425"/>
      <c r="AP211" s="425"/>
      <c r="AQ211" s="425"/>
      <c r="AR211" s="425"/>
      <c r="AS211" s="425"/>
      <c r="AT211" s="425"/>
      <c r="AU211" s="425"/>
      <c r="AV211" s="425"/>
      <c r="AW211" s="425"/>
      <c r="AX211" s="425"/>
      <c r="AY211" s="425"/>
      <c r="AZ211" s="425"/>
      <c r="BA211" s="425"/>
      <c r="BB211" s="425"/>
      <c r="BC211" s="426"/>
      <c r="BD211" s="427" t="s">
        <v>209</v>
      </c>
      <c r="BE211" s="428"/>
      <c r="BF211" s="428"/>
      <c r="BG211" s="428"/>
      <c r="BH211" s="428"/>
      <c r="BI211" s="429"/>
      <c r="BJ211" s="17"/>
    </row>
    <row r="212" spans="1:62" s="4" customFormat="1" ht="182.25" customHeight="1" thickBot="1" x14ac:dyDescent="1.05">
      <c r="A212" s="327" t="s">
        <v>355</v>
      </c>
      <c r="B212" s="328"/>
      <c r="C212" s="328"/>
      <c r="D212" s="329"/>
      <c r="E212" s="330" t="s">
        <v>356</v>
      </c>
      <c r="F212" s="328"/>
      <c r="G212" s="328"/>
      <c r="H212" s="328"/>
      <c r="I212" s="328"/>
      <c r="J212" s="328"/>
      <c r="K212" s="328"/>
      <c r="L212" s="328"/>
      <c r="M212" s="328"/>
      <c r="N212" s="328"/>
      <c r="O212" s="328"/>
      <c r="P212" s="328"/>
      <c r="Q212" s="328"/>
      <c r="R212" s="328"/>
      <c r="S212" s="328"/>
      <c r="T212" s="328"/>
      <c r="U212" s="328"/>
      <c r="V212" s="328"/>
      <c r="W212" s="328"/>
      <c r="X212" s="328"/>
      <c r="Y212" s="328"/>
      <c r="Z212" s="328"/>
      <c r="AA212" s="328"/>
      <c r="AB212" s="328"/>
      <c r="AC212" s="328"/>
      <c r="AD212" s="328"/>
      <c r="AE212" s="328"/>
      <c r="AF212" s="328"/>
      <c r="AG212" s="328"/>
      <c r="AH212" s="328"/>
      <c r="AI212" s="328"/>
      <c r="AJ212" s="328"/>
      <c r="AK212" s="328"/>
      <c r="AL212" s="328"/>
      <c r="AM212" s="328"/>
      <c r="AN212" s="328"/>
      <c r="AO212" s="328"/>
      <c r="AP212" s="328"/>
      <c r="AQ212" s="328"/>
      <c r="AR212" s="328"/>
      <c r="AS212" s="328"/>
      <c r="AT212" s="328"/>
      <c r="AU212" s="328"/>
      <c r="AV212" s="328"/>
      <c r="AW212" s="328"/>
      <c r="AX212" s="328"/>
      <c r="AY212" s="328"/>
      <c r="AZ212" s="328"/>
      <c r="BA212" s="328"/>
      <c r="BB212" s="328"/>
      <c r="BC212" s="331"/>
      <c r="BD212" s="327" t="s">
        <v>357</v>
      </c>
      <c r="BE212" s="328"/>
      <c r="BF212" s="328"/>
      <c r="BG212" s="328"/>
      <c r="BH212" s="328"/>
      <c r="BI212" s="329"/>
      <c r="BJ212" s="17"/>
    </row>
    <row r="213" spans="1:62" s="4" customFormat="1" ht="131.25" customHeight="1" x14ac:dyDescent="1">
      <c r="A213" s="421" t="s">
        <v>216</v>
      </c>
      <c r="B213" s="422"/>
      <c r="C213" s="422"/>
      <c r="D213" s="423"/>
      <c r="E213" s="424" t="s">
        <v>509</v>
      </c>
      <c r="F213" s="425"/>
      <c r="G213" s="425"/>
      <c r="H213" s="425"/>
      <c r="I213" s="425"/>
      <c r="J213" s="425"/>
      <c r="K213" s="425"/>
      <c r="L213" s="425"/>
      <c r="M213" s="425"/>
      <c r="N213" s="425"/>
      <c r="O213" s="425"/>
      <c r="P213" s="425"/>
      <c r="Q213" s="425"/>
      <c r="R213" s="425"/>
      <c r="S213" s="425"/>
      <c r="T213" s="425"/>
      <c r="U213" s="425"/>
      <c r="V213" s="425"/>
      <c r="W213" s="425"/>
      <c r="X213" s="425"/>
      <c r="Y213" s="425"/>
      <c r="Z213" s="425"/>
      <c r="AA213" s="425"/>
      <c r="AB213" s="425"/>
      <c r="AC213" s="425"/>
      <c r="AD213" s="425"/>
      <c r="AE213" s="425"/>
      <c r="AF213" s="425"/>
      <c r="AG213" s="425"/>
      <c r="AH213" s="425"/>
      <c r="AI213" s="425"/>
      <c r="AJ213" s="425"/>
      <c r="AK213" s="425"/>
      <c r="AL213" s="425"/>
      <c r="AM213" s="425"/>
      <c r="AN213" s="425"/>
      <c r="AO213" s="425"/>
      <c r="AP213" s="425"/>
      <c r="AQ213" s="425"/>
      <c r="AR213" s="425"/>
      <c r="AS213" s="425"/>
      <c r="AT213" s="425"/>
      <c r="AU213" s="425"/>
      <c r="AV213" s="425"/>
      <c r="AW213" s="425"/>
      <c r="AX213" s="425"/>
      <c r="AY213" s="425"/>
      <c r="AZ213" s="425"/>
      <c r="BA213" s="425"/>
      <c r="BB213" s="425"/>
      <c r="BC213" s="426"/>
      <c r="BD213" s="427" t="s">
        <v>214</v>
      </c>
      <c r="BE213" s="428"/>
      <c r="BF213" s="428"/>
      <c r="BG213" s="428"/>
      <c r="BH213" s="428"/>
      <c r="BI213" s="429"/>
      <c r="BJ213" s="17"/>
    </row>
    <row r="214" spans="1:62" s="19" customFormat="1" ht="120" customHeight="1" x14ac:dyDescent="1">
      <c r="A214" s="421" t="s">
        <v>219</v>
      </c>
      <c r="B214" s="422"/>
      <c r="C214" s="422"/>
      <c r="D214" s="423"/>
      <c r="E214" s="424" t="s">
        <v>479</v>
      </c>
      <c r="F214" s="425"/>
      <c r="G214" s="425"/>
      <c r="H214" s="425"/>
      <c r="I214" s="425"/>
      <c r="J214" s="425"/>
      <c r="K214" s="425"/>
      <c r="L214" s="425"/>
      <c r="M214" s="425"/>
      <c r="N214" s="425"/>
      <c r="O214" s="425"/>
      <c r="P214" s="425"/>
      <c r="Q214" s="425"/>
      <c r="R214" s="425"/>
      <c r="S214" s="425"/>
      <c r="T214" s="425"/>
      <c r="U214" s="425"/>
      <c r="V214" s="425"/>
      <c r="W214" s="425"/>
      <c r="X214" s="425"/>
      <c r="Y214" s="425"/>
      <c r="Z214" s="425"/>
      <c r="AA214" s="425"/>
      <c r="AB214" s="425"/>
      <c r="AC214" s="425"/>
      <c r="AD214" s="425"/>
      <c r="AE214" s="425"/>
      <c r="AF214" s="425"/>
      <c r="AG214" s="425"/>
      <c r="AH214" s="425"/>
      <c r="AI214" s="425"/>
      <c r="AJ214" s="425"/>
      <c r="AK214" s="425"/>
      <c r="AL214" s="425"/>
      <c r="AM214" s="425"/>
      <c r="AN214" s="425"/>
      <c r="AO214" s="425"/>
      <c r="AP214" s="425"/>
      <c r="AQ214" s="425"/>
      <c r="AR214" s="425"/>
      <c r="AS214" s="425"/>
      <c r="AT214" s="425"/>
      <c r="AU214" s="425"/>
      <c r="AV214" s="425"/>
      <c r="AW214" s="425"/>
      <c r="AX214" s="425"/>
      <c r="AY214" s="425"/>
      <c r="AZ214" s="425"/>
      <c r="BA214" s="425"/>
      <c r="BB214" s="425"/>
      <c r="BC214" s="426"/>
      <c r="BD214" s="427" t="s">
        <v>217</v>
      </c>
      <c r="BE214" s="428"/>
      <c r="BF214" s="428"/>
      <c r="BG214" s="428"/>
      <c r="BH214" s="428"/>
      <c r="BI214" s="429"/>
      <c r="BJ214" s="18"/>
    </row>
    <row r="215" spans="1:62" s="4" customFormat="1" ht="131.25" customHeight="1" x14ac:dyDescent="1">
      <c r="A215" s="421" t="s">
        <v>226</v>
      </c>
      <c r="B215" s="422"/>
      <c r="C215" s="422"/>
      <c r="D215" s="423"/>
      <c r="E215" s="424" t="s">
        <v>429</v>
      </c>
      <c r="F215" s="425"/>
      <c r="G215" s="425"/>
      <c r="H215" s="425"/>
      <c r="I215" s="425"/>
      <c r="J215" s="425"/>
      <c r="K215" s="425"/>
      <c r="L215" s="425"/>
      <c r="M215" s="425"/>
      <c r="N215" s="425"/>
      <c r="O215" s="425"/>
      <c r="P215" s="425"/>
      <c r="Q215" s="425"/>
      <c r="R215" s="425"/>
      <c r="S215" s="425"/>
      <c r="T215" s="425"/>
      <c r="U215" s="425"/>
      <c r="V215" s="425"/>
      <c r="W215" s="425"/>
      <c r="X215" s="425"/>
      <c r="Y215" s="425"/>
      <c r="Z215" s="425"/>
      <c r="AA215" s="425"/>
      <c r="AB215" s="425"/>
      <c r="AC215" s="425"/>
      <c r="AD215" s="425"/>
      <c r="AE215" s="425"/>
      <c r="AF215" s="425"/>
      <c r="AG215" s="425"/>
      <c r="AH215" s="425"/>
      <c r="AI215" s="425"/>
      <c r="AJ215" s="425"/>
      <c r="AK215" s="425"/>
      <c r="AL215" s="425"/>
      <c r="AM215" s="425"/>
      <c r="AN215" s="425"/>
      <c r="AO215" s="425"/>
      <c r="AP215" s="425"/>
      <c r="AQ215" s="425"/>
      <c r="AR215" s="425"/>
      <c r="AS215" s="425"/>
      <c r="AT215" s="425"/>
      <c r="AU215" s="425"/>
      <c r="AV215" s="425"/>
      <c r="AW215" s="425"/>
      <c r="AX215" s="425"/>
      <c r="AY215" s="425"/>
      <c r="AZ215" s="425"/>
      <c r="BA215" s="425"/>
      <c r="BB215" s="425"/>
      <c r="BC215" s="426"/>
      <c r="BD215" s="427" t="s">
        <v>488</v>
      </c>
      <c r="BE215" s="428"/>
      <c r="BF215" s="428"/>
      <c r="BG215" s="428"/>
      <c r="BH215" s="428"/>
      <c r="BI215" s="429"/>
      <c r="BJ215" s="17"/>
    </row>
    <row r="216" spans="1:62" s="19" customFormat="1" ht="69.900000000000006" customHeight="1" x14ac:dyDescent="1">
      <c r="A216" s="421" t="s">
        <v>229</v>
      </c>
      <c r="B216" s="422"/>
      <c r="C216" s="422"/>
      <c r="D216" s="423"/>
      <c r="E216" s="424" t="s">
        <v>414</v>
      </c>
      <c r="F216" s="425"/>
      <c r="G216" s="425"/>
      <c r="H216" s="425"/>
      <c r="I216" s="425"/>
      <c r="J216" s="425"/>
      <c r="K216" s="425"/>
      <c r="L216" s="425"/>
      <c r="M216" s="425"/>
      <c r="N216" s="425"/>
      <c r="O216" s="425"/>
      <c r="P216" s="425"/>
      <c r="Q216" s="425"/>
      <c r="R216" s="425"/>
      <c r="S216" s="425"/>
      <c r="T216" s="425"/>
      <c r="U216" s="425"/>
      <c r="V216" s="425"/>
      <c r="W216" s="425"/>
      <c r="X216" s="425"/>
      <c r="Y216" s="425"/>
      <c r="Z216" s="425"/>
      <c r="AA216" s="425"/>
      <c r="AB216" s="425"/>
      <c r="AC216" s="425"/>
      <c r="AD216" s="425"/>
      <c r="AE216" s="425"/>
      <c r="AF216" s="425"/>
      <c r="AG216" s="425"/>
      <c r="AH216" s="425"/>
      <c r="AI216" s="425"/>
      <c r="AJ216" s="425"/>
      <c r="AK216" s="425"/>
      <c r="AL216" s="425"/>
      <c r="AM216" s="425"/>
      <c r="AN216" s="425"/>
      <c r="AO216" s="425"/>
      <c r="AP216" s="425"/>
      <c r="AQ216" s="425"/>
      <c r="AR216" s="425"/>
      <c r="AS216" s="425"/>
      <c r="AT216" s="425"/>
      <c r="AU216" s="425"/>
      <c r="AV216" s="425"/>
      <c r="AW216" s="425"/>
      <c r="AX216" s="425"/>
      <c r="AY216" s="425"/>
      <c r="AZ216" s="425"/>
      <c r="BA216" s="425"/>
      <c r="BB216" s="425"/>
      <c r="BC216" s="426"/>
      <c r="BD216" s="427" t="s">
        <v>227</v>
      </c>
      <c r="BE216" s="428"/>
      <c r="BF216" s="428"/>
      <c r="BG216" s="428"/>
      <c r="BH216" s="428"/>
      <c r="BI216" s="429"/>
      <c r="BJ216" s="18"/>
    </row>
    <row r="217" spans="1:62" s="4" customFormat="1" ht="69.900000000000006" customHeight="1" x14ac:dyDescent="1">
      <c r="A217" s="421" t="s">
        <v>236</v>
      </c>
      <c r="B217" s="422"/>
      <c r="C217" s="422"/>
      <c r="D217" s="423"/>
      <c r="E217" s="424" t="s">
        <v>415</v>
      </c>
      <c r="F217" s="425"/>
      <c r="G217" s="425"/>
      <c r="H217" s="425"/>
      <c r="I217" s="425"/>
      <c r="J217" s="425"/>
      <c r="K217" s="425"/>
      <c r="L217" s="425"/>
      <c r="M217" s="425"/>
      <c r="N217" s="425"/>
      <c r="O217" s="425"/>
      <c r="P217" s="425"/>
      <c r="Q217" s="425"/>
      <c r="R217" s="425"/>
      <c r="S217" s="425"/>
      <c r="T217" s="425"/>
      <c r="U217" s="425"/>
      <c r="V217" s="425"/>
      <c r="W217" s="425"/>
      <c r="X217" s="425"/>
      <c r="Y217" s="425"/>
      <c r="Z217" s="425"/>
      <c r="AA217" s="425"/>
      <c r="AB217" s="425"/>
      <c r="AC217" s="425"/>
      <c r="AD217" s="425"/>
      <c r="AE217" s="425"/>
      <c r="AF217" s="425"/>
      <c r="AG217" s="425"/>
      <c r="AH217" s="425"/>
      <c r="AI217" s="425"/>
      <c r="AJ217" s="425"/>
      <c r="AK217" s="425"/>
      <c r="AL217" s="425"/>
      <c r="AM217" s="425"/>
      <c r="AN217" s="425"/>
      <c r="AO217" s="425"/>
      <c r="AP217" s="425"/>
      <c r="AQ217" s="425"/>
      <c r="AR217" s="425"/>
      <c r="AS217" s="425"/>
      <c r="AT217" s="425"/>
      <c r="AU217" s="425"/>
      <c r="AV217" s="425"/>
      <c r="AW217" s="425"/>
      <c r="AX217" s="425"/>
      <c r="AY217" s="425"/>
      <c r="AZ217" s="425"/>
      <c r="BA217" s="425"/>
      <c r="BB217" s="425"/>
      <c r="BC217" s="426"/>
      <c r="BD217" s="427" t="s">
        <v>234</v>
      </c>
      <c r="BE217" s="428"/>
      <c r="BF217" s="428"/>
      <c r="BG217" s="428"/>
      <c r="BH217" s="428"/>
      <c r="BI217" s="429"/>
      <c r="BJ217" s="17"/>
    </row>
    <row r="218" spans="1:62" s="19" customFormat="1" ht="110.25" customHeight="1" x14ac:dyDescent="1">
      <c r="A218" s="421" t="s">
        <v>241</v>
      </c>
      <c r="B218" s="422"/>
      <c r="C218" s="422"/>
      <c r="D218" s="423"/>
      <c r="E218" s="424" t="s">
        <v>416</v>
      </c>
      <c r="F218" s="425"/>
      <c r="G218" s="425"/>
      <c r="H218" s="425"/>
      <c r="I218" s="425"/>
      <c r="J218" s="425"/>
      <c r="K218" s="425"/>
      <c r="L218" s="425"/>
      <c r="M218" s="425"/>
      <c r="N218" s="425"/>
      <c r="O218" s="425"/>
      <c r="P218" s="425"/>
      <c r="Q218" s="425"/>
      <c r="R218" s="425"/>
      <c r="S218" s="425"/>
      <c r="T218" s="425"/>
      <c r="U218" s="425"/>
      <c r="V218" s="425"/>
      <c r="W218" s="425"/>
      <c r="X218" s="425"/>
      <c r="Y218" s="425"/>
      <c r="Z218" s="425"/>
      <c r="AA218" s="425"/>
      <c r="AB218" s="425"/>
      <c r="AC218" s="425"/>
      <c r="AD218" s="425"/>
      <c r="AE218" s="425"/>
      <c r="AF218" s="425"/>
      <c r="AG218" s="425"/>
      <c r="AH218" s="425"/>
      <c r="AI218" s="425"/>
      <c r="AJ218" s="425"/>
      <c r="AK218" s="425"/>
      <c r="AL218" s="425"/>
      <c r="AM218" s="425"/>
      <c r="AN218" s="425"/>
      <c r="AO218" s="425"/>
      <c r="AP218" s="425"/>
      <c r="AQ218" s="425"/>
      <c r="AR218" s="425"/>
      <c r="AS218" s="425"/>
      <c r="AT218" s="425"/>
      <c r="AU218" s="425"/>
      <c r="AV218" s="425"/>
      <c r="AW218" s="425"/>
      <c r="AX218" s="425"/>
      <c r="AY218" s="425"/>
      <c r="AZ218" s="425"/>
      <c r="BA218" s="425"/>
      <c r="BB218" s="425"/>
      <c r="BC218" s="426"/>
      <c r="BD218" s="427" t="s">
        <v>490</v>
      </c>
      <c r="BE218" s="428"/>
      <c r="BF218" s="428"/>
      <c r="BG218" s="428"/>
      <c r="BH218" s="428"/>
      <c r="BI218" s="429"/>
      <c r="BJ218" s="18"/>
    </row>
    <row r="219" spans="1:62" s="19" customFormat="1" ht="108.75" customHeight="1" x14ac:dyDescent="1">
      <c r="A219" s="421" t="s">
        <v>243</v>
      </c>
      <c r="B219" s="422"/>
      <c r="C219" s="422"/>
      <c r="D219" s="423"/>
      <c r="E219" s="424" t="s">
        <v>417</v>
      </c>
      <c r="F219" s="425"/>
      <c r="G219" s="425"/>
      <c r="H219" s="425"/>
      <c r="I219" s="425"/>
      <c r="J219" s="425"/>
      <c r="K219" s="425"/>
      <c r="L219" s="425"/>
      <c r="M219" s="425"/>
      <c r="N219" s="425"/>
      <c r="O219" s="425"/>
      <c r="P219" s="425"/>
      <c r="Q219" s="425"/>
      <c r="R219" s="425"/>
      <c r="S219" s="425"/>
      <c r="T219" s="425"/>
      <c r="U219" s="425"/>
      <c r="V219" s="425"/>
      <c r="W219" s="425"/>
      <c r="X219" s="425"/>
      <c r="Y219" s="425"/>
      <c r="Z219" s="425"/>
      <c r="AA219" s="425"/>
      <c r="AB219" s="425"/>
      <c r="AC219" s="425"/>
      <c r="AD219" s="425"/>
      <c r="AE219" s="425"/>
      <c r="AF219" s="425"/>
      <c r="AG219" s="425"/>
      <c r="AH219" s="425"/>
      <c r="AI219" s="425"/>
      <c r="AJ219" s="425"/>
      <c r="AK219" s="425"/>
      <c r="AL219" s="425"/>
      <c r="AM219" s="425"/>
      <c r="AN219" s="425"/>
      <c r="AO219" s="425"/>
      <c r="AP219" s="425"/>
      <c r="AQ219" s="425"/>
      <c r="AR219" s="425"/>
      <c r="AS219" s="425"/>
      <c r="AT219" s="425"/>
      <c r="AU219" s="425"/>
      <c r="AV219" s="425"/>
      <c r="AW219" s="425"/>
      <c r="AX219" s="425"/>
      <c r="AY219" s="425"/>
      <c r="AZ219" s="425"/>
      <c r="BA219" s="425"/>
      <c r="BB219" s="425"/>
      <c r="BC219" s="426"/>
      <c r="BD219" s="427" t="s">
        <v>237</v>
      </c>
      <c r="BE219" s="428"/>
      <c r="BF219" s="428"/>
      <c r="BG219" s="428"/>
      <c r="BH219" s="428"/>
      <c r="BI219" s="429"/>
      <c r="BJ219" s="18"/>
    </row>
    <row r="220" spans="1:62" s="4" customFormat="1" ht="111.75" customHeight="1" x14ac:dyDescent="1">
      <c r="A220" s="421" t="s">
        <v>248</v>
      </c>
      <c r="B220" s="422"/>
      <c r="C220" s="422"/>
      <c r="D220" s="423"/>
      <c r="E220" s="424" t="s">
        <v>421</v>
      </c>
      <c r="F220" s="425"/>
      <c r="G220" s="425"/>
      <c r="H220" s="425"/>
      <c r="I220" s="425"/>
      <c r="J220" s="425"/>
      <c r="K220" s="425"/>
      <c r="L220" s="425"/>
      <c r="M220" s="425"/>
      <c r="N220" s="425"/>
      <c r="O220" s="425"/>
      <c r="P220" s="425"/>
      <c r="Q220" s="425"/>
      <c r="R220" s="425"/>
      <c r="S220" s="425"/>
      <c r="T220" s="425"/>
      <c r="U220" s="425"/>
      <c r="V220" s="425"/>
      <c r="W220" s="425"/>
      <c r="X220" s="425"/>
      <c r="Y220" s="425"/>
      <c r="Z220" s="425"/>
      <c r="AA220" s="425"/>
      <c r="AB220" s="425"/>
      <c r="AC220" s="425"/>
      <c r="AD220" s="425"/>
      <c r="AE220" s="425"/>
      <c r="AF220" s="425"/>
      <c r="AG220" s="425"/>
      <c r="AH220" s="425"/>
      <c r="AI220" s="425"/>
      <c r="AJ220" s="425"/>
      <c r="AK220" s="425"/>
      <c r="AL220" s="425"/>
      <c r="AM220" s="425"/>
      <c r="AN220" s="425"/>
      <c r="AO220" s="425"/>
      <c r="AP220" s="425"/>
      <c r="AQ220" s="425"/>
      <c r="AR220" s="425"/>
      <c r="AS220" s="425"/>
      <c r="AT220" s="425"/>
      <c r="AU220" s="425"/>
      <c r="AV220" s="425"/>
      <c r="AW220" s="425"/>
      <c r="AX220" s="425"/>
      <c r="AY220" s="425"/>
      <c r="AZ220" s="425"/>
      <c r="BA220" s="425"/>
      <c r="BB220" s="425"/>
      <c r="BC220" s="426"/>
      <c r="BD220" s="427" t="s">
        <v>246</v>
      </c>
      <c r="BE220" s="428"/>
      <c r="BF220" s="428"/>
      <c r="BG220" s="428"/>
      <c r="BH220" s="428"/>
      <c r="BI220" s="429"/>
      <c r="BJ220" s="17"/>
    </row>
    <row r="221" spans="1:62" s="19" customFormat="1" ht="93.75" customHeight="1" x14ac:dyDescent="1">
      <c r="A221" s="421" t="s">
        <v>251</v>
      </c>
      <c r="B221" s="422"/>
      <c r="C221" s="422"/>
      <c r="D221" s="423"/>
      <c r="E221" s="483" t="s">
        <v>430</v>
      </c>
      <c r="F221" s="484"/>
      <c r="G221" s="484"/>
      <c r="H221" s="484"/>
      <c r="I221" s="484"/>
      <c r="J221" s="484"/>
      <c r="K221" s="484"/>
      <c r="L221" s="484"/>
      <c r="M221" s="484"/>
      <c r="N221" s="484"/>
      <c r="O221" s="484"/>
      <c r="P221" s="484"/>
      <c r="Q221" s="484"/>
      <c r="R221" s="484"/>
      <c r="S221" s="484"/>
      <c r="T221" s="484"/>
      <c r="U221" s="484"/>
      <c r="V221" s="484"/>
      <c r="W221" s="484"/>
      <c r="X221" s="484"/>
      <c r="Y221" s="484"/>
      <c r="Z221" s="484"/>
      <c r="AA221" s="484"/>
      <c r="AB221" s="484"/>
      <c r="AC221" s="484"/>
      <c r="AD221" s="484"/>
      <c r="AE221" s="484"/>
      <c r="AF221" s="484"/>
      <c r="AG221" s="484"/>
      <c r="AH221" s="484"/>
      <c r="AI221" s="484"/>
      <c r="AJ221" s="484"/>
      <c r="AK221" s="484"/>
      <c r="AL221" s="484"/>
      <c r="AM221" s="484"/>
      <c r="AN221" s="484"/>
      <c r="AO221" s="484"/>
      <c r="AP221" s="484"/>
      <c r="AQ221" s="484"/>
      <c r="AR221" s="484"/>
      <c r="AS221" s="484"/>
      <c r="AT221" s="484"/>
      <c r="AU221" s="484"/>
      <c r="AV221" s="484"/>
      <c r="AW221" s="484"/>
      <c r="AX221" s="484"/>
      <c r="AY221" s="484"/>
      <c r="AZ221" s="484"/>
      <c r="BA221" s="484"/>
      <c r="BB221" s="484"/>
      <c r="BC221" s="485"/>
      <c r="BD221" s="427" t="s">
        <v>249</v>
      </c>
      <c r="BE221" s="428"/>
      <c r="BF221" s="428"/>
      <c r="BG221" s="428"/>
      <c r="BH221" s="428"/>
      <c r="BI221" s="429"/>
      <c r="BJ221" s="18"/>
    </row>
    <row r="222" spans="1:62" s="4" customFormat="1" ht="135.75" customHeight="1" x14ac:dyDescent="1">
      <c r="A222" s="421" t="s">
        <v>256</v>
      </c>
      <c r="B222" s="422"/>
      <c r="C222" s="422"/>
      <c r="D222" s="423"/>
      <c r="E222" s="424" t="s">
        <v>422</v>
      </c>
      <c r="F222" s="425"/>
      <c r="G222" s="425"/>
      <c r="H222" s="425"/>
      <c r="I222" s="425"/>
      <c r="J222" s="425"/>
      <c r="K222" s="425"/>
      <c r="L222" s="425"/>
      <c r="M222" s="425"/>
      <c r="N222" s="425"/>
      <c r="O222" s="425"/>
      <c r="P222" s="425"/>
      <c r="Q222" s="425"/>
      <c r="R222" s="425"/>
      <c r="S222" s="425"/>
      <c r="T222" s="425"/>
      <c r="U222" s="425"/>
      <c r="V222" s="425"/>
      <c r="W222" s="425"/>
      <c r="X222" s="425"/>
      <c r="Y222" s="425"/>
      <c r="Z222" s="425"/>
      <c r="AA222" s="425"/>
      <c r="AB222" s="425"/>
      <c r="AC222" s="425"/>
      <c r="AD222" s="425"/>
      <c r="AE222" s="425"/>
      <c r="AF222" s="425"/>
      <c r="AG222" s="425"/>
      <c r="AH222" s="425"/>
      <c r="AI222" s="425"/>
      <c r="AJ222" s="425"/>
      <c r="AK222" s="425"/>
      <c r="AL222" s="425"/>
      <c r="AM222" s="425"/>
      <c r="AN222" s="425"/>
      <c r="AO222" s="425"/>
      <c r="AP222" s="425"/>
      <c r="AQ222" s="425"/>
      <c r="AR222" s="425"/>
      <c r="AS222" s="425"/>
      <c r="AT222" s="425"/>
      <c r="AU222" s="425"/>
      <c r="AV222" s="425"/>
      <c r="AW222" s="425"/>
      <c r="AX222" s="425"/>
      <c r="AY222" s="425"/>
      <c r="AZ222" s="425"/>
      <c r="BA222" s="425"/>
      <c r="BB222" s="425"/>
      <c r="BC222" s="426"/>
      <c r="BD222" s="427" t="s">
        <v>254</v>
      </c>
      <c r="BE222" s="428"/>
      <c r="BF222" s="428"/>
      <c r="BG222" s="428"/>
      <c r="BH222" s="428"/>
      <c r="BI222" s="429"/>
      <c r="BJ222" s="17"/>
    </row>
    <row r="223" spans="1:62" s="19" customFormat="1" ht="88.5" customHeight="1" x14ac:dyDescent="1">
      <c r="A223" s="421" t="s">
        <v>263</v>
      </c>
      <c r="B223" s="422"/>
      <c r="C223" s="422"/>
      <c r="D223" s="423"/>
      <c r="E223" s="424" t="s">
        <v>431</v>
      </c>
      <c r="F223" s="425"/>
      <c r="G223" s="425"/>
      <c r="H223" s="425"/>
      <c r="I223" s="425"/>
      <c r="J223" s="425"/>
      <c r="K223" s="425"/>
      <c r="L223" s="425"/>
      <c r="M223" s="425"/>
      <c r="N223" s="425"/>
      <c r="O223" s="425"/>
      <c r="P223" s="425"/>
      <c r="Q223" s="425"/>
      <c r="R223" s="425"/>
      <c r="S223" s="425"/>
      <c r="T223" s="425"/>
      <c r="U223" s="425"/>
      <c r="V223" s="425"/>
      <c r="W223" s="425"/>
      <c r="X223" s="425"/>
      <c r="Y223" s="425"/>
      <c r="Z223" s="425"/>
      <c r="AA223" s="425"/>
      <c r="AB223" s="425"/>
      <c r="AC223" s="425"/>
      <c r="AD223" s="425"/>
      <c r="AE223" s="425"/>
      <c r="AF223" s="425"/>
      <c r="AG223" s="425"/>
      <c r="AH223" s="425"/>
      <c r="AI223" s="425"/>
      <c r="AJ223" s="425"/>
      <c r="AK223" s="425"/>
      <c r="AL223" s="425"/>
      <c r="AM223" s="425"/>
      <c r="AN223" s="425"/>
      <c r="AO223" s="425"/>
      <c r="AP223" s="425"/>
      <c r="AQ223" s="425"/>
      <c r="AR223" s="425"/>
      <c r="AS223" s="425"/>
      <c r="AT223" s="425"/>
      <c r="AU223" s="425"/>
      <c r="AV223" s="425"/>
      <c r="AW223" s="425"/>
      <c r="AX223" s="425"/>
      <c r="AY223" s="425"/>
      <c r="AZ223" s="425"/>
      <c r="BA223" s="425"/>
      <c r="BB223" s="425"/>
      <c r="BC223" s="426"/>
      <c r="BD223" s="427" t="s">
        <v>257</v>
      </c>
      <c r="BE223" s="428"/>
      <c r="BF223" s="428"/>
      <c r="BG223" s="428"/>
      <c r="BH223" s="428"/>
      <c r="BI223" s="429"/>
      <c r="BJ223" s="18"/>
    </row>
    <row r="224" spans="1:62" s="4" customFormat="1" ht="109.5" customHeight="1" x14ac:dyDescent="1">
      <c r="A224" s="421" t="s">
        <v>269</v>
      </c>
      <c r="B224" s="422"/>
      <c r="C224" s="422"/>
      <c r="D224" s="423"/>
      <c r="E224" s="424" t="s">
        <v>432</v>
      </c>
      <c r="F224" s="425"/>
      <c r="G224" s="425"/>
      <c r="H224" s="425"/>
      <c r="I224" s="425"/>
      <c r="J224" s="425"/>
      <c r="K224" s="425"/>
      <c r="L224" s="425"/>
      <c r="M224" s="425"/>
      <c r="N224" s="425"/>
      <c r="O224" s="425"/>
      <c r="P224" s="425"/>
      <c r="Q224" s="425"/>
      <c r="R224" s="425"/>
      <c r="S224" s="425"/>
      <c r="T224" s="425"/>
      <c r="U224" s="425"/>
      <c r="V224" s="425"/>
      <c r="W224" s="425"/>
      <c r="X224" s="425"/>
      <c r="Y224" s="425"/>
      <c r="Z224" s="425"/>
      <c r="AA224" s="425"/>
      <c r="AB224" s="425"/>
      <c r="AC224" s="425"/>
      <c r="AD224" s="425"/>
      <c r="AE224" s="425"/>
      <c r="AF224" s="425"/>
      <c r="AG224" s="425"/>
      <c r="AH224" s="425"/>
      <c r="AI224" s="425"/>
      <c r="AJ224" s="425"/>
      <c r="AK224" s="425"/>
      <c r="AL224" s="425"/>
      <c r="AM224" s="425"/>
      <c r="AN224" s="425"/>
      <c r="AO224" s="425"/>
      <c r="AP224" s="425"/>
      <c r="AQ224" s="425"/>
      <c r="AR224" s="425"/>
      <c r="AS224" s="425"/>
      <c r="AT224" s="425"/>
      <c r="AU224" s="425"/>
      <c r="AV224" s="425"/>
      <c r="AW224" s="425"/>
      <c r="AX224" s="425"/>
      <c r="AY224" s="425"/>
      <c r="AZ224" s="425"/>
      <c r="BA224" s="425"/>
      <c r="BB224" s="425"/>
      <c r="BC224" s="426"/>
      <c r="BD224" s="427" t="s">
        <v>259</v>
      </c>
      <c r="BE224" s="428"/>
      <c r="BF224" s="428"/>
      <c r="BG224" s="428"/>
      <c r="BH224" s="428"/>
      <c r="BI224" s="429"/>
      <c r="BJ224" s="17"/>
    </row>
    <row r="225" spans="1:127" s="19" customFormat="1" ht="111.75" customHeight="1" x14ac:dyDescent="1">
      <c r="A225" s="421" t="s">
        <v>276</v>
      </c>
      <c r="B225" s="422"/>
      <c r="C225" s="422"/>
      <c r="D225" s="423"/>
      <c r="E225" s="424" t="s">
        <v>419</v>
      </c>
      <c r="F225" s="425"/>
      <c r="G225" s="425"/>
      <c r="H225" s="425"/>
      <c r="I225" s="425"/>
      <c r="J225" s="425"/>
      <c r="K225" s="425"/>
      <c r="L225" s="425"/>
      <c r="M225" s="425"/>
      <c r="N225" s="425"/>
      <c r="O225" s="425"/>
      <c r="P225" s="425"/>
      <c r="Q225" s="425"/>
      <c r="R225" s="425"/>
      <c r="S225" s="425"/>
      <c r="T225" s="425"/>
      <c r="U225" s="425"/>
      <c r="V225" s="425"/>
      <c r="W225" s="425"/>
      <c r="X225" s="425"/>
      <c r="Y225" s="425"/>
      <c r="Z225" s="425"/>
      <c r="AA225" s="425"/>
      <c r="AB225" s="425"/>
      <c r="AC225" s="425"/>
      <c r="AD225" s="425"/>
      <c r="AE225" s="425"/>
      <c r="AF225" s="425"/>
      <c r="AG225" s="425"/>
      <c r="AH225" s="425"/>
      <c r="AI225" s="425"/>
      <c r="AJ225" s="425"/>
      <c r="AK225" s="425"/>
      <c r="AL225" s="425"/>
      <c r="AM225" s="425"/>
      <c r="AN225" s="425"/>
      <c r="AO225" s="425"/>
      <c r="AP225" s="425"/>
      <c r="AQ225" s="425"/>
      <c r="AR225" s="425"/>
      <c r="AS225" s="425"/>
      <c r="AT225" s="425"/>
      <c r="AU225" s="425"/>
      <c r="AV225" s="425"/>
      <c r="AW225" s="425"/>
      <c r="AX225" s="425"/>
      <c r="AY225" s="425"/>
      <c r="AZ225" s="425"/>
      <c r="BA225" s="425"/>
      <c r="BB225" s="425"/>
      <c r="BC225" s="426"/>
      <c r="BD225" s="427" t="s">
        <v>266</v>
      </c>
      <c r="BE225" s="428"/>
      <c r="BF225" s="428"/>
      <c r="BG225" s="428"/>
      <c r="BH225" s="428"/>
      <c r="BI225" s="429"/>
      <c r="BJ225" s="18"/>
    </row>
    <row r="226" spans="1:127" s="19" customFormat="1" ht="117" customHeight="1" x14ac:dyDescent="1">
      <c r="A226" s="421" t="s">
        <v>286</v>
      </c>
      <c r="B226" s="422"/>
      <c r="C226" s="422"/>
      <c r="D226" s="423"/>
      <c r="E226" s="424" t="s">
        <v>420</v>
      </c>
      <c r="F226" s="425"/>
      <c r="G226" s="425"/>
      <c r="H226" s="425"/>
      <c r="I226" s="425"/>
      <c r="J226" s="425"/>
      <c r="K226" s="425"/>
      <c r="L226" s="425"/>
      <c r="M226" s="425"/>
      <c r="N226" s="425"/>
      <c r="O226" s="425"/>
      <c r="P226" s="425"/>
      <c r="Q226" s="425"/>
      <c r="R226" s="425"/>
      <c r="S226" s="425"/>
      <c r="T226" s="425"/>
      <c r="U226" s="425"/>
      <c r="V226" s="425"/>
      <c r="W226" s="425"/>
      <c r="X226" s="425"/>
      <c r="Y226" s="425"/>
      <c r="Z226" s="425"/>
      <c r="AA226" s="425"/>
      <c r="AB226" s="425"/>
      <c r="AC226" s="425"/>
      <c r="AD226" s="425"/>
      <c r="AE226" s="425"/>
      <c r="AF226" s="425"/>
      <c r="AG226" s="425"/>
      <c r="AH226" s="425"/>
      <c r="AI226" s="425"/>
      <c r="AJ226" s="425"/>
      <c r="AK226" s="425"/>
      <c r="AL226" s="425"/>
      <c r="AM226" s="425"/>
      <c r="AN226" s="425"/>
      <c r="AO226" s="425"/>
      <c r="AP226" s="425"/>
      <c r="AQ226" s="425"/>
      <c r="AR226" s="425"/>
      <c r="AS226" s="425"/>
      <c r="AT226" s="425"/>
      <c r="AU226" s="425"/>
      <c r="AV226" s="425"/>
      <c r="AW226" s="425"/>
      <c r="AX226" s="425"/>
      <c r="AY226" s="425"/>
      <c r="AZ226" s="425"/>
      <c r="BA226" s="425"/>
      <c r="BB226" s="425"/>
      <c r="BC226" s="426"/>
      <c r="BD226" s="427" t="s">
        <v>508</v>
      </c>
      <c r="BE226" s="428"/>
      <c r="BF226" s="428"/>
      <c r="BG226" s="428"/>
      <c r="BH226" s="428"/>
      <c r="BI226" s="429"/>
      <c r="BJ226" s="18"/>
    </row>
    <row r="227" spans="1:127" s="4" customFormat="1" ht="69.75" customHeight="1" x14ac:dyDescent="1">
      <c r="A227" s="421" t="s">
        <v>477</v>
      </c>
      <c r="B227" s="422"/>
      <c r="C227" s="422"/>
      <c r="D227" s="423"/>
      <c r="E227" s="424" t="s">
        <v>457</v>
      </c>
      <c r="F227" s="425"/>
      <c r="G227" s="425"/>
      <c r="H227" s="425"/>
      <c r="I227" s="425"/>
      <c r="J227" s="425"/>
      <c r="K227" s="425"/>
      <c r="L227" s="425"/>
      <c r="M227" s="425"/>
      <c r="N227" s="425"/>
      <c r="O227" s="425"/>
      <c r="P227" s="425"/>
      <c r="Q227" s="425"/>
      <c r="R227" s="425"/>
      <c r="S227" s="425"/>
      <c r="T227" s="425"/>
      <c r="U227" s="425"/>
      <c r="V227" s="425"/>
      <c r="W227" s="425"/>
      <c r="X227" s="425"/>
      <c r="Y227" s="425"/>
      <c r="Z227" s="425"/>
      <c r="AA227" s="425"/>
      <c r="AB227" s="425"/>
      <c r="AC227" s="425"/>
      <c r="AD227" s="425"/>
      <c r="AE227" s="425"/>
      <c r="AF227" s="425"/>
      <c r="AG227" s="425"/>
      <c r="AH227" s="425"/>
      <c r="AI227" s="425"/>
      <c r="AJ227" s="425"/>
      <c r="AK227" s="425"/>
      <c r="AL227" s="425"/>
      <c r="AM227" s="425"/>
      <c r="AN227" s="425"/>
      <c r="AO227" s="425"/>
      <c r="AP227" s="425"/>
      <c r="AQ227" s="425"/>
      <c r="AR227" s="425"/>
      <c r="AS227" s="425"/>
      <c r="AT227" s="425"/>
      <c r="AU227" s="425"/>
      <c r="AV227" s="425"/>
      <c r="AW227" s="425"/>
      <c r="AX227" s="425"/>
      <c r="AY227" s="425"/>
      <c r="AZ227" s="425"/>
      <c r="BA227" s="425"/>
      <c r="BB227" s="425"/>
      <c r="BC227" s="426"/>
      <c r="BD227" s="427" t="s">
        <v>280</v>
      </c>
      <c r="BE227" s="428"/>
      <c r="BF227" s="428"/>
      <c r="BG227" s="428"/>
      <c r="BH227" s="428"/>
      <c r="BI227" s="429"/>
      <c r="BJ227" s="17"/>
    </row>
    <row r="228" spans="1:127" s="19" customFormat="1" ht="116.25" customHeight="1" thickBot="1" x14ac:dyDescent="1.05">
      <c r="A228" s="474" t="s">
        <v>478</v>
      </c>
      <c r="B228" s="475"/>
      <c r="C228" s="475"/>
      <c r="D228" s="476"/>
      <c r="E228" s="477" t="s">
        <v>418</v>
      </c>
      <c r="F228" s="478"/>
      <c r="G228" s="478"/>
      <c r="H228" s="478"/>
      <c r="I228" s="478"/>
      <c r="J228" s="478"/>
      <c r="K228" s="478"/>
      <c r="L228" s="478"/>
      <c r="M228" s="478"/>
      <c r="N228" s="478"/>
      <c r="O228" s="478"/>
      <c r="P228" s="478"/>
      <c r="Q228" s="478"/>
      <c r="R228" s="478"/>
      <c r="S228" s="478"/>
      <c r="T228" s="478"/>
      <c r="U228" s="478"/>
      <c r="V228" s="478"/>
      <c r="W228" s="478"/>
      <c r="X228" s="478"/>
      <c r="Y228" s="478"/>
      <c r="Z228" s="478"/>
      <c r="AA228" s="478"/>
      <c r="AB228" s="478"/>
      <c r="AC228" s="478"/>
      <c r="AD228" s="478"/>
      <c r="AE228" s="478"/>
      <c r="AF228" s="478"/>
      <c r="AG228" s="478"/>
      <c r="AH228" s="478"/>
      <c r="AI228" s="478"/>
      <c r="AJ228" s="478"/>
      <c r="AK228" s="478"/>
      <c r="AL228" s="478"/>
      <c r="AM228" s="478"/>
      <c r="AN228" s="478"/>
      <c r="AO228" s="478"/>
      <c r="AP228" s="478"/>
      <c r="AQ228" s="478"/>
      <c r="AR228" s="478"/>
      <c r="AS228" s="478"/>
      <c r="AT228" s="478"/>
      <c r="AU228" s="478"/>
      <c r="AV228" s="478"/>
      <c r="AW228" s="478"/>
      <c r="AX228" s="478"/>
      <c r="AY228" s="478"/>
      <c r="AZ228" s="478"/>
      <c r="BA228" s="478"/>
      <c r="BB228" s="478"/>
      <c r="BC228" s="479"/>
      <c r="BD228" s="480" t="s">
        <v>462</v>
      </c>
      <c r="BE228" s="481"/>
      <c r="BF228" s="481"/>
      <c r="BG228" s="481"/>
      <c r="BH228" s="481"/>
      <c r="BI228" s="482"/>
      <c r="BJ228" s="18"/>
    </row>
    <row r="229" spans="1:127" s="21" customFormat="1" ht="67.5" customHeight="1" x14ac:dyDescent="0.7">
      <c r="A229" s="472" t="s">
        <v>427</v>
      </c>
      <c r="B229" s="472"/>
      <c r="C229" s="472"/>
      <c r="D229" s="472"/>
      <c r="E229" s="472"/>
      <c r="F229" s="472"/>
      <c r="G229" s="472"/>
      <c r="H229" s="472"/>
      <c r="I229" s="472"/>
      <c r="J229" s="472"/>
      <c r="K229" s="472"/>
      <c r="L229" s="472"/>
      <c r="M229" s="472"/>
      <c r="N229" s="472"/>
      <c r="O229" s="472"/>
      <c r="P229" s="472"/>
      <c r="Q229" s="472"/>
      <c r="R229" s="472"/>
      <c r="S229" s="472"/>
      <c r="T229" s="472"/>
      <c r="U229" s="472"/>
      <c r="V229" s="472"/>
      <c r="W229" s="472"/>
      <c r="X229" s="472"/>
      <c r="Y229" s="472"/>
      <c r="Z229" s="472"/>
      <c r="AA229" s="472"/>
      <c r="AB229" s="472"/>
      <c r="AC229" s="472"/>
      <c r="AD229" s="472"/>
      <c r="AE229" s="472"/>
      <c r="AF229" s="472"/>
      <c r="AG229" s="472"/>
      <c r="AH229" s="472"/>
      <c r="AI229" s="472"/>
      <c r="AJ229" s="472"/>
      <c r="AK229" s="472"/>
      <c r="AL229" s="472"/>
      <c r="AM229" s="472"/>
      <c r="AN229" s="472"/>
      <c r="AO229" s="472"/>
      <c r="AP229" s="472"/>
      <c r="AQ229" s="472"/>
      <c r="AR229" s="472"/>
      <c r="AS229" s="472"/>
      <c r="AT229" s="472"/>
      <c r="AU229" s="472"/>
      <c r="AV229" s="472"/>
      <c r="AW229" s="472"/>
      <c r="AX229" s="472"/>
      <c r="AY229" s="472"/>
      <c r="AZ229" s="472"/>
      <c r="BA229" s="472"/>
      <c r="BB229" s="472"/>
      <c r="BC229" s="472"/>
      <c r="BD229" s="472"/>
      <c r="BE229" s="472"/>
      <c r="BF229" s="472"/>
      <c r="BG229" s="472"/>
      <c r="BH229" s="472"/>
      <c r="BI229" s="472"/>
      <c r="BJ229" s="22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</row>
    <row r="230" spans="1:127" s="24" customFormat="1" ht="84" customHeight="1" x14ac:dyDescent="0.75">
      <c r="A230" s="472" t="s">
        <v>505</v>
      </c>
      <c r="B230" s="472"/>
      <c r="C230" s="472"/>
      <c r="D230" s="472"/>
      <c r="E230" s="472"/>
      <c r="F230" s="472"/>
      <c r="G230" s="472"/>
      <c r="H230" s="472"/>
      <c r="I230" s="472"/>
      <c r="J230" s="472"/>
      <c r="K230" s="472"/>
      <c r="L230" s="472"/>
      <c r="M230" s="472"/>
      <c r="N230" s="472"/>
      <c r="O230" s="472"/>
      <c r="P230" s="472"/>
      <c r="Q230" s="472"/>
      <c r="R230" s="472"/>
      <c r="S230" s="472"/>
      <c r="T230" s="472"/>
      <c r="U230" s="472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461"/>
      <c r="AG230" s="461"/>
      <c r="AH230" s="461"/>
      <c r="AI230" s="461"/>
      <c r="AJ230" s="461"/>
      <c r="AK230" s="461"/>
      <c r="AL230" s="461"/>
      <c r="AM230" s="461"/>
      <c r="AN230" s="461"/>
      <c r="AO230" s="461"/>
      <c r="AP230" s="461"/>
      <c r="AQ230" s="461"/>
      <c r="AR230" s="461"/>
      <c r="AS230" s="461"/>
      <c r="AT230" s="461"/>
      <c r="AU230" s="461"/>
      <c r="AV230" s="461"/>
      <c r="AW230" s="461"/>
      <c r="AX230" s="461"/>
      <c r="AY230" s="461"/>
      <c r="AZ230" s="461"/>
      <c r="BA230" s="461"/>
      <c r="BB230" s="461"/>
      <c r="BC230" s="461"/>
      <c r="BD230" s="461"/>
      <c r="BE230" s="461"/>
      <c r="BF230" s="35"/>
      <c r="BG230" s="35"/>
      <c r="BH230" s="35"/>
      <c r="BI230" s="35"/>
    </row>
    <row r="231" spans="1:127" s="21" customFormat="1" ht="58.5" customHeight="1" x14ac:dyDescent="0.7">
      <c r="A231" s="471" t="s">
        <v>428</v>
      </c>
      <c r="B231" s="471"/>
      <c r="C231" s="471"/>
      <c r="D231" s="471"/>
      <c r="E231" s="471"/>
      <c r="F231" s="471"/>
      <c r="G231" s="471"/>
      <c r="H231" s="471"/>
      <c r="I231" s="471"/>
      <c r="J231" s="471"/>
      <c r="K231" s="471"/>
      <c r="L231" s="471"/>
      <c r="M231" s="471"/>
      <c r="N231" s="471"/>
      <c r="O231" s="471"/>
      <c r="P231" s="471"/>
      <c r="Q231" s="471"/>
      <c r="R231" s="471"/>
      <c r="S231" s="471"/>
      <c r="T231" s="471"/>
      <c r="U231" s="471"/>
      <c r="V231" s="471"/>
      <c r="W231" s="471"/>
      <c r="X231" s="471"/>
      <c r="Y231" s="471"/>
      <c r="Z231" s="471"/>
      <c r="AA231" s="471"/>
      <c r="AB231" s="471"/>
      <c r="AC231" s="471"/>
      <c r="AD231" s="471"/>
      <c r="AE231" s="471"/>
      <c r="AF231" s="471"/>
      <c r="AG231" s="471"/>
      <c r="AH231" s="471"/>
      <c r="AI231" s="471"/>
      <c r="AJ231" s="471"/>
      <c r="AK231" s="471"/>
      <c r="AL231" s="471"/>
      <c r="AM231" s="471"/>
      <c r="AN231" s="471"/>
      <c r="AO231" s="471"/>
      <c r="AP231" s="471"/>
      <c r="AQ231" s="471"/>
      <c r="AR231" s="471"/>
      <c r="AS231" s="471"/>
      <c r="AT231" s="471"/>
      <c r="AU231" s="471"/>
      <c r="AV231" s="471"/>
      <c r="AW231" s="471"/>
      <c r="AX231" s="471"/>
      <c r="AY231" s="471"/>
      <c r="AZ231" s="471"/>
      <c r="BA231" s="471"/>
      <c r="BB231" s="471"/>
      <c r="BC231" s="471"/>
      <c r="BD231" s="471"/>
      <c r="BE231" s="471"/>
      <c r="BF231" s="471"/>
      <c r="BG231" s="471"/>
      <c r="BH231" s="471"/>
      <c r="BI231" s="471"/>
      <c r="BJ231" s="471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</row>
    <row r="232" spans="1:127" s="21" customFormat="1" ht="58.5" customHeight="1" x14ac:dyDescent="0.7">
      <c r="A232" s="230"/>
      <c r="B232" s="230"/>
      <c r="C232" s="230"/>
      <c r="D232" s="230"/>
      <c r="E232" s="230"/>
      <c r="F232" s="230"/>
      <c r="G232" s="230"/>
      <c r="H232" s="230"/>
      <c r="I232" s="230"/>
      <c r="J232" s="230"/>
      <c r="K232" s="230"/>
      <c r="L232" s="230"/>
      <c r="M232" s="230"/>
      <c r="N232" s="230"/>
      <c r="O232" s="230"/>
      <c r="P232" s="230"/>
      <c r="Q232" s="230"/>
      <c r="R232" s="230"/>
      <c r="S232" s="230"/>
      <c r="T232" s="230"/>
      <c r="U232" s="230"/>
      <c r="V232" s="230"/>
      <c r="W232" s="230"/>
      <c r="X232" s="230"/>
      <c r="Y232" s="230"/>
      <c r="Z232" s="230"/>
      <c r="AA232" s="230"/>
      <c r="AB232" s="230"/>
      <c r="AC232" s="230"/>
      <c r="AD232" s="230"/>
      <c r="AE232" s="230"/>
      <c r="AF232" s="230"/>
      <c r="AG232" s="230"/>
      <c r="AH232" s="230"/>
      <c r="AI232" s="230"/>
      <c r="AJ232" s="230"/>
      <c r="AK232" s="230"/>
      <c r="AL232" s="230"/>
      <c r="AM232" s="230"/>
      <c r="AN232" s="230"/>
      <c r="AO232" s="230"/>
      <c r="AP232" s="230"/>
      <c r="AQ232" s="230"/>
      <c r="AR232" s="230"/>
      <c r="AS232" s="230"/>
      <c r="AT232" s="230"/>
      <c r="AU232" s="230"/>
      <c r="AV232" s="230"/>
      <c r="AW232" s="230"/>
      <c r="AX232" s="230"/>
      <c r="AY232" s="230"/>
      <c r="AZ232" s="230"/>
      <c r="BA232" s="230"/>
      <c r="BB232" s="230"/>
      <c r="BC232" s="230"/>
      <c r="BD232" s="230"/>
      <c r="BE232" s="230"/>
      <c r="BF232" s="230"/>
      <c r="BG232" s="230"/>
      <c r="BH232" s="230"/>
      <c r="BI232" s="230"/>
      <c r="BJ232" s="46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</row>
    <row r="233" spans="1:127" s="23" customFormat="1" ht="70.5" customHeight="1" x14ac:dyDescent="1">
      <c r="A233" s="231" t="s">
        <v>382</v>
      </c>
      <c r="B233" s="232"/>
      <c r="C233" s="232"/>
      <c r="D233" s="232"/>
      <c r="E233" s="232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3"/>
      <c r="S233" s="233"/>
      <c r="T233" s="232"/>
      <c r="U233" s="232"/>
      <c r="V233" s="232"/>
      <c r="W233" s="232"/>
      <c r="X233" s="232"/>
      <c r="Y233" s="232"/>
      <c r="Z233" s="232"/>
      <c r="AA233" s="232"/>
      <c r="AB233" s="232"/>
      <c r="AC233" s="232"/>
      <c r="AD233" s="232"/>
      <c r="AE233" s="234"/>
      <c r="AF233" s="114"/>
      <c r="AG233" s="232"/>
      <c r="AH233" s="232"/>
      <c r="AI233" s="232"/>
      <c r="AJ233" s="231" t="s">
        <v>382</v>
      </c>
      <c r="AK233" s="232"/>
      <c r="AL233" s="232"/>
      <c r="AM233" s="232"/>
      <c r="AN233" s="232"/>
      <c r="AO233" s="232"/>
      <c r="AP233" s="232"/>
      <c r="AQ233" s="232"/>
      <c r="AR233" s="232"/>
      <c r="AS233" s="232"/>
      <c r="AT233" s="232"/>
      <c r="AU233" s="232"/>
      <c r="AV233" s="232"/>
      <c r="AW233" s="232"/>
      <c r="AX233" s="232"/>
      <c r="AY233" s="232"/>
      <c r="AZ233" s="232"/>
      <c r="BA233" s="232"/>
      <c r="BB233" s="232"/>
      <c r="BC233" s="232"/>
      <c r="BD233" s="235"/>
      <c r="BE233" s="235"/>
      <c r="BF233" s="235"/>
      <c r="BG233" s="235"/>
      <c r="BH233" s="235"/>
      <c r="BI233" s="235"/>
    </row>
    <row r="234" spans="1:127" s="23" customFormat="1" ht="70.5" customHeight="1" x14ac:dyDescent="1">
      <c r="A234" s="473" t="s">
        <v>492</v>
      </c>
      <c r="B234" s="473"/>
      <c r="C234" s="473"/>
      <c r="D234" s="473"/>
      <c r="E234" s="473"/>
      <c r="F234" s="473"/>
      <c r="G234" s="473"/>
      <c r="H234" s="473"/>
      <c r="I234" s="473"/>
      <c r="J234" s="473"/>
      <c r="K234" s="473"/>
      <c r="L234" s="473"/>
      <c r="M234" s="473"/>
      <c r="N234" s="473"/>
      <c r="O234" s="473"/>
      <c r="P234" s="473"/>
      <c r="Q234" s="473"/>
      <c r="R234" s="473"/>
      <c r="S234" s="473"/>
      <c r="T234" s="473"/>
      <c r="U234" s="473"/>
      <c r="V234" s="473"/>
      <c r="W234" s="473"/>
      <c r="X234" s="473"/>
      <c r="Y234" s="473"/>
      <c r="Z234" s="473"/>
      <c r="AA234" s="473"/>
      <c r="AB234" s="473"/>
      <c r="AC234" s="473"/>
      <c r="AD234" s="114"/>
      <c r="AE234" s="114"/>
      <c r="AF234" s="114"/>
      <c r="AG234" s="114"/>
      <c r="AH234" s="114"/>
      <c r="AI234" s="114"/>
      <c r="AJ234" s="468" t="s">
        <v>383</v>
      </c>
      <c r="AK234" s="468"/>
      <c r="AL234" s="468"/>
      <c r="AM234" s="468"/>
      <c r="AN234" s="468"/>
      <c r="AO234" s="468"/>
      <c r="AP234" s="468"/>
      <c r="AQ234" s="468"/>
      <c r="AR234" s="468"/>
      <c r="AS234" s="468"/>
      <c r="AT234" s="468"/>
      <c r="AU234" s="468"/>
      <c r="AV234" s="468"/>
      <c r="AW234" s="468"/>
      <c r="AX234" s="468"/>
      <c r="AY234" s="468"/>
      <c r="AZ234" s="468"/>
      <c r="BA234" s="468"/>
      <c r="BB234" s="468"/>
      <c r="BC234" s="468"/>
      <c r="BD234" s="235"/>
      <c r="BE234" s="235"/>
      <c r="BF234" s="235"/>
      <c r="BG234" s="235"/>
      <c r="BH234" s="235"/>
      <c r="BI234" s="235"/>
    </row>
    <row r="235" spans="1:127" s="23" customFormat="1" ht="83.25" customHeight="1" x14ac:dyDescent="1">
      <c r="A235" s="473"/>
      <c r="B235" s="473"/>
      <c r="C235" s="473"/>
      <c r="D235" s="473"/>
      <c r="E235" s="473"/>
      <c r="F235" s="473"/>
      <c r="G235" s="473"/>
      <c r="H235" s="473"/>
      <c r="I235" s="473"/>
      <c r="J235" s="473"/>
      <c r="K235" s="473"/>
      <c r="L235" s="473"/>
      <c r="M235" s="473"/>
      <c r="N235" s="473"/>
      <c r="O235" s="473"/>
      <c r="P235" s="473"/>
      <c r="Q235" s="473"/>
      <c r="R235" s="473"/>
      <c r="S235" s="473"/>
      <c r="T235" s="473"/>
      <c r="U235" s="473"/>
      <c r="V235" s="473"/>
      <c r="W235" s="473"/>
      <c r="X235" s="473"/>
      <c r="Y235" s="473"/>
      <c r="Z235" s="473"/>
      <c r="AA235" s="473"/>
      <c r="AB235" s="473"/>
      <c r="AC235" s="473"/>
      <c r="AD235" s="114"/>
      <c r="AE235" s="114"/>
      <c r="AF235" s="114"/>
      <c r="AG235" s="114"/>
      <c r="AH235" s="114"/>
      <c r="AI235" s="114"/>
      <c r="AJ235" s="468"/>
      <c r="AK235" s="468"/>
      <c r="AL235" s="468"/>
      <c r="AM235" s="468"/>
      <c r="AN235" s="468"/>
      <c r="AO235" s="468"/>
      <c r="AP235" s="468"/>
      <c r="AQ235" s="468"/>
      <c r="AR235" s="468"/>
      <c r="AS235" s="468"/>
      <c r="AT235" s="468"/>
      <c r="AU235" s="468"/>
      <c r="AV235" s="468"/>
      <c r="AW235" s="468"/>
      <c r="AX235" s="468"/>
      <c r="AY235" s="468"/>
      <c r="AZ235" s="468"/>
      <c r="BA235" s="468"/>
      <c r="BB235" s="468"/>
      <c r="BC235" s="468"/>
      <c r="BD235" s="236"/>
      <c r="BE235" s="236"/>
      <c r="BF235" s="235"/>
      <c r="BG235" s="235"/>
      <c r="BH235" s="235"/>
      <c r="BI235" s="235"/>
    </row>
    <row r="236" spans="1:127" s="23" customFormat="1" ht="65.25" customHeight="1" x14ac:dyDescent="1">
      <c r="A236" s="470"/>
      <c r="B236" s="470"/>
      <c r="C236" s="470"/>
      <c r="D236" s="470"/>
      <c r="E236" s="470"/>
      <c r="F236" s="470"/>
      <c r="G236" s="470"/>
      <c r="H236" s="107"/>
      <c r="I236" s="114" t="s">
        <v>511</v>
      </c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  <c r="AA236" s="114"/>
      <c r="AB236" s="114"/>
      <c r="AC236" s="114"/>
      <c r="AD236" s="114"/>
      <c r="AE236" s="114"/>
      <c r="AF236" s="114"/>
      <c r="AG236" s="114"/>
      <c r="AH236" s="114"/>
      <c r="AI236" s="114"/>
      <c r="AJ236" s="464"/>
      <c r="AK236" s="464"/>
      <c r="AL236" s="464"/>
      <c r="AM236" s="464"/>
      <c r="AN236" s="464"/>
      <c r="AO236" s="464"/>
      <c r="AP236" s="237"/>
      <c r="AQ236" s="465" t="s">
        <v>384</v>
      </c>
      <c r="AR236" s="465"/>
      <c r="AS236" s="465"/>
      <c r="AT236" s="465"/>
      <c r="AU236" s="465"/>
      <c r="AV236" s="465"/>
      <c r="AW236" s="465"/>
      <c r="AX236" s="465"/>
      <c r="AY236" s="465"/>
      <c r="AZ236" s="465"/>
      <c r="BA236" s="465"/>
      <c r="BB236" s="465"/>
      <c r="BC236" s="465"/>
      <c r="BD236" s="236"/>
      <c r="BE236" s="236"/>
      <c r="BF236" s="235"/>
      <c r="BG236" s="235"/>
      <c r="BH236" s="235"/>
      <c r="BI236" s="235"/>
    </row>
    <row r="237" spans="1:127" s="23" customFormat="1" ht="63" customHeight="1" x14ac:dyDescent="1">
      <c r="A237" s="465" t="s">
        <v>385</v>
      </c>
      <c r="B237" s="465"/>
      <c r="C237" s="465"/>
      <c r="D237" s="465"/>
      <c r="E237" s="465"/>
      <c r="F237" s="465"/>
      <c r="G237" s="465"/>
      <c r="H237" s="465"/>
      <c r="I237" s="465"/>
      <c r="J237" s="465"/>
      <c r="K237" s="465"/>
      <c r="L237" s="465"/>
      <c r="M237" s="465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  <c r="AH237" s="114"/>
      <c r="AI237" s="114"/>
      <c r="AJ237" s="465" t="s">
        <v>385</v>
      </c>
      <c r="AK237" s="465"/>
      <c r="AL237" s="465"/>
      <c r="AM237" s="465"/>
      <c r="AN237" s="465"/>
      <c r="AO237" s="465"/>
      <c r="AP237" s="465"/>
      <c r="AQ237" s="465"/>
      <c r="AR237" s="465"/>
      <c r="AS237" s="465"/>
      <c r="AT237" s="465"/>
      <c r="AU237" s="465"/>
      <c r="AV237" s="465"/>
      <c r="AW237" s="114"/>
      <c r="AX237" s="114"/>
      <c r="AY237" s="114"/>
      <c r="AZ237" s="114"/>
      <c r="BA237" s="114"/>
      <c r="BB237" s="114"/>
      <c r="BC237" s="114"/>
      <c r="BD237" s="235"/>
      <c r="BE237" s="235"/>
      <c r="BF237" s="235"/>
      <c r="BG237" s="235"/>
      <c r="BH237" s="235"/>
      <c r="BI237" s="235"/>
    </row>
    <row r="238" spans="1:127" s="23" customFormat="1" ht="83.25" customHeight="1" x14ac:dyDescent="1">
      <c r="A238" s="114" t="s">
        <v>386</v>
      </c>
      <c r="B238" s="114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  <c r="AB238" s="114"/>
      <c r="AC238" s="114"/>
      <c r="AD238" s="114"/>
      <c r="AE238" s="114"/>
      <c r="AF238" s="114"/>
      <c r="AG238" s="114"/>
      <c r="AH238" s="114"/>
      <c r="AI238" s="114"/>
      <c r="AJ238" s="114"/>
      <c r="AK238" s="114"/>
      <c r="AL238" s="114"/>
      <c r="AM238" s="114"/>
      <c r="AN238" s="114"/>
      <c r="AO238" s="114"/>
      <c r="AP238" s="114"/>
      <c r="AQ238" s="114"/>
      <c r="AR238" s="114"/>
      <c r="AS238" s="114"/>
      <c r="AT238" s="114"/>
      <c r="AU238" s="114"/>
      <c r="AV238" s="114"/>
      <c r="AW238" s="114"/>
      <c r="AX238" s="114"/>
      <c r="AY238" s="114"/>
      <c r="AZ238" s="114"/>
      <c r="BA238" s="114"/>
      <c r="BB238" s="114"/>
      <c r="BC238" s="114"/>
      <c r="BD238" s="235"/>
      <c r="BE238" s="235"/>
      <c r="BF238" s="235"/>
      <c r="BG238" s="235"/>
      <c r="BH238" s="235"/>
      <c r="BI238" s="235"/>
    </row>
    <row r="239" spans="1:127" s="23" customFormat="1" ht="50.25" customHeight="1" x14ac:dyDescent="1">
      <c r="A239" s="470"/>
      <c r="B239" s="470"/>
      <c r="C239" s="470"/>
      <c r="D239" s="470"/>
      <c r="E239" s="470"/>
      <c r="F239" s="470"/>
      <c r="G239" s="470"/>
      <c r="H239" s="107"/>
      <c r="I239" s="114" t="s">
        <v>510</v>
      </c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  <c r="AH239" s="114"/>
      <c r="AI239" s="114"/>
      <c r="AJ239" s="468" t="s">
        <v>387</v>
      </c>
      <c r="AK239" s="468"/>
      <c r="AL239" s="468"/>
      <c r="AM239" s="468"/>
      <c r="AN239" s="468"/>
      <c r="AO239" s="468"/>
      <c r="AP239" s="468"/>
      <c r="AQ239" s="468"/>
      <c r="AR239" s="468"/>
      <c r="AS239" s="468"/>
      <c r="AT239" s="468"/>
      <c r="AU239" s="468"/>
      <c r="AV239" s="468"/>
      <c r="AW239" s="468"/>
      <c r="AX239" s="468"/>
      <c r="AY239" s="468"/>
      <c r="AZ239" s="468"/>
      <c r="BA239" s="468"/>
      <c r="BB239" s="468"/>
      <c r="BC239" s="468"/>
      <c r="BD239" s="235"/>
      <c r="BE239" s="235"/>
      <c r="BF239" s="235"/>
      <c r="BG239" s="235"/>
      <c r="BH239" s="235"/>
      <c r="BI239" s="235"/>
    </row>
    <row r="240" spans="1:127" s="23" customFormat="1" ht="74.25" customHeight="1" x14ac:dyDescent="1">
      <c r="A240" s="114" t="s">
        <v>385</v>
      </c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  <c r="AB240" s="114"/>
      <c r="AC240" s="114"/>
      <c r="AD240" s="114"/>
      <c r="AE240" s="114"/>
      <c r="AF240" s="114"/>
      <c r="AG240" s="114"/>
      <c r="AH240" s="114"/>
      <c r="AI240" s="114"/>
      <c r="AJ240" s="468"/>
      <c r="AK240" s="468"/>
      <c r="AL240" s="468"/>
      <c r="AM240" s="468"/>
      <c r="AN240" s="468"/>
      <c r="AO240" s="468"/>
      <c r="AP240" s="468"/>
      <c r="AQ240" s="468"/>
      <c r="AR240" s="468"/>
      <c r="AS240" s="468"/>
      <c r="AT240" s="468"/>
      <c r="AU240" s="468"/>
      <c r="AV240" s="468"/>
      <c r="AW240" s="468"/>
      <c r="AX240" s="468"/>
      <c r="AY240" s="468"/>
      <c r="AZ240" s="468"/>
      <c r="BA240" s="468"/>
      <c r="BB240" s="468"/>
      <c r="BC240" s="468"/>
      <c r="BD240" s="235"/>
      <c r="BE240" s="235"/>
      <c r="BF240" s="235"/>
      <c r="BG240" s="235"/>
      <c r="BH240" s="235"/>
      <c r="BI240" s="235"/>
    </row>
    <row r="241" spans="1:61" s="23" customFormat="1" ht="63" customHeight="1" x14ac:dyDescent="1">
      <c r="A241" s="114"/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  <c r="AA241" s="114"/>
      <c r="AB241" s="114"/>
      <c r="AC241" s="114"/>
      <c r="AD241" s="114"/>
      <c r="AE241" s="114"/>
      <c r="AF241" s="114"/>
      <c r="AG241" s="114"/>
      <c r="AH241" s="114"/>
      <c r="AI241" s="114"/>
      <c r="AJ241" s="464"/>
      <c r="AK241" s="464"/>
      <c r="AL241" s="464"/>
      <c r="AM241" s="464"/>
      <c r="AN241" s="464"/>
      <c r="AO241" s="464"/>
      <c r="AP241" s="238"/>
      <c r="AQ241" s="466" t="s">
        <v>388</v>
      </c>
      <c r="AR241" s="466"/>
      <c r="AS241" s="466"/>
      <c r="AT241" s="466"/>
      <c r="AU241" s="466"/>
      <c r="AV241" s="466"/>
      <c r="AW241" s="238"/>
      <c r="AX241" s="238"/>
      <c r="AY241" s="238"/>
      <c r="AZ241" s="238"/>
      <c r="BA241" s="238"/>
      <c r="BB241" s="238"/>
      <c r="BC241" s="238"/>
      <c r="BD241" s="236"/>
      <c r="BE241" s="236"/>
      <c r="BF241" s="235"/>
      <c r="BG241" s="235"/>
      <c r="BH241" s="235"/>
      <c r="BI241" s="235"/>
    </row>
    <row r="242" spans="1:61" s="23" customFormat="1" ht="93.75" customHeight="1" x14ac:dyDescent="1">
      <c r="A242" s="468" t="s">
        <v>389</v>
      </c>
      <c r="B242" s="468"/>
      <c r="C242" s="468"/>
      <c r="D242" s="468"/>
      <c r="E242" s="468"/>
      <c r="F242" s="468"/>
      <c r="G242" s="468"/>
      <c r="H242" s="468"/>
      <c r="I242" s="468"/>
      <c r="J242" s="468"/>
      <c r="K242" s="468"/>
      <c r="L242" s="468"/>
      <c r="M242" s="468"/>
      <c r="N242" s="468"/>
      <c r="O242" s="468"/>
      <c r="P242" s="468"/>
      <c r="Q242" s="468"/>
      <c r="R242" s="468"/>
      <c r="S242" s="468"/>
      <c r="T242" s="468"/>
      <c r="U242" s="468"/>
      <c r="V242" s="114"/>
      <c r="W242" s="114"/>
      <c r="X242" s="114"/>
      <c r="Y242" s="114"/>
      <c r="Z242" s="114"/>
      <c r="AA242" s="114"/>
      <c r="AB242" s="114"/>
      <c r="AC242" s="114"/>
      <c r="AD242" s="114"/>
      <c r="AE242" s="114"/>
      <c r="AF242" s="114"/>
      <c r="AG242" s="114"/>
      <c r="AH242" s="114"/>
      <c r="AI242" s="114"/>
      <c r="AJ242" s="469" t="s">
        <v>390</v>
      </c>
      <c r="AK242" s="469"/>
      <c r="AL242" s="469"/>
      <c r="AM242" s="469"/>
      <c r="AN242" s="469"/>
      <c r="AO242" s="469"/>
      <c r="AP242" s="469"/>
      <c r="AQ242" s="469"/>
      <c r="AR242" s="469"/>
      <c r="AS242" s="469"/>
      <c r="AT242" s="469"/>
      <c r="AU242" s="469"/>
      <c r="AV242" s="469"/>
      <c r="AW242" s="232"/>
      <c r="AX242" s="232"/>
      <c r="AY242" s="232"/>
      <c r="AZ242" s="232"/>
      <c r="BA242" s="232"/>
      <c r="BB242" s="232"/>
      <c r="BC242" s="232"/>
      <c r="BD242" s="236"/>
      <c r="BE242" s="236"/>
      <c r="BF242" s="235"/>
      <c r="BG242" s="235"/>
      <c r="BH242" s="235"/>
      <c r="BI242" s="235"/>
    </row>
    <row r="243" spans="1:61" s="23" customFormat="1" ht="55.5" customHeight="1" x14ac:dyDescent="1">
      <c r="A243" s="239"/>
      <c r="B243" s="239"/>
      <c r="C243" s="239"/>
      <c r="D243" s="239"/>
      <c r="E243" s="239"/>
      <c r="F243" s="239"/>
      <c r="G243" s="239"/>
      <c r="H243" s="114"/>
      <c r="I243" s="114" t="s">
        <v>512</v>
      </c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  <c r="AA243" s="114"/>
      <c r="AB243" s="114"/>
      <c r="AC243" s="114"/>
      <c r="AD243" s="114"/>
      <c r="AE243" s="114"/>
      <c r="AF243" s="114"/>
      <c r="AG243" s="114"/>
      <c r="AH243" s="114"/>
      <c r="AI243" s="114"/>
      <c r="AJ243" s="466"/>
      <c r="AK243" s="466"/>
      <c r="AL243" s="466"/>
      <c r="AM243" s="466"/>
      <c r="AN243" s="466"/>
      <c r="AO243" s="466"/>
      <c r="AP243" s="466"/>
      <c r="AQ243" s="466"/>
      <c r="AR243" s="466"/>
      <c r="AS243" s="466"/>
      <c r="AT243" s="466"/>
      <c r="AU243" s="466"/>
      <c r="AV243" s="466"/>
      <c r="AW243" s="114"/>
      <c r="AX243" s="114"/>
      <c r="AY243" s="114"/>
      <c r="AZ243" s="114"/>
      <c r="BA243" s="114"/>
      <c r="BB243" s="114"/>
      <c r="BC243" s="114"/>
      <c r="BD243" s="235"/>
      <c r="BE243" s="235"/>
      <c r="BF243" s="235"/>
      <c r="BG243" s="235"/>
      <c r="BH243" s="235"/>
      <c r="BI243" s="235"/>
    </row>
    <row r="244" spans="1:61" s="23" customFormat="1" ht="74.25" customHeight="1" x14ac:dyDescent="1">
      <c r="A244" s="466" t="s">
        <v>390</v>
      </c>
      <c r="B244" s="466"/>
      <c r="C244" s="466"/>
      <c r="D244" s="466"/>
      <c r="E244" s="466"/>
      <c r="F244" s="466"/>
      <c r="G244" s="466"/>
      <c r="H244" s="466"/>
      <c r="I244" s="466"/>
      <c r="J244" s="466"/>
      <c r="K244" s="466"/>
      <c r="L244" s="466"/>
      <c r="M244" s="466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  <c r="AI244" s="114"/>
      <c r="AJ244" s="114"/>
      <c r="AK244" s="114"/>
      <c r="AL244" s="114"/>
      <c r="AM244" s="114"/>
      <c r="AN244" s="114"/>
      <c r="AO244" s="114"/>
      <c r="AP244" s="114"/>
      <c r="AQ244" s="114"/>
      <c r="AR244" s="114"/>
      <c r="AS244" s="114"/>
      <c r="AT244" s="114"/>
      <c r="AU244" s="114"/>
      <c r="AV244" s="114"/>
      <c r="AW244" s="114"/>
      <c r="AX244" s="114"/>
      <c r="AY244" s="114"/>
      <c r="AZ244" s="114"/>
      <c r="BA244" s="114"/>
      <c r="BB244" s="114"/>
      <c r="BC244" s="114"/>
      <c r="BD244" s="235"/>
      <c r="BE244" s="235"/>
      <c r="BF244" s="235"/>
      <c r="BG244" s="235"/>
      <c r="BH244" s="235"/>
      <c r="BI244" s="235"/>
    </row>
    <row r="245" spans="1:61" s="23" customFormat="1" ht="57.6" x14ac:dyDescent="1">
      <c r="A245" s="114"/>
      <c r="B245" s="114"/>
      <c r="C245" s="114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  <c r="AA245" s="114"/>
      <c r="AB245" s="114"/>
      <c r="AC245" s="114"/>
      <c r="AD245" s="114"/>
      <c r="AE245" s="114"/>
      <c r="AF245" s="114"/>
      <c r="AG245" s="114"/>
      <c r="AH245" s="114"/>
      <c r="AI245" s="114"/>
      <c r="AJ245" s="114"/>
      <c r="AK245" s="114"/>
      <c r="AL245" s="114"/>
      <c r="AM245" s="114"/>
      <c r="AN245" s="114"/>
      <c r="AO245" s="114"/>
      <c r="AP245" s="114"/>
      <c r="AQ245" s="114"/>
      <c r="AR245" s="114"/>
      <c r="AS245" s="114"/>
      <c r="AT245" s="114"/>
      <c r="AU245" s="114"/>
      <c r="AV245" s="114"/>
      <c r="AW245" s="114"/>
      <c r="AX245" s="114"/>
      <c r="AY245" s="114"/>
      <c r="AZ245" s="114"/>
      <c r="BA245" s="114"/>
      <c r="BB245" s="114"/>
      <c r="BC245" s="114"/>
      <c r="BD245" s="235"/>
      <c r="BE245" s="235"/>
      <c r="BF245" s="235"/>
      <c r="BG245" s="235"/>
      <c r="BH245" s="235"/>
      <c r="BI245" s="235"/>
    </row>
    <row r="246" spans="1:61" s="23" customFormat="1" ht="57.6" x14ac:dyDescent="1">
      <c r="A246" s="462" t="s">
        <v>391</v>
      </c>
      <c r="B246" s="462"/>
      <c r="C246" s="462"/>
      <c r="D246" s="462"/>
      <c r="E246" s="462"/>
      <c r="F246" s="462"/>
      <c r="G246" s="462"/>
      <c r="H246" s="462"/>
      <c r="I246" s="462"/>
      <c r="J246" s="462"/>
      <c r="K246" s="462"/>
      <c r="L246" s="462"/>
      <c r="M246" s="462"/>
      <c r="N246" s="462"/>
      <c r="O246" s="462"/>
      <c r="P246" s="462"/>
      <c r="Q246" s="462"/>
      <c r="R246" s="462"/>
      <c r="S246" s="462"/>
      <c r="T246" s="462"/>
      <c r="U246" s="462"/>
      <c r="V246" s="462"/>
      <c r="W246" s="462"/>
      <c r="X246" s="462"/>
      <c r="Y246" s="462"/>
      <c r="Z246" s="462"/>
      <c r="AA246" s="462"/>
      <c r="AB246" s="114"/>
      <c r="AC246" s="114"/>
      <c r="AD246" s="114"/>
      <c r="AE246" s="114"/>
      <c r="AF246" s="114"/>
      <c r="AG246" s="114"/>
      <c r="AH246" s="114"/>
      <c r="AI246" s="114"/>
      <c r="AJ246" s="463" t="s">
        <v>392</v>
      </c>
      <c r="AK246" s="463"/>
      <c r="AL246" s="463"/>
      <c r="AM246" s="463"/>
      <c r="AN246" s="463"/>
      <c r="AO246" s="463"/>
      <c r="AP246" s="463"/>
      <c r="AQ246" s="463"/>
      <c r="AR246" s="463"/>
      <c r="AS246" s="463"/>
      <c r="AT246" s="463"/>
      <c r="AU246" s="463"/>
      <c r="AV246" s="463"/>
      <c r="AW246" s="463"/>
      <c r="AX246" s="463"/>
      <c r="AY246" s="463"/>
      <c r="AZ246" s="463"/>
      <c r="BA246" s="463"/>
      <c r="BB246" s="463"/>
      <c r="BC246" s="463"/>
      <c r="BD246" s="235"/>
      <c r="BE246" s="235"/>
      <c r="BF246" s="235"/>
      <c r="BG246" s="235"/>
      <c r="BH246" s="235"/>
      <c r="BI246" s="235"/>
    </row>
    <row r="247" spans="1:61" s="23" customFormat="1" ht="57.6" x14ac:dyDescent="1">
      <c r="A247" s="462"/>
      <c r="B247" s="462"/>
      <c r="C247" s="462"/>
      <c r="D247" s="462"/>
      <c r="E247" s="462"/>
      <c r="F247" s="462"/>
      <c r="G247" s="462"/>
      <c r="H247" s="462"/>
      <c r="I247" s="462"/>
      <c r="J247" s="462"/>
      <c r="K247" s="462"/>
      <c r="L247" s="462"/>
      <c r="M247" s="462"/>
      <c r="N247" s="462"/>
      <c r="O247" s="462"/>
      <c r="P247" s="462"/>
      <c r="Q247" s="462"/>
      <c r="R247" s="462"/>
      <c r="S247" s="462"/>
      <c r="T247" s="462"/>
      <c r="U247" s="462"/>
      <c r="V247" s="462"/>
      <c r="W247" s="462"/>
      <c r="X247" s="462"/>
      <c r="Y247" s="462"/>
      <c r="Z247" s="462"/>
      <c r="AA247" s="462"/>
      <c r="AB247" s="114"/>
      <c r="AC247" s="114"/>
      <c r="AD247" s="114"/>
      <c r="AE247" s="114"/>
      <c r="AF247" s="114"/>
      <c r="AG247" s="114"/>
      <c r="AH247" s="114"/>
      <c r="AI247" s="114"/>
      <c r="AJ247" s="464"/>
      <c r="AK247" s="464"/>
      <c r="AL247" s="464"/>
      <c r="AM247" s="464"/>
      <c r="AN247" s="464"/>
      <c r="AO247" s="464"/>
      <c r="AP247" s="232"/>
      <c r="AQ247" s="465" t="s">
        <v>426</v>
      </c>
      <c r="AR247" s="465"/>
      <c r="AS247" s="465"/>
      <c r="AT247" s="465"/>
      <c r="AU247" s="465"/>
      <c r="AV247" s="465"/>
      <c r="AW247" s="465"/>
      <c r="AX247" s="465"/>
      <c r="AY247" s="465"/>
      <c r="AZ247" s="465"/>
      <c r="BA247" s="114"/>
      <c r="BB247" s="114"/>
      <c r="BC247" s="114"/>
      <c r="BD247" s="235"/>
      <c r="BE247" s="235"/>
      <c r="BF247" s="235"/>
      <c r="BG247" s="235"/>
      <c r="BH247" s="235"/>
      <c r="BI247" s="235"/>
    </row>
    <row r="248" spans="1:61" s="23" customFormat="1" ht="57.75" customHeight="1" x14ac:dyDescent="1">
      <c r="A248" s="114" t="s">
        <v>393</v>
      </c>
      <c r="B248" s="114"/>
      <c r="C248" s="114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  <c r="AA248" s="114"/>
      <c r="AB248" s="114"/>
      <c r="AC248" s="114"/>
      <c r="AD248" s="114"/>
      <c r="AE248" s="114"/>
      <c r="AF248" s="114"/>
      <c r="AG248" s="114"/>
      <c r="AH248" s="114"/>
      <c r="AI248" s="114"/>
      <c r="AJ248" s="466" t="s">
        <v>390</v>
      </c>
      <c r="AK248" s="466"/>
      <c r="AL248" s="466"/>
      <c r="AM248" s="466"/>
      <c r="AN248" s="466"/>
      <c r="AO248" s="466"/>
      <c r="AP248" s="466"/>
      <c r="AQ248" s="466"/>
      <c r="AR248" s="466"/>
      <c r="AS248" s="466"/>
      <c r="AT248" s="466"/>
      <c r="AU248" s="466"/>
      <c r="AV248" s="466"/>
      <c r="AW248" s="240"/>
      <c r="AX248" s="240"/>
      <c r="AY248" s="240"/>
      <c r="AZ248" s="240"/>
      <c r="BA248" s="114"/>
      <c r="BB248" s="114"/>
      <c r="BC248" s="114"/>
      <c r="BD248" s="235"/>
      <c r="BE248" s="235"/>
      <c r="BF248" s="235"/>
      <c r="BG248" s="235"/>
      <c r="BH248" s="235"/>
      <c r="BI248" s="235"/>
    </row>
    <row r="249" spans="1:61" s="23" customFormat="1" ht="35.25" customHeight="1" x14ac:dyDescent="1">
      <c r="A249" s="114"/>
      <c r="B249" s="114"/>
      <c r="C249" s="114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  <c r="AA249" s="114"/>
      <c r="AB249" s="114"/>
      <c r="AC249" s="114"/>
      <c r="AD249" s="232"/>
      <c r="AE249" s="234"/>
      <c r="AF249" s="232"/>
      <c r="AG249" s="232"/>
      <c r="AH249" s="232"/>
      <c r="AI249" s="232"/>
      <c r="AJ249" s="467"/>
      <c r="AK249" s="467"/>
      <c r="AL249" s="467"/>
      <c r="AM249" s="467"/>
      <c r="AN249" s="467"/>
      <c r="AO249" s="467"/>
      <c r="AP249" s="232"/>
      <c r="AQ249" s="241"/>
      <c r="AR249" s="232"/>
      <c r="AS249" s="232"/>
      <c r="AT249" s="232"/>
      <c r="AU249" s="232"/>
      <c r="AV249" s="232"/>
      <c r="AW249" s="232"/>
      <c r="AX249" s="232"/>
      <c r="AY249" s="232"/>
      <c r="AZ249" s="232"/>
      <c r="BA249" s="232"/>
      <c r="BB249" s="232"/>
      <c r="BC249" s="232"/>
      <c r="BD249" s="235"/>
      <c r="BE249" s="235"/>
      <c r="BF249" s="235"/>
      <c r="BG249" s="235"/>
      <c r="BH249" s="235"/>
      <c r="BI249" s="235"/>
    </row>
    <row r="250" spans="1:61" s="23" customFormat="1" ht="95.25" customHeight="1" x14ac:dyDescent="0.9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  <c r="AB250" s="107"/>
      <c r="AC250" s="107"/>
      <c r="AD250" s="235"/>
      <c r="AE250" s="242"/>
      <c r="AF250" s="235"/>
      <c r="AG250" s="235"/>
      <c r="AH250" s="235"/>
      <c r="AI250" s="235"/>
      <c r="AJ250" s="107"/>
      <c r="AK250" s="243"/>
      <c r="AL250" s="243"/>
      <c r="AM250" s="243"/>
      <c r="AN250" s="243"/>
      <c r="AO250" s="243"/>
      <c r="AP250" s="243"/>
      <c r="AQ250" s="243"/>
      <c r="AR250" s="243"/>
      <c r="AS250" s="243"/>
      <c r="AT250" s="243"/>
      <c r="AU250" s="243"/>
      <c r="AV250" s="243"/>
      <c r="AW250" s="235"/>
      <c r="AX250" s="235"/>
      <c r="AY250" s="235"/>
      <c r="AZ250" s="235"/>
      <c r="BA250" s="107"/>
      <c r="BB250" s="107"/>
      <c r="BC250" s="107"/>
      <c r="BD250" s="107"/>
      <c r="BE250" s="107"/>
      <c r="BF250" s="109"/>
      <c r="BG250" s="109"/>
      <c r="BH250" s="109"/>
      <c r="BI250" s="109"/>
    </row>
    <row r="251" spans="1:61" x14ac:dyDescent="0.25">
      <c r="R251" s="141"/>
      <c r="S251" s="141"/>
      <c r="BF251" s="141"/>
      <c r="BG251" s="141"/>
      <c r="BH251" s="141"/>
      <c r="BI251" s="141"/>
    </row>
    <row r="252" spans="1:61" x14ac:dyDescent="0.25">
      <c r="R252" s="141"/>
      <c r="S252" s="141"/>
      <c r="BF252" s="141"/>
      <c r="BG252" s="141"/>
      <c r="BH252" s="141"/>
      <c r="BI252" s="141"/>
    </row>
    <row r="253" spans="1:61" x14ac:dyDescent="0.25">
      <c r="R253" s="141"/>
      <c r="S253" s="141"/>
      <c r="BF253" s="141"/>
      <c r="BG253" s="141"/>
      <c r="BH253" s="141"/>
      <c r="BI253" s="141"/>
    </row>
    <row r="254" spans="1:61" x14ac:dyDescent="0.25">
      <c r="R254" s="141"/>
      <c r="S254" s="141"/>
      <c r="BF254" s="141"/>
      <c r="BG254" s="141"/>
      <c r="BH254" s="141"/>
      <c r="BI254" s="141"/>
    </row>
    <row r="255" spans="1:61" x14ac:dyDescent="0.25">
      <c r="R255" s="141"/>
      <c r="S255" s="141"/>
      <c r="BF255" s="141"/>
      <c r="BG255" s="141"/>
      <c r="BH255" s="141"/>
      <c r="BI255" s="141"/>
    </row>
    <row r="256" spans="1:61" x14ac:dyDescent="0.25">
      <c r="R256" s="141"/>
      <c r="S256" s="141"/>
      <c r="BF256" s="141"/>
      <c r="BG256" s="141"/>
      <c r="BH256" s="141"/>
      <c r="BI256" s="141"/>
    </row>
  </sheetData>
  <mergeCells count="1670">
    <mergeCell ref="A209:D209"/>
    <mergeCell ref="E209:BC209"/>
    <mergeCell ref="BD209:BI209"/>
    <mergeCell ref="BH14:BH15"/>
    <mergeCell ref="BI14:BI15"/>
    <mergeCell ref="BF28:BI31"/>
    <mergeCell ref="X29:AE29"/>
    <mergeCell ref="A28:A31"/>
    <mergeCell ref="B28:O31"/>
    <mergeCell ref="P28:Q31"/>
    <mergeCell ref="R28:S31"/>
    <mergeCell ref="T28:AE28"/>
    <mergeCell ref="AF28:BC28"/>
    <mergeCell ref="Z30:AA31"/>
    <mergeCell ref="AB30:AC31"/>
    <mergeCell ref="AD30:AE31"/>
    <mergeCell ref="AF30:AH30"/>
    <mergeCell ref="A195:D195"/>
    <mergeCell ref="E195:BC195"/>
    <mergeCell ref="BD195:BI195"/>
    <mergeCell ref="Z34:AA34"/>
    <mergeCell ref="BD32:BE32"/>
    <mergeCell ref="BF32:BI32"/>
    <mergeCell ref="B33:O33"/>
    <mergeCell ref="P33:Q33"/>
    <mergeCell ref="R33:S33"/>
    <mergeCell ref="T33:U33"/>
    <mergeCell ref="V33:W33"/>
    <mergeCell ref="X33:Y33"/>
    <mergeCell ref="Z33:AA33"/>
    <mergeCell ref="AB33:AC33"/>
    <mergeCell ref="AF29:AK29"/>
    <mergeCell ref="AV9:BD9"/>
    <mergeCell ref="A174:U174"/>
    <mergeCell ref="O14:R14"/>
    <mergeCell ref="S14:S15"/>
    <mergeCell ref="T14:V14"/>
    <mergeCell ref="W14:W15"/>
    <mergeCell ref="X14:Z14"/>
    <mergeCell ref="AA14:AA15"/>
    <mergeCell ref="A14:A15"/>
    <mergeCell ref="B14:E14"/>
    <mergeCell ref="F14:F15"/>
    <mergeCell ref="G14:I14"/>
    <mergeCell ref="J14:J15"/>
    <mergeCell ref="K14:N14"/>
    <mergeCell ref="X36:Y36"/>
    <mergeCell ref="BF14:BF15"/>
    <mergeCell ref="BG14:BG15"/>
    <mergeCell ref="BA30:BC30"/>
    <mergeCell ref="AI30:AK30"/>
    <mergeCell ref="AL30:AN30"/>
    <mergeCell ref="AO30:AQ30"/>
    <mergeCell ref="AR30:AT30"/>
    <mergeCell ref="AU30:AW30"/>
    <mergeCell ref="AX30:AZ30"/>
    <mergeCell ref="BD28:BE31"/>
    <mergeCell ref="BF33:BI33"/>
    <mergeCell ref="B34:O34"/>
    <mergeCell ref="P34:Q34"/>
    <mergeCell ref="R34:S34"/>
    <mergeCell ref="T34:U34"/>
    <mergeCell ref="V34:W34"/>
    <mergeCell ref="X34:Y34"/>
    <mergeCell ref="T1:AS1"/>
    <mergeCell ref="T2:AS4"/>
    <mergeCell ref="T5:AS6"/>
    <mergeCell ref="Z7:AO7"/>
    <mergeCell ref="B8:H8"/>
    <mergeCell ref="BD14:BD15"/>
    <mergeCell ref="B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D33:AE33"/>
    <mergeCell ref="BD33:BE33"/>
    <mergeCell ref="BE14:BE15"/>
    <mergeCell ref="AS14:AS15"/>
    <mergeCell ref="AT14:AV14"/>
    <mergeCell ref="AW14:AW15"/>
    <mergeCell ref="AX14:BA14"/>
    <mergeCell ref="BB14:BB15"/>
    <mergeCell ref="BC14:BC15"/>
    <mergeCell ref="AB14:AE14"/>
    <mergeCell ref="AF14:AF15"/>
    <mergeCell ref="AG14:AI14"/>
    <mergeCell ref="AJ14:AJ15"/>
    <mergeCell ref="AK14:AN14"/>
    <mergeCell ref="AO14:AR14"/>
    <mergeCell ref="T29:U31"/>
    <mergeCell ref="V29:W31"/>
    <mergeCell ref="AL29:AQ29"/>
    <mergeCell ref="AR29:AW29"/>
    <mergeCell ref="AX29:BC29"/>
    <mergeCell ref="X30:Y31"/>
    <mergeCell ref="Z36:AA36"/>
    <mergeCell ref="AB36:AC36"/>
    <mergeCell ref="AD36:AE36"/>
    <mergeCell ref="BD36:BE36"/>
    <mergeCell ref="BF36:BI36"/>
    <mergeCell ref="Z35:AA35"/>
    <mergeCell ref="AB35:AC35"/>
    <mergeCell ref="AD35:AE35"/>
    <mergeCell ref="BD35:BE35"/>
    <mergeCell ref="BF35:BI35"/>
    <mergeCell ref="B36:O36"/>
    <mergeCell ref="P36:Q36"/>
    <mergeCell ref="R36:S36"/>
    <mergeCell ref="T36:U36"/>
    <mergeCell ref="V36:W36"/>
    <mergeCell ref="AB34:AC34"/>
    <mergeCell ref="AD34:AE34"/>
    <mergeCell ref="BD34:BE34"/>
    <mergeCell ref="BF34:BI34"/>
    <mergeCell ref="B35:O35"/>
    <mergeCell ref="P35:Q35"/>
    <mergeCell ref="R35:S35"/>
    <mergeCell ref="T35:U35"/>
    <mergeCell ref="V35:W35"/>
    <mergeCell ref="X35:Y35"/>
    <mergeCell ref="Z37:AA37"/>
    <mergeCell ref="AB37:AC37"/>
    <mergeCell ref="AD37:AE37"/>
    <mergeCell ref="BD37:BE37"/>
    <mergeCell ref="BF37:BI37"/>
    <mergeCell ref="Z39:AA39"/>
    <mergeCell ref="AB39:AC39"/>
    <mergeCell ref="B37:O37"/>
    <mergeCell ref="P37:Q37"/>
    <mergeCell ref="R37:S37"/>
    <mergeCell ref="T37:U37"/>
    <mergeCell ref="V37:W37"/>
    <mergeCell ref="X37:Y37"/>
    <mergeCell ref="B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B42:AC42"/>
    <mergeCell ref="AD42:AE42"/>
    <mergeCell ref="BD42:BE42"/>
    <mergeCell ref="BF42:BI42"/>
    <mergeCell ref="B43:O43"/>
    <mergeCell ref="P43:Q43"/>
    <mergeCell ref="R43:S43"/>
    <mergeCell ref="BF39:BI39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B39:O39"/>
    <mergeCell ref="P39:Q39"/>
    <mergeCell ref="R39:S39"/>
    <mergeCell ref="T39:U39"/>
    <mergeCell ref="V39:W39"/>
    <mergeCell ref="X39:Y39"/>
    <mergeCell ref="AD39:AE39"/>
    <mergeCell ref="BD39:BE39"/>
    <mergeCell ref="A44:A47"/>
    <mergeCell ref="B44:O47"/>
    <mergeCell ref="P44:Q47"/>
    <mergeCell ref="R44:S47"/>
    <mergeCell ref="T44:AE44"/>
    <mergeCell ref="AF44:BC44"/>
    <mergeCell ref="Z46:AA47"/>
    <mergeCell ref="AB46:AC47"/>
    <mergeCell ref="AD46:AE47"/>
    <mergeCell ref="AF46:AH46"/>
    <mergeCell ref="BA46:BC46"/>
    <mergeCell ref="T43:U43"/>
    <mergeCell ref="V43:W43"/>
    <mergeCell ref="BU42:BU43"/>
    <mergeCell ref="B42:O42"/>
    <mergeCell ref="P42:Q42"/>
    <mergeCell ref="R42:S42"/>
    <mergeCell ref="T42:U42"/>
    <mergeCell ref="V42:W42"/>
    <mergeCell ref="X42:Y42"/>
    <mergeCell ref="BD41:BE41"/>
    <mergeCell ref="BF40:BI40"/>
    <mergeCell ref="BU37:BU41"/>
    <mergeCell ref="X43:Y43"/>
    <mergeCell ref="Z43:AA43"/>
    <mergeCell ref="AB43:AC43"/>
    <mergeCell ref="AD43:AE43"/>
    <mergeCell ref="BD43:BE43"/>
    <mergeCell ref="BF43:BI43"/>
    <mergeCell ref="Z42:AA42"/>
    <mergeCell ref="P48:Q48"/>
    <mergeCell ref="R48:S48"/>
    <mergeCell ref="T48:U48"/>
    <mergeCell ref="V48:W48"/>
    <mergeCell ref="X48:Y48"/>
    <mergeCell ref="Z48:AA48"/>
    <mergeCell ref="AB48:AC48"/>
    <mergeCell ref="AD48:AE48"/>
    <mergeCell ref="AI46:AK46"/>
    <mergeCell ref="AL46:AN46"/>
    <mergeCell ref="AO46:AQ46"/>
    <mergeCell ref="AR46:AT46"/>
    <mergeCell ref="AU46:AW46"/>
    <mergeCell ref="AX46:AZ46"/>
    <mergeCell ref="AB50:AC50"/>
    <mergeCell ref="AD50:AE50"/>
    <mergeCell ref="BF44:BI47"/>
    <mergeCell ref="T45:U47"/>
    <mergeCell ref="V45:W47"/>
    <mergeCell ref="X45:AE45"/>
    <mergeCell ref="AF45:AK45"/>
    <mergeCell ref="AL45:AQ45"/>
    <mergeCell ref="AR45:AW45"/>
    <mergeCell ref="AX45:BC45"/>
    <mergeCell ref="X46:Y47"/>
    <mergeCell ref="BD44:BE47"/>
    <mergeCell ref="BD50:BE50"/>
    <mergeCell ref="AD49:AE49"/>
    <mergeCell ref="BD49:BE49"/>
    <mergeCell ref="BF49:BI51"/>
    <mergeCell ref="B50:O50"/>
    <mergeCell ref="P50:Q50"/>
    <mergeCell ref="R50:S50"/>
    <mergeCell ref="T50:U50"/>
    <mergeCell ref="V50:W50"/>
    <mergeCell ref="X50:Y50"/>
    <mergeCell ref="Z50:AA50"/>
    <mergeCell ref="AB51:AC51"/>
    <mergeCell ref="AD51:AE51"/>
    <mergeCell ref="BD51:BE51"/>
    <mergeCell ref="BD48:BE48"/>
    <mergeCell ref="BF48:BI48"/>
    <mergeCell ref="B49:O49"/>
    <mergeCell ref="P49:Q49"/>
    <mergeCell ref="R49:S49"/>
    <mergeCell ref="T49:U49"/>
    <mergeCell ref="V49:W49"/>
    <mergeCell ref="X49:Y49"/>
    <mergeCell ref="Z49:AA49"/>
    <mergeCell ref="AB49:AC49"/>
    <mergeCell ref="B51:O51"/>
    <mergeCell ref="P51:Q51"/>
    <mergeCell ref="R51:S51"/>
    <mergeCell ref="T51:U51"/>
    <mergeCell ref="V51:W51"/>
    <mergeCell ref="X51:Y51"/>
    <mergeCell ref="Z51:AA51"/>
    <mergeCell ref="B48:O48"/>
    <mergeCell ref="AB56:AC56"/>
    <mergeCell ref="AD56:AE56"/>
    <mergeCell ref="BD56:BE56"/>
    <mergeCell ref="BF56:BI56"/>
    <mergeCell ref="B57:O57"/>
    <mergeCell ref="P57:Q57"/>
    <mergeCell ref="R57:S57"/>
    <mergeCell ref="T57:U57"/>
    <mergeCell ref="V57:W57"/>
    <mergeCell ref="X57:Y57"/>
    <mergeCell ref="B56:O56"/>
    <mergeCell ref="P56:Q56"/>
    <mergeCell ref="R56:S56"/>
    <mergeCell ref="T56:U56"/>
    <mergeCell ref="V56:W56"/>
    <mergeCell ref="X56:Y56"/>
    <mergeCell ref="Z56:AA56"/>
    <mergeCell ref="X59:Y59"/>
    <mergeCell ref="Z59:AA59"/>
    <mergeCell ref="AB59:AC59"/>
    <mergeCell ref="AD59:AE59"/>
    <mergeCell ref="BD59:BE59"/>
    <mergeCell ref="BF59:BI59"/>
    <mergeCell ref="X58:Y58"/>
    <mergeCell ref="Z58:AA58"/>
    <mergeCell ref="AB58:AC58"/>
    <mergeCell ref="AD58:AE58"/>
    <mergeCell ref="BD58:BE58"/>
    <mergeCell ref="B59:O59"/>
    <mergeCell ref="P59:Q59"/>
    <mergeCell ref="R59:S59"/>
    <mergeCell ref="T59:U59"/>
    <mergeCell ref="V59:W59"/>
    <mergeCell ref="Z57:AA57"/>
    <mergeCell ref="AB57:AC57"/>
    <mergeCell ref="AD57:AE57"/>
    <mergeCell ref="BD57:BE57"/>
    <mergeCell ref="BF57:BI58"/>
    <mergeCell ref="B58:O58"/>
    <mergeCell ref="P58:Q58"/>
    <mergeCell ref="R58:S58"/>
    <mergeCell ref="T58:U58"/>
    <mergeCell ref="V58:W58"/>
    <mergeCell ref="X61:Y61"/>
    <mergeCell ref="Z61:AA61"/>
    <mergeCell ref="AB61:AC61"/>
    <mergeCell ref="AD61:AE61"/>
    <mergeCell ref="BD61:BE61"/>
    <mergeCell ref="B62:O62"/>
    <mergeCell ref="P62:Q62"/>
    <mergeCell ref="R62:S62"/>
    <mergeCell ref="T62:U62"/>
    <mergeCell ref="V62:W62"/>
    <mergeCell ref="Z60:AA60"/>
    <mergeCell ref="AB60:AC60"/>
    <mergeCell ref="AD60:AE60"/>
    <mergeCell ref="BD60:BE60"/>
    <mergeCell ref="BF60:BI61"/>
    <mergeCell ref="B61:O61"/>
    <mergeCell ref="P61:Q61"/>
    <mergeCell ref="R61:S61"/>
    <mergeCell ref="T61:U61"/>
    <mergeCell ref="V61:W61"/>
    <mergeCell ref="B60:O60"/>
    <mergeCell ref="P60:Q60"/>
    <mergeCell ref="R60:S60"/>
    <mergeCell ref="T60:U60"/>
    <mergeCell ref="V60:W60"/>
    <mergeCell ref="X60:Y60"/>
    <mergeCell ref="Z63:AA63"/>
    <mergeCell ref="AB63:AC63"/>
    <mergeCell ref="AD63:AE63"/>
    <mergeCell ref="BD63:BE63"/>
    <mergeCell ref="BF63:BI65"/>
    <mergeCell ref="B64:O64"/>
    <mergeCell ref="P64:Q64"/>
    <mergeCell ref="R64:S64"/>
    <mergeCell ref="T64:U64"/>
    <mergeCell ref="V64:W64"/>
    <mergeCell ref="B63:O63"/>
    <mergeCell ref="P63:Q63"/>
    <mergeCell ref="R63:S63"/>
    <mergeCell ref="T63:U63"/>
    <mergeCell ref="V63:W63"/>
    <mergeCell ref="X63:Y63"/>
    <mergeCell ref="X62:Y62"/>
    <mergeCell ref="Z62:AA62"/>
    <mergeCell ref="AB62:AC62"/>
    <mergeCell ref="AD62:AE62"/>
    <mergeCell ref="BD62:BE62"/>
    <mergeCell ref="BF62:BI62"/>
    <mergeCell ref="X65:Y65"/>
    <mergeCell ref="Z65:AA65"/>
    <mergeCell ref="AB65:AC65"/>
    <mergeCell ref="AD65:AE65"/>
    <mergeCell ref="BD65:BE65"/>
    <mergeCell ref="X66:Y66"/>
    <mergeCell ref="Z66:AA66"/>
    <mergeCell ref="AB66:AC66"/>
    <mergeCell ref="AD66:AE66"/>
    <mergeCell ref="BD66:BE66"/>
    <mergeCell ref="BF66:BI66"/>
    <mergeCell ref="X69:Y69"/>
    <mergeCell ref="Z69:AA69"/>
    <mergeCell ref="AB69:AC69"/>
    <mergeCell ref="AD69:AE69"/>
    <mergeCell ref="BD69:BE69"/>
    <mergeCell ref="B66:O66"/>
    <mergeCell ref="P66:Q66"/>
    <mergeCell ref="R66:S66"/>
    <mergeCell ref="T66:U66"/>
    <mergeCell ref="V66:W66"/>
    <mergeCell ref="X64:Y64"/>
    <mergeCell ref="Z64:AA64"/>
    <mergeCell ref="AB64:AC64"/>
    <mergeCell ref="AD64:AE64"/>
    <mergeCell ref="BD64:BE64"/>
    <mergeCell ref="B65:O65"/>
    <mergeCell ref="P65:Q65"/>
    <mergeCell ref="R65:S65"/>
    <mergeCell ref="T65:U65"/>
    <mergeCell ref="V65:W65"/>
    <mergeCell ref="Z67:AA67"/>
    <mergeCell ref="AB67:AC67"/>
    <mergeCell ref="AD67:AE67"/>
    <mergeCell ref="BD67:BE67"/>
    <mergeCell ref="X68:Y68"/>
    <mergeCell ref="Z68:AA68"/>
    <mergeCell ref="AB68:AC68"/>
    <mergeCell ref="AD68:AE68"/>
    <mergeCell ref="BD68:BE68"/>
    <mergeCell ref="B69:O69"/>
    <mergeCell ref="P69:Q69"/>
    <mergeCell ref="R69:S69"/>
    <mergeCell ref="T69:U69"/>
    <mergeCell ref="V69:W69"/>
    <mergeCell ref="Z73:AA73"/>
    <mergeCell ref="AB73:AC73"/>
    <mergeCell ref="AD73:AE73"/>
    <mergeCell ref="BD73:BE73"/>
    <mergeCell ref="BF67:BI69"/>
    <mergeCell ref="B68:O68"/>
    <mergeCell ref="P68:Q68"/>
    <mergeCell ref="R68:S68"/>
    <mergeCell ref="T68:U68"/>
    <mergeCell ref="V68:W68"/>
    <mergeCell ref="B67:O67"/>
    <mergeCell ref="P67:Q67"/>
    <mergeCell ref="R67:S67"/>
    <mergeCell ref="T67:U67"/>
    <mergeCell ref="V67:W67"/>
    <mergeCell ref="X67:Y67"/>
    <mergeCell ref="BF73:BI73"/>
    <mergeCell ref="B73:O73"/>
    <mergeCell ref="P73:Q73"/>
    <mergeCell ref="R73:S73"/>
    <mergeCell ref="T73:U73"/>
    <mergeCell ref="V73:W73"/>
    <mergeCell ref="X73:Y73"/>
    <mergeCell ref="X70:Y70"/>
    <mergeCell ref="Z70:AA70"/>
    <mergeCell ref="AB70:AC70"/>
    <mergeCell ref="AD70:AE70"/>
    <mergeCell ref="BD70:BE70"/>
    <mergeCell ref="BF70:BI70"/>
    <mergeCell ref="B70:O70"/>
    <mergeCell ref="P70:Q70"/>
    <mergeCell ref="R70:S70"/>
    <mergeCell ref="T70:U70"/>
    <mergeCell ref="V70:W70"/>
    <mergeCell ref="Z75:AA75"/>
    <mergeCell ref="AB75:AC75"/>
    <mergeCell ref="AD75:AE75"/>
    <mergeCell ref="BD75:BE75"/>
    <mergeCell ref="BF75:BI75"/>
    <mergeCell ref="B76:O76"/>
    <mergeCell ref="P76:Q76"/>
    <mergeCell ref="R76:S76"/>
    <mergeCell ref="T76:U76"/>
    <mergeCell ref="V76:W76"/>
    <mergeCell ref="B75:O75"/>
    <mergeCell ref="P75:Q75"/>
    <mergeCell ref="R75:S75"/>
    <mergeCell ref="T75:U75"/>
    <mergeCell ref="V75:W75"/>
    <mergeCell ref="X75:Y75"/>
    <mergeCell ref="X74:Y74"/>
    <mergeCell ref="Z74:AA74"/>
    <mergeCell ref="AB74:AC74"/>
    <mergeCell ref="AD74:AE74"/>
    <mergeCell ref="BD74:BE74"/>
    <mergeCell ref="BF74:BI74"/>
    <mergeCell ref="BD77:BE77"/>
    <mergeCell ref="BF77:BI77"/>
    <mergeCell ref="B78:O78"/>
    <mergeCell ref="P78:Q78"/>
    <mergeCell ref="R78:S78"/>
    <mergeCell ref="T78:U78"/>
    <mergeCell ref="V78:W78"/>
    <mergeCell ref="B77:O77"/>
    <mergeCell ref="P77:Q77"/>
    <mergeCell ref="R77:S77"/>
    <mergeCell ref="T77:U77"/>
    <mergeCell ref="V77:W77"/>
    <mergeCell ref="X77:Y77"/>
    <mergeCell ref="X76:Y76"/>
    <mergeCell ref="Z76:AA76"/>
    <mergeCell ref="AB76:AC76"/>
    <mergeCell ref="AD76:AE76"/>
    <mergeCell ref="BD76:BE76"/>
    <mergeCell ref="BF76:BI76"/>
    <mergeCell ref="BF79:BI79"/>
    <mergeCell ref="B80:O80"/>
    <mergeCell ref="P80:Q80"/>
    <mergeCell ref="R80:S80"/>
    <mergeCell ref="T80:U80"/>
    <mergeCell ref="V80:W80"/>
    <mergeCell ref="B79:O79"/>
    <mergeCell ref="P79:Q79"/>
    <mergeCell ref="R79:S79"/>
    <mergeCell ref="T79:U79"/>
    <mergeCell ref="V79:W79"/>
    <mergeCell ref="X79:Y79"/>
    <mergeCell ref="X78:Y78"/>
    <mergeCell ref="Z78:AA78"/>
    <mergeCell ref="AB78:AC78"/>
    <mergeCell ref="AD78:AE78"/>
    <mergeCell ref="BD78:BE78"/>
    <mergeCell ref="BF78:BI78"/>
    <mergeCell ref="BF80:BI80"/>
    <mergeCell ref="A94:Y94"/>
    <mergeCell ref="AP94:BI94"/>
    <mergeCell ref="BS94:DN94"/>
    <mergeCell ref="A95:BI95"/>
    <mergeCell ref="A96:A99"/>
    <mergeCell ref="B96:O99"/>
    <mergeCell ref="P96:Q99"/>
    <mergeCell ref="R96:S99"/>
    <mergeCell ref="T96:AE96"/>
    <mergeCell ref="AF96:BC96"/>
    <mergeCell ref="B81:O81"/>
    <mergeCell ref="P81:Q81"/>
    <mergeCell ref="R81:S81"/>
    <mergeCell ref="T81:U81"/>
    <mergeCell ref="V81:W81"/>
    <mergeCell ref="X81:Y81"/>
    <mergeCell ref="X80:Y80"/>
    <mergeCell ref="Z80:AA80"/>
    <mergeCell ref="AB80:AC80"/>
    <mergeCell ref="AD80:AE80"/>
    <mergeCell ref="BD80:BE80"/>
    <mergeCell ref="Z81:AA81"/>
    <mergeCell ref="AB81:AC81"/>
    <mergeCell ref="AD81:AE81"/>
    <mergeCell ref="BD81:BE81"/>
    <mergeCell ref="BF81:BI81"/>
    <mergeCell ref="X82:Y82"/>
    <mergeCell ref="Z82:AA82"/>
    <mergeCell ref="AB82:AC82"/>
    <mergeCell ref="AD82:AE82"/>
    <mergeCell ref="BD82:BE82"/>
    <mergeCell ref="BF82:BI82"/>
    <mergeCell ref="AO98:AQ98"/>
    <mergeCell ref="AR98:AT98"/>
    <mergeCell ref="AU98:AW98"/>
    <mergeCell ref="AX98:AZ98"/>
    <mergeCell ref="BA98:BC98"/>
    <mergeCell ref="B82:O82"/>
    <mergeCell ref="P82:Q82"/>
    <mergeCell ref="R82:S82"/>
    <mergeCell ref="T82:U82"/>
    <mergeCell ref="V82:W82"/>
    <mergeCell ref="Z98:AA99"/>
    <mergeCell ref="AB98:AC99"/>
    <mergeCell ref="AD98:AE99"/>
    <mergeCell ref="AF98:AH98"/>
    <mergeCell ref="AI98:AK98"/>
    <mergeCell ref="AL98:AN98"/>
    <mergeCell ref="BD96:BE99"/>
    <mergeCell ref="B84:O84"/>
    <mergeCell ref="P84:Q84"/>
    <mergeCell ref="R84:S84"/>
    <mergeCell ref="B83:O83"/>
    <mergeCell ref="P83:Q83"/>
    <mergeCell ref="R83:S83"/>
    <mergeCell ref="AB88:AC88"/>
    <mergeCell ref="AD88:AE88"/>
    <mergeCell ref="BD88:BE88"/>
    <mergeCell ref="B85:O85"/>
    <mergeCell ref="P85:Q85"/>
    <mergeCell ref="R85:S85"/>
    <mergeCell ref="T85:U85"/>
    <mergeCell ref="V85:W85"/>
    <mergeCell ref="X85:Y85"/>
    <mergeCell ref="BF96:BI99"/>
    <mergeCell ref="T97:U99"/>
    <mergeCell ref="V97:W99"/>
    <mergeCell ref="X97:AE97"/>
    <mergeCell ref="AF97:AK97"/>
    <mergeCell ref="AL97:AQ97"/>
    <mergeCell ref="AR97:AW97"/>
    <mergeCell ref="AX97:BC97"/>
    <mergeCell ref="X98:Y99"/>
    <mergeCell ref="X84:Y84"/>
    <mergeCell ref="Z84:AA84"/>
    <mergeCell ref="AB84:AC84"/>
    <mergeCell ref="AD84:AE84"/>
    <mergeCell ref="BD84:BE84"/>
    <mergeCell ref="BF84:BI84"/>
    <mergeCell ref="Z83:AA83"/>
    <mergeCell ref="AB83:AC83"/>
    <mergeCell ref="AD83:AE83"/>
    <mergeCell ref="BD83:BE83"/>
    <mergeCell ref="BF83:BI83"/>
    <mergeCell ref="T84:U84"/>
    <mergeCell ref="V84:W84"/>
    <mergeCell ref="T83:U83"/>
    <mergeCell ref="V83:W83"/>
    <mergeCell ref="X83:Y83"/>
    <mergeCell ref="X89:Y89"/>
    <mergeCell ref="Z89:AA89"/>
    <mergeCell ref="AB89:AC89"/>
    <mergeCell ref="AD89:AE89"/>
    <mergeCell ref="BD89:BE89"/>
    <mergeCell ref="BF89:BI89"/>
    <mergeCell ref="Z88:AA88"/>
    <mergeCell ref="BF88:BI88"/>
    <mergeCell ref="B89:O89"/>
    <mergeCell ref="P89:Q89"/>
    <mergeCell ref="R89:S89"/>
    <mergeCell ref="T89:U89"/>
    <mergeCell ref="V89:W89"/>
    <mergeCell ref="B88:O88"/>
    <mergeCell ref="P88:Q88"/>
    <mergeCell ref="R88:S88"/>
    <mergeCell ref="T88:U88"/>
    <mergeCell ref="V88:W88"/>
    <mergeCell ref="X88:Y88"/>
    <mergeCell ref="B92:O92"/>
    <mergeCell ref="P92:Q92"/>
    <mergeCell ref="R92:S92"/>
    <mergeCell ref="T92:U92"/>
    <mergeCell ref="V92:W92"/>
    <mergeCell ref="X92:Y92"/>
    <mergeCell ref="X91:Y91"/>
    <mergeCell ref="Z91:AA91"/>
    <mergeCell ref="AB91:AC91"/>
    <mergeCell ref="AD91:AE91"/>
    <mergeCell ref="BD91:BE91"/>
    <mergeCell ref="BF91:BI92"/>
    <mergeCell ref="Z92:AA92"/>
    <mergeCell ref="AB92:AC92"/>
    <mergeCell ref="AD92:AE92"/>
    <mergeCell ref="BD92:BE92"/>
    <mergeCell ref="Z90:AA90"/>
    <mergeCell ref="AB90:AC90"/>
    <mergeCell ref="AD90:AE90"/>
    <mergeCell ref="BD90:BE90"/>
    <mergeCell ref="BF90:BI90"/>
    <mergeCell ref="B91:O91"/>
    <mergeCell ref="P91:Q91"/>
    <mergeCell ref="R91:S91"/>
    <mergeCell ref="T91:U91"/>
    <mergeCell ref="V91:W91"/>
    <mergeCell ref="B90:O90"/>
    <mergeCell ref="P90:Q90"/>
    <mergeCell ref="R90:S90"/>
    <mergeCell ref="T90:U90"/>
    <mergeCell ref="V90:W90"/>
    <mergeCell ref="X90:Y90"/>
    <mergeCell ref="X101:Y101"/>
    <mergeCell ref="Z101:AA101"/>
    <mergeCell ref="AB101:AC101"/>
    <mergeCell ref="AD101:AE101"/>
    <mergeCell ref="BD101:BE101"/>
    <mergeCell ref="BF101:BI101"/>
    <mergeCell ref="Z100:AA100"/>
    <mergeCell ref="AB100:AC100"/>
    <mergeCell ref="AD100:AE100"/>
    <mergeCell ref="BD100:BE100"/>
    <mergeCell ref="BF100:BI100"/>
    <mergeCell ref="B101:O101"/>
    <mergeCell ref="P101:Q101"/>
    <mergeCell ref="R101:S101"/>
    <mergeCell ref="T101:U101"/>
    <mergeCell ref="V101:W101"/>
    <mergeCell ref="B100:O100"/>
    <mergeCell ref="P100:Q100"/>
    <mergeCell ref="R100:S100"/>
    <mergeCell ref="T100:U100"/>
    <mergeCell ref="V100:W100"/>
    <mergeCell ref="X100:Y100"/>
    <mergeCell ref="X104:Y104"/>
    <mergeCell ref="Z104:AA104"/>
    <mergeCell ref="AB104:AC104"/>
    <mergeCell ref="AD104:AE104"/>
    <mergeCell ref="BD104:BE104"/>
    <mergeCell ref="BF104:BI104"/>
    <mergeCell ref="X103:Y103"/>
    <mergeCell ref="Z103:AA103"/>
    <mergeCell ref="AB103:AC103"/>
    <mergeCell ref="AD103:AE103"/>
    <mergeCell ref="BD103:BE103"/>
    <mergeCell ref="B104:O104"/>
    <mergeCell ref="P104:Q104"/>
    <mergeCell ref="R104:S104"/>
    <mergeCell ref="T104:U104"/>
    <mergeCell ref="V104:W104"/>
    <mergeCell ref="Z102:AA102"/>
    <mergeCell ref="AB102:AC102"/>
    <mergeCell ref="AD102:AE102"/>
    <mergeCell ref="BD102:BE102"/>
    <mergeCell ref="BF102:BI103"/>
    <mergeCell ref="B103:O103"/>
    <mergeCell ref="P103:Q103"/>
    <mergeCell ref="R103:S103"/>
    <mergeCell ref="T103:U103"/>
    <mergeCell ref="V103:W103"/>
    <mergeCell ref="B102:O102"/>
    <mergeCell ref="P102:Q102"/>
    <mergeCell ref="R102:S102"/>
    <mergeCell ref="T102:U102"/>
    <mergeCell ref="V102:W102"/>
    <mergeCell ref="X102:Y102"/>
    <mergeCell ref="X106:Y106"/>
    <mergeCell ref="Z106:AA106"/>
    <mergeCell ref="AB106:AC106"/>
    <mergeCell ref="AD106:AE106"/>
    <mergeCell ref="BD106:BE106"/>
    <mergeCell ref="BF106:BI106"/>
    <mergeCell ref="Z105:AA105"/>
    <mergeCell ref="AB105:AC105"/>
    <mergeCell ref="AD105:AE105"/>
    <mergeCell ref="BD105:BE105"/>
    <mergeCell ref="BF105:BI105"/>
    <mergeCell ref="B106:O106"/>
    <mergeCell ref="P106:Q106"/>
    <mergeCell ref="R106:S106"/>
    <mergeCell ref="T106:U106"/>
    <mergeCell ref="V106:W106"/>
    <mergeCell ref="B105:O105"/>
    <mergeCell ref="P105:Q105"/>
    <mergeCell ref="R105:S105"/>
    <mergeCell ref="T105:U105"/>
    <mergeCell ref="V105:W105"/>
    <mergeCell ref="X105:Y105"/>
    <mergeCell ref="X108:Y108"/>
    <mergeCell ref="Z108:AA108"/>
    <mergeCell ref="AB108:AC108"/>
    <mergeCell ref="AD108:AE108"/>
    <mergeCell ref="BD108:BE108"/>
    <mergeCell ref="BF108:BI108"/>
    <mergeCell ref="Z107:AA107"/>
    <mergeCell ref="AB107:AC107"/>
    <mergeCell ref="AD107:AE107"/>
    <mergeCell ref="BD107:BE107"/>
    <mergeCell ref="BF107:BI107"/>
    <mergeCell ref="B108:O108"/>
    <mergeCell ref="P108:Q108"/>
    <mergeCell ref="R108:S108"/>
    <mergeCell ref="T108:U108"/>
    <mergeCell ref="V108:W108"/>
    <mergeCell ref="B107:O107"/>
    <mergeCell ref="P107:Q107"/>
    <mergeCell ref="R107:S107"/>
    <mergeCell ref="T107:U107"/>
    <mergeCell ref="V107:W107"/>
    <mergeCell ref="X107:Y107"/>
    <mergeCell ref="X110:Y110"/>
    <mergeCell ref="Z110:AA110"/>
    <mergeCell ref="AB110:AC110"/>
    <mergeCell ref="AD110:AE110"/>
    <mergeCell ref="BD110:BE110"/>
    <mergeCell ref="BF110:BI110"/>
    <mergeCell ref="Z109:AA109"/>
    <mergeCell ref="AB109:AC109"/>
    <mergeCell ref="AD109:AE109"/>
    <mergeCell ref="BD109:BE109"/>
    <mergeCell ref="BF109:BI109"/>
    <mergeCell ref="B110:O110"/>
    <mergeCell ref="P110:Q110"/>
    <mergeCell ref="R110:S110"/>
    <mergeCell ref="T110:U110"/>
    <mergeCell ref="V110:W110"/>
    <mergeCell ref="B109:O109"/>
    <mergeCell ref="P109:Q109"/>
    <mergeCell ref="R109:S109"/>
    <mergeCell ref="T109:U109"/>
    <mergeCell ref="V109:W109"/>
    <mergeCell ref="X109:Y109"/>
    <mergeCell ref="X112:Y112"/>
    <mergeCell ref="Z112:AA112"/>
    <mergeCell ref="AB112:AC112"/>
    <mergeCell ref="AD112:AE112"/>
    <mergeCell ref="BD112:BE112"/>
    <mergeCell ref="BF112:BI112"/>
    <mergeCell ref="Z111:AA111"/>
    <mergeCell ref="AB111:AC111"/>
    <mergeCell ref="AD111:AE111"/>
    <mergeCell ref="BD111:BE111"/>
    <mergeCell ref="BF111:BI111"/>
    <mergeCell ref="B112:O112"/>
    <mergeCell ref="P112:Q112"/>
    <mergeCell ref="R112:S112"/>
    <mergeCell ref="T112:U112"/>
    <mergeCell ref="V112:W112"/>
    <mergeCell ref="B111:O111"/>
    <mergeCell ref="P111:Q111"/>
    <mergeCell ref="R111:S111"/>
    <mergeCell ref="T111:U111"/>
    <mergeCell ref="V111:W111"/>
    <mergeCell ref="X111:Y111"/>
    <mergeCell ref="X115:Y115"/>
    <mergeCell ref="Z115:AA115"/>
    <mergeCell ref="AB115:AC115"/>
    <mergeCell ref="AD115:AE115"/>
    <mergeCell ref="BD115:BE115"/>
    <mergeCell ref="BF115:BI115"/>
    <mergeCell ref="X113:Y113"/>
    <mergeCell ref="Z113:AA113"/>
    <mergeCell ref="AB113:AC113"/>
    <mergeCell ref="AD113:AE113"/>
    <mergeCell ref="BD113:BE113"/>
    <mergeCell ref="B115:O115"/>
    <mergeCell ref="P115:Q115"/>
    <mergeCell ref="R115:S115"/>
    <mergeCell ref="T115:U115"/>
    <mergeCell ref="V115:W115"/>
    <mergeCell ref="Z114:AA114"/>
    <mergeCell ref="AB114:AC114"/>
    <mergeCell ref="AD114:AE114"/>
    <mergeCell ref="BD114:BE114"/>
    <mergeCell ref="BF113:BI114"/>
    <mergeCell ref="B113:O113"/>
    <mergeCell ref="P113:Q113"/>
    <mergeCell ref="R113:S113"/>
    <mergeCell ref="T113:U113"/>
    <mergeCell ref="V113:W113"/>
    <mergeCell ref="B114:O114"/>
    <mergeCell ref="P114:Q114"/>
    <mergeCell ref="R114:S114"/>
    <mergeCell ref="T114:U114"/>
    <mergeCell ref="V114:W114"/>
    <mergeCell ref="X114:Y114"/>
    <mergeCell ref="X118:Y118"/>
    <mergeCell ref="Z118:AA118"/>
    <mergeCell ref="AB118:AC118"/>
    <mergeCell ref="AD118:AE118"/>
    <mergeCell ref="BD118:BE118"/>
    <mergeCell ref="BF118:BI118"/>
    <mergeCell ref="X117:Y117"/>
    <mergeCell ref="Z117:AA117"/>
    <mergeCell ref="AB117:AC117"/>
    <mergeCell ref="AD117:AE117"/>
    <mergeCell ref="BD117:BE117"/>
    <mergeCell ref="B118:O118"/>
    <mergeCell ref="P118:Q118"/>
    <mergeCell ref="R118:S118"/>
    <mergeCell ref="T118:U118"/>
    <mergeCell ref="V118:W118"/>
    <mergeCell ref="Z116:AA116"/>
    <mergeCell ref="AB116:AC116"/>
    <mergeCell ref="AD116:AE116"/>
    <mergeCell ref="BD116:BE116"/>
    <mergeCell ref="BF116:BI117"/>
    <mergeCell ref="B117:O117"/>
    <mergeCell ref="P117:Q117"/>
    <mergeCell ref="R117:S117"/>
    <mergeCell ref="T117:U117"/>
    <mergeCell ref="V117:W117"/>
    <mergeCell ref="B116:O116"/>
    <mergeCell ref="P116:Q116"/>
    <mergeCell ref="R116:S116"/>
    <mergeCell ref="T116:U116"/>
    <mergeCell ref="V116:W116"/>
    <mergeCell ref="X116:Y116"/>
    <mergeCell ref="P119:Q119"/>
    <mergeCell ref="R119:S119"/>
    <mergeCell ref="T119:U119"/>
    <mergeCell ref="V119:W119"/>
    <mergeCell ref="Z120:AA120"/>
    <mergeCell ref="AB120:AC120"/>
    <mergeCell ref="AD120:AE120"/>
    <mergeCell ref="BD120:BE120"/>
    <mergeCell ref="BF119:BI121"/>
    <mergeCell ref="B121:O121"/>
    <mergeCell ref="P121:Q121"/>
    <mergeCell ref="R121:S121"/>
    <mergeCell ref="T121:U121"/>
    <mergeCell ref="V121:W121"/>
    <mergeCell ref="B120:O120"/>
    <mergeCell ref="P120:Q120"/>
    <mergeCell ref="R120:S120"/>
    <mergeCell ref="T120:U120"/>
    <mergeCell ref="V120:W120"/>
    <mergeCell ref="X120:Y120"/>
    <mergeCell ref="B125:O125"/>
    <mergeCell ref="P125:Q125"/>
    <mergeCell ref="R125:S125"/>
    <mergeCell ref="T125:U125"/>
    <mergeCell ref="V125:W125"/>
    <mergeCell ref="B124:O124"/>
    <mergeCell ref="P124:Q124"/>
    <mergeCell ref="R124:S124"/>
    <mergeCell ref="T124:U124"/>
    <mergeCell ref="V124:W124"/>
    <mergeCell ref="X122:Y122"/>
    <mergeCell ref="Z122:AA122"/>
    <mergeCell ref="AB122:AC122"/>
    <mergeCell ref="AD122:AE122"/>
    <mergeCell ref="BD122:BE122"/>
    <mergeCell ref="BF122:BI122"/>
    <mergeCell ref="X119:Y119"/>
    <mergeCell ref="Z119:AA119"/>
    <mergeCell ref="AB119:AC119"/>
    <mergeCell ref="AD119:AE119"/>
    <mergeCell ref="BD119:BE119"/>
    <mergeCell ref="B122:O122"/>
    <mergeCell ref="P122:Q122"/>
    <mergeCell ref="R122:S122"/>
    <mergeCell ref="T122:U122"/>
    <mergeCell ref="V122:W122"/>
    <mergeCell ref="X121:Y121"/>
    <mergeCell ref="Z121:AA121"/>
    <mergeCell ref="AB121:AC121"/>
    <mergeCell ref="AD121:AE121"/>
    <mergeCell ref="BD121:BE121"/>
    <mergeCell ref="B119:O119"/>
    <mergeCell ref="X126:Y126"/>
    <mergeCell ref="Z126:AA126"/>
    <mergeCell ref="AB126:AC126"/>
    <mergeCell ref="AD126:AE126"/>
    <mergeCell ref="BD126:BE126"/>
    <mergeCell ref="BF126:BI126"/>
    <mergeCell ref="X123:Y123"/>
    <mergeCell ref="Z123:AA123"/>
    <mergeCell ref="AB123:AC123"/>
    <mergeCell ref="AD123:AE123"/>
    <mergeCell ref="BD123:BE123"/>
    <mergeCell ref="B126:O126"/>
    <mergeCell ref="P126:Q126"/>
    <mergeCell ref="R126:S126"/>
    <mergeCell ref="T126:U126"/>
    <mergeCell ref="V126:W126"/>
    <mergeCell ref="X125:Y125"/>
    <mergeCell ref="Z125:AA125"/>
    <mergeCell ref="AB125:AC125"/>
    <mergeCell ref="AD125:AE125"/>
    <mergeCell ref="BD125:BE125"/>
    <mergeCell ref="B123:O123"/>
    <mergeCell ref="P123:Q123"/>
    <mergeCell ref="R123:S123"/>
    <mergeCell ref="T123:U123"/>
    <mergeCell ref="V123:W123"/>
    <mergeCell ref="BF123:BI125"/>
    <mergeCell ref="X124:Y124"/>
    <mergeCell ref="Z124:AA124"/>
    <mergeCell ref="AB124:AC124"/>
    <mergeCell ref="AD124:AE124"/>
    <mergeCell ref="BD124:BE124"/>
    <mergeCell ref="X128:Y128"/>
    <mergeCell ref="Z128:AA128"/>
    <mergeCell ref="AB128:AC128"/>
    <mergeCell ref="AD128:AE128"/>
    <mergeCell ref="BD128:BE128"/>
    <mergeCell ref="BF128:BI131"/>
    <mergeCell ref="Z129:AA129"/>
    <mergeCell ref="AB129:AC129"/>
    <mergeCell ref="AD129:AE129"/>
    <mergeCell ref="BD129:BE129"/>
    <mergeCell ref="Z127:AA127"/>
    <mergeCell ref="AB127:AC127"/>
    <mergeCell ref="AD127:AE127"/>
    <mergeCell ref="BD127:BE127"/>
    <mergeCell ref="BF127:BI127"/>
    <mergeCell ref="B128:O128"/>
    <mergeCell ref="P128:Q128"/>
    <mergeCell ref="R128:S128"/>
    <mergeCell ref="T128:U128"/>
    <mergeCell ref="V128:W128"/>
    <mergeCell ref="B127:O127"/>
    <mergeCell ref="P127:Q127"/>
    <mergeCell ref="R127:S127"/>
    <mergeCell ref="T127:U127"/>
    <mergeCell ref="V127:W127"/>
    <mergeCell ref="X127:Y127"/>
    <mergeCell ref="Z130:AA130"/>
    <mergeCell ref="AB130:AC130"/>
    <mergeCell ref="AD130:AE130"/>
    <mergeCell ref="BD130:BE130"/>
    <mergeCell ref="B131:O131"/>
    <mergeCell ref="P131:Q131"/>
    <mergeCell ref="R131:S131"/>
    <mergeCell ref="T131:U131"/>
    <mergeCell ref="V131:W131"/>
    <mergeCell ref="X131:Y131"/>
    <mergeCell ref="B130:O130"/>
    <mergeCell ref="P130:Q130"/>
    <mergeCell ref="R130:S130"/>
    <mergeCell ref="T130:U130"/>
    <mergeCell ref="V130:W130"/>
    <mergeCell ref="X130:Y130"/>
    <mergeCell ref="B129:O129"/>
    <mergeCell ref="P129:Q129"/>
    <mergeCell ref="R129:S129"/>
    <mergeCell ref="T129:U129"/>
    <mergeCell ref="V129:W129"/>
    <mergeCell ref="X129:Y129"/>
    <mergeCell ref="BF132:BI135"/>
    <mergeCell ref="T133:U135"/>
    <mergeCell ref="V133:W135"/>
    <mergeCell ref="X133:AE133"/>
    <mergeCell ref="AF133:AK133"/>
    <mergeCell ref="AL133:AQ133"/>
    <mergeCell ref="AR133:AW133"/>
    <mergeCell ref="AX133:BC133"/>
    <mergeCell ref="X134:Y135"/>
    <mergeCell ref="Z131:AA131"/>
    <mergeCell ref="AB131:AC131"/>
    <mergeCell ref="AD131:AE131"/>
    <mergeCell ref="BD131:BE131"/>
    <mergeCell ref="BD132:BE135"/>
    <mergeCell ref="A132:A135"/>
    <mergeCell ref="B132:O135"/>
    <mergeCell ref="P132:Q135"/>
    <mergeCell ref="R132:S135"/>
    <mergeCell ref="T132:AE132"/>
    <mergeCell ref="AF132:BC132"/>
    <mergeCell ref="AO134:AQ134"/>
    <mergeCell ref="AR134:AT134"/>
    <mergeCell ref="AU134:AW134"/>
    <mergeCell ref="AX134:AZ134"/>
    <mergeCell ref="BA134:BC134"/>
    <mergeCell ref="B140:O140"/>
    <mergeCell ref="P140:Q140"/>
    <mergeCell ref="R140:S140"/>
    <mergeCell ref="T140:U140"/>
    <mergeCell ref="V140:W140"/>
    <mergeCell ref="Z134:AA135"/>
    <mergeCell ref="AB134:AC135"/>
    <mergeCell ref="AD134:AE135"/>
    <mergeCell ref="AF134:AH134"/>
    <mergeCell ref="AI134:AK134"/>
    <mergeCell ref="AL134:AN134"/>
    <mergeCell ref="A136:A139"/>
    <mergeCell ref="B136:O139"/>
    <mergeCell ref="P136:Q139"/>
    <mergeCell ref="R136:S139"/>
    <mergeCell ref="T136:AE136"/>
    <mergeCell ref="AF136:BC136"/>
    <mergeCell ref="Z141:AA141"/>
    <mergeCell ref="AB141:AC141"/>
    <mergeCell ref="AD141:AE141"/>
    <mergeCell ref="BD141:BE141"/>
    <mergeCell ref="BF141:BI144"/>
    <mergeCell ref="B142:O142"/>
    <mergeCell ref="P142:Q142"/>
    <mergeCell ref="R142:S142"/>
    <mergeCell ref="T142:U142"/>
    <mergeCell ref="V142:W142"/>
    <mergeCell ref="B141:O141"/>
    <mergeCell ref="P141:Q141"/>
    <mergeCell ref="R141:S141"/>
    <mergeCell ref="T141:U141"/>
    <mergeCell ref="V141:W141"/>
    <mergeCell ref="X141:Y141"/>
    <mergeCell ref="X140:Y140"/>
    <mergeCell ref="Z140:AA140"/>
    <mergeCell ref="AB140:AC140"/>
    <mergeCell ref="AD140:AE140"/>
    <mergeCell ref="BD140:BE140"/>
    <mergeCell ref="BF140:BI140"/>
    <mergeCell ref="X143:Y143"/>
    <mergeCell ref="Z143:AA143"/>
    <mergeCell ref="AB143:AC143"/>
    <mergeCell ref="AD143:AE143"/>
    <mergeCell ref="BD143:BE143"/>
    <mergeCell ref="B144:O144"/>
    <mergeCell ref="P144:Q144"/>
    <mergeCell ref="R144:S144"/>
    <mergeCell ref="T144:U144"/>
    <mergeCell ref="V144:W144"/>
    <mergeCell ref="X142:Y142"/>
    <mergeCell ref="Z142:AA142"/>
    <mergeCell ref="AB142:AC142"/>
    <mergeCell ref="AD142:AE142"/>
    <mergeCell ref="BD142:BE142"/>
    <mergeCell ref="B143:O143"/>
    <mergeCell ref="P143:Q143"/>
    <mergeCell ref="R143:S143"/>
    <mergeCell ref="T143:U143"/>
    <mergeCell ref="V143:W143"/>
    <mergeCell ref="B149:O149"/>
    <mergeCell ref="P149:Q149"/>
    <mergeCell ref="R149:S149"/>
    <mergeCell ref="T149:U149"/>
    <mergeCell ref="V149:W149"/>
    <mergeCell ref="X147:Y147"/>
    <mergeCell ref="X145:Y145"/>
    <mergeCell ref="Z145:AA145"/>
    <mergeCell ref="AB145:AC145"/>
    <mergeCell ref="AD145:AE145"/>
    <mergeCell ref="BD145:BE145"/>
    <mergeCell ref="X146:Y146"/>
    <mergeCell ref="X149:Y149"/>
    <mergeCell ref="Z149:AA149"/>
    <mergeCell ref="AB149:AC149"/>
    <mergeCell ref="AD149:AE149"/>
    <mergeCell ref="BD149:BE149"/>
    <mergeCell ref="X148:Y148"/>
    <mergeCell ref="Z148:AA148"/>
    <mergeCell ref="AB148:AC148"/>
    <mergeCell ref="AD148:AE148"/>
    <mergeCell ref="BD148:BE148"/>
    <mergeCell ref="BF145:BI145"/>
    <mergeCell ref="X144:Y144"/>
    <mergeCell ref="Z144:AA144"/>
    <mergeCell ref="AB144:AC144"/>
    <mergeCell ref="AD144:AE144"/>
    <mergeCell ref="BD144:BE144"/>
    <mergeCell ref="B145:O145"/>
    <mergeCell ref="P145:Q145"/>
    <mergeCell ref="R145:S145"/>
    <mergeCell ref="T145:U145"/>
    <mergeCell ref="V145:W145"/>
    <mergeCell ref="BF150:BI150"/>
    <mergeCell ref="B150:O150"/>
    <mergeCell ref="P150:Q150"/>
    <mergeCell ref="R150:S150"/>
    <mergeCell ref="T150:U150"/>
    <mergeCell ref="V150:W150"/>
    <mergeCell ref="Z146:AA146"/>
    <mergeCell ref="AB146:AC146"/>
    <mergeCell ref="AD146:AE146"/>
    <mergeCell ref="BD146:BE146"/>
    <mergeCell ref="BF146:BI149"/>
    <mergeCell ref="B147:O147"/>
    <mergeCell ref="P147:Q147"/>
    <mergeCell ref="R147:S147"/>
    <mergeCell ref="T147:U147"/>
    <mergeCell ref="V147:W147"/>
    <mergeCell ref="B146:O146"/>
    <mergeCell ref="P146:Q146"/>
    <mergeCell ref="R146:S146"/>
    <mergeCell ref="T146:U146"/>
    <mergeCell ref="V146:W146"/>
    <mergeCell ref="X152:Y152"/>
    <mergeCell ref="Z152:AA152"/>
    <mergeCell ref="AB152:AC152"/>
    <mergeCell ref="AD152:AE152"/>
    <mergeCell ref="BD152:BE152"/>
    <mergeCell ref="BF152:BI152"/>
    <mergeCell ref="Z147:AA147"/>
    <mergeCell ref="AB147:AC147"/>
    <mergeCell ref="AD147:AE147"/>
    <mergeCell ref="BD147:BE147"/>
    <mergeCell ref="B148:O148"/>
    <mergeCell ref="P148:Q148"/>
    <mergeCell ref="R148:S148"/>
    <mergeCell ref="T148:U148"/>
    <mergeCell ref="V148:W148"/>
    <mergeCell ref="BF151:BI151"/>
    <mergeCell ref="B152:O152"/>
    <mergeCell ref="P152:Q152"/>
    <mergeCell ref="R152:S152"/>
    <mergeCell ref="T152:U152"/>
    <mergeCell ref="V152:W152"/>
    <mergeCell ref="B151:O151"/>
    <mergeCell ref="P151:Q151"/>
    <mergeCell ref="R151:S151"/>
    <mergeCell ref="T151:U151"/>
    <mergeCell ref="V151:W151"/>
    <mergeCell ref="X151:Y151"/>
    <mergeCell ref="X150:Y150"/>
    <mergeCell ref="Z150:AA150"/>
    <mergeCell ref="AB150:AC150"/>
    <mergeCell ref="AD150:AE150"/>
    <mergeCell ref="BD150:BE150"/>
    <mergeCell ref="R155:S155"/>
    <mergeCell ref="T155:U155"/>
    <mergeCell ref="V155:W155"/>
    <mergeCell ref="X155:Y155"/>
    <mergeCell ref="X154:Y154"/>
    <mergeCell ref="Z154:AA154"/>
    <mergeCell ref="AB154:AC154"/>
    <mergeCell ref="AD154:AE154"/>
    <mergeCell ref="BD154:BE154"/>
    <mergeCell ref="BF154:BI154"/>
    <mergeCell ref="Z153:AA153"/>
    <mergeCell ref="AB153:AC153"/>
    <mergeCell ref="AD153:AE153"/>
    <mergeCell ref="BD153:BE153"/>
    <mergeCell ref="BF153:BI153"/>
    <mergeCell ref="B154:O154"/>
    <mergeCell ref="P154:Q154"/>
    <mergeCell ref="R154:S154"/>
    <mergeCell ref="T154:U154"/>
    <mergeCell ref="V154:W154"/>
    <mergeCell ref="B153:O153"/>
    <mergeCell ref="P153:Q153"/>
    <mergeCell ref="R153:S153"/>
    <mergeCell ref="T153:U153"/>
    <mergeCell ref="V153:W153"/>
    <mergeCell ref="X153:Y153"/>
    <mergeCell ref="X156:Y156"/>
    <mergeCell ref="Z156:AA156"/>
    <mergeCell ref="AB156:AC156"/>
    <mergeCell ref="AD156:AE156"/>
    <mergeCell ref="BD156:BE156"/>
    <mergeCell ref="BF156:BI156"/>
    <mergeCell ref="B158:O158"/>
    <mergeCell ref="P158:Q158"/>
    <mergeCell ref="R158:S158"/>
    <mergeCell ref="T158:U158"/>
    <mergeCell ref="V158:W158"/>
    <mergeCell ref="X158:Y158"/>
    <mergeCell ref="Z158:AA158"/>
    <mergeCell ref="AB158:AC158"/>
    <mergeCell ref="AD158:AE158"/>
    <mergeCell ref="BD158:BE158"/>
    <mergeCell ref="Z151:AA151"/>
    <mergeCell ref="AB151:AC151"/>
    <mergeCell ref="AD151:AE151"/>
    <mergeCell ref="BD151:BE151"/>
    <mergeCell ref="Z155:AA155"/>
    <mergeCell ref="AB155:AC155"/>
    <mergeCell ref="AD155:AE155"/>
    <mergeCell ref="BD155:BE155"/>
    <mergeCell ref="BF155:BI155"/>
    <mergeCell ref="B156:O156"/>
    <mergeCell ref="P156:Q156"/>
    <mergeCell ref="R156:S156"/>
    <mergeCell ref="T156:U156"/>
    <mergeCell ref="V156:W156"/>
    <mergeCell ref="B155:O155"/>
    <mergeCell ref="P155:Q155"/>
    <mergeCell ref="X159:Y159"/>
    <mergeCell ref="Z159:AA159"/>
    <mergeCell ref="AB159:AC159"/>
    <mergeCell ref="AD159:AE159"/>
    <mergeCell ref="BD159:BE159"/>
    <mergeCell ref="BF159:BI159"/>
    <mergeCell ref="Z157:AA157"/>
    <mergeCell ref="AB157:AC157"/>
    <mergeCell ref="AD157:AE157"/>
    <mergeCell ref="BD157:BE157"/>
    <mergeCell ref="BF157:BI157"/>
    <mergeCell ref="B159:O159"/>
    <mergeCell ref="P159:Q159"/>
    <mergeCell ref="R159:S159"/>
    <mergeCell ref="T159:U159"/>
    <mergeCell ref="V159:W159"/>
    <mergeCell ref="B157:O157"/>
    <mergeCell ref="P157:Q157"/>
    <mergeCell ref="R157:S157"/>
    <mergeCell ref="T157:U157"/>
    <mergeCell ref="V157:W157"/>
    <mergeCell ref="X157:Y157"/>
    <mergeCell ref="BF158:BI158"/>
    <mergeCell ref="A164:S164"/>
    <mergeCell ref="T164:U164"/>
    <mergeCell ref="V164:W164"/>
    <mergeCell ref="X164:Y164"/>
    <mergeCell ref="Z164:AA164"/>
    <mergeCell ref="B162:O162"/>
    <mergeCell ref="P162:Q162"/>
    <mergeCell ref="R162:S162"/>
    <mergeCell ref="T162:U162"/>
    <mergeCell ref="V162:W162"/>
    <mergeCell ref="X162:Y162"/>
    <mergeCell ref="X161:Y161"/>
    <mergeCell ref="Z161:AA161"/>
    <mergeCell ref="AB161:AC161"/>
    <mergeCell ref="AD161:AE161"/>
    <mergeCell ref="BD161:BE161"/>
    <mergeCell ref="BF161:BI161"/>
    <mergeCell ref="AB164:AC164"/>
    <mergeCell ref="AD164:AE164"/>
    <mergeCell ref="BD164:BE164"/>
    <mergeCell ref="BF164:BI164"/>
    <mergeCell ref="B161:O161"/>
    <mergeCell ref="P161:Q161"/>
    <mergeCell ref="R161:S161"/>
    <mergeCell ref="T161:U161"/>
    <mergeCell ref="V161:W161"/>
    <mergeCell ref="B163:O163"/>
    <mergeCell ref="P163:Q163"/>
    <mergeCell ref="R163:S163"/>
    <mergeCell ref="T163:U163"/>
    <mergeCell ref="V163:W163"/>
    <mergeCell ref="X163:Y163"/>
    <mergeCell ref="A165:S165"/>
    <mergeCell ref="T165:U165"/>
    <mergeCell ref="V165:W165"/>
    <mergeCell ref="X165:Y165"/>
    <mergeCell ref="Z165:AA165"/>
    <mergeCell ref="AB165:AC165"/>
    <mergeCell ref="AU165:AW165"/>
    <mergeCell ref="AX165:AZ165"/>
    <mergeCell ref="BA165:BC165"/>
    <mergeCell ref="BD165:BE165"/>
    <mergeCell ref="BF165:BI165"/>
    <mergeCell ref="AD165:AE165"/>
    <mergeCell ref="AF165:AH165"/>
    <mergeCell ref="AI165:AK165"/>
    <mergeCell ref="A167:S167"/>
    <mergeCell ref="T167:U167"/>
    <mergeCell ref="V167:W167"/>
    <mergeCell ref="X167:Y167"/>
    <mergeCell ref="Z167:AA167"/>
    <mergeCell ref="AD166:AE166"/>
    <mergeCell ref="AF166:AH166"/>
    <mergeCell ref="AI166:AK166"/>
    <mergeCell ref="AL166:AN166"/>
    <mergeCell ref="AO166:AQ166"/>
    <mergeCell ref="AR166:AT166"/>
    <mergeCell ref="A166:S166"/>
    <mergeCell ref="T166:U166"/>
    <mergeCell ref="V166:W166"/>
    <mergeCell ref="X166:Y166"/>
    <mergeCell ref="Z166:AA166"/>
    <mergeCell ref="AB166:AC166"/>
    <mergeCell ref="AU166:AW166"/>
    <mergeCell ref="AX166:AZ166"/>
    <mergeCell ref="BA166:BC166"/>
    <mergeCell ref="BD166:BE166"/>
    <mergeCell ref="BF166:BI166"/>
    <mergeCell ref="AL165:AN165"/>
    <mergeCell ref="AO165:AQ165"/>
    <mergeCell ref="AR165:AT165"/>
    <mergeCell ref="Z170:AB170"/>
    <mergeCell ref="AC170:AE170"/>
    <mergeCell ref="AF170:AJ170"/>
    <mergeCell ref="AK170:AO170"/>
    <mergeCell ref="AP170:AT170"/>
    <mergeCell ref="AU170:BI173"/>
    <mergeCell ref="Z171:AB171"/>
    <mergeCell ref="AC171:AE171"/>
    <mergeCell ref="AF171:AJ173"/>
    <mergeCell ref="AK171:AO173"/>
    <mergeCell ref="Z168:AA168"/>
    <mergeCell ref="AB168:AC168"/>
    <mergeCell ref="AR167:AT167"/>
    <mergeCell ref="AU167:AW167"/>
    <mergeCell ref="AX167:AZ167"/>
    <mergeCell ref="BA167:BC167"/>
    <mergeCell ref="BD167:BE167"/>
    <mergeCell ref="BF167:BI167"/>
    <mergeCell ref="AB167:AC167"/>
    <mergeCell ref="AD167:AE167"/>
    <mergeCell ref="AF167:AH167"/>
    <mergeCell ref="AI167:AK167"/>
    <mergeCell ref="AL167:AN167"/>
    <mergeCell ref="AO167:AQ167"/>
    <mergeCell ref="A170:G170"/>
    <mergeCell ref="H170:J170"/>
    <mergeCell ref="K170:M170"/>
    <mergeCell ref="N170:P170"/>
    <mergeCell ref="Q170:V170"/>
    <mergeCell ref="W170:Y170"/>
    <mergeCell ref="AU168:AW168"/>
    <mergeCell ref="AX168:AZ168"/>
    <mergeCell ref="BA168:BC168"/>
    <mergeCell ref="BD168:BE168"/>
    <mergeCell ref="BF168:BI168"/>
    <mergeCell ref="A169:P169"/>
    <mergeCell ref="Q169:AE169"/>
    <mergeCell ref="AF169:AT169"/>
    <mergeCell ref="AU169:BI169"/>
    <mergeCell ref="AD168:AE168"/>
    <mergeCell ref="AF168:AH168"/>
    <mergeCell ref="AI168:AK168"/>
    <mergeCell ref="AL168:AN168"/>
    <mergeCell ref="AO168:AQ168"/>
    <mergeCell ref="AR168:AT168"/>
    <mergeCell ref="A168:S168"/>
    <mergeCell ref="T168:U168"/>
    <mergeCell ref="V168:W168"/>
    <mergeCell ref="X168:Y168"/>
    <mergeCell ref="A180:D180"/>
    <mergeCell ref="E180:BC180"/>
    <mergeCell ref="BD180:BI180"/>
    <mergeCell ref="A181:D181"/>
    <mergeCell ref="E181:BC181"/>
    <mergeCell ref="BD181:BI181"/>
    <mergeCell ref="AX174:BC174"/>
    <mergeCell ref="BD174:BE174"/>
    <mergeCell ref="A175:Y175"/>
    <mergeCell ref="AP175:BI175"/>
    <mergeCell ref="BS175:DN175"/>
    <mergeCell ref="A176:BI176"/>
    <mergeCell ref="AP171:AT173"/>
    <mergeCell ref="Q172:V173"/>
    <mergeCell ref="W172:Y173"/>
    <mergeCell ref="Z172:AB173"/>
    <mergeCell ref="AC172:AE173"/>
    <mergeCell ref="AF174:AK174"/>
    <mergeCell ref="AL174:AQ174"/>
    <mergeCell ref="AR174:AW174"/>
    <mergeCell ref="A171:G173"/>
    <mergeCell ref="H171:J173"/>
    <mergeCell ref="K171:M173"/>
    <mergeCell ref="N171:P173"/>
    <mergeCell ref="Q171:V171"/>
    <mergeCell ref="W171:Y171"/>
    <mergeCell ref="A186:D186"/>
    <mergeCell ref="E186:BC186"/>
    <mergeCell ref="BD186:BI186"/>
    <mergeCell ref="A187:D187"/>
    <mergeCell ref="E187:BC187"/>
    <mergeCell ref="BD187:BI187"/>
    <mergeCell ref="A184:D184"/>
    <mergeCell ref="E184:BC184"/>
    <mergeCell ref="BD184:BI184"/>
    <mergeCell ref="A185:D185"/>
    <mergeCell ref="E185:BC185"/>
    <mergeCell ref="BD185:BI185"/>
    <mergeCell ref="A182:D182"/>
    <mergeCell ref="E182:BC182"/>
    <mergeCell ref="BD182:BI182"/>
    <mergeCell ref="A183:D183"/>
    <mergeCell ref="E183:BC183"/>
    <mergeCell ref="BD183:BI183"/>
    <mergeCell ref="BD202:BI202"/>
    <mergeCell ref="A203:D203"/>
    <mergeCell ref="E203:BC203"/>
    <mergeCell ref="BD203:BI203"/>
    <mergeCell ref="A207:D207"/>
    <mergeCell ref="A190:D190"/>
    <mergeCell ref="E190:BC190"/>
    <mergeCell ref="BD190:BI190"/>
    <mergeCell ref="A191:D191"/>
    <mergeCell ref="E191:BC191"/>
    <mergeCell ref="BD191:BI191"/>
    <mergeCell ref="A188:D188"/>
    <mergeCell ref="E188:BC188"/>
    <mergeCell ref="BD188:BI188"/>
    <mergeCell ref="A189:D189"/>
    <mergeCell ref="E189:BC189"/>
    <mergeCell ref="BD189:BI189"/>
    <mergeCell ref="A192:D192"/>
    <mergeCell ref="E192:BC192"/>
    <mergeCell ref="BD192:BI192"/>
    <mergeCell ref="A193:D193"/>
    <mergeCell ref="E193:BC193"/>
    <mergeCell ref="BD193:BI193"/>
    <mergeCell ref="A197:D197"/>
    <mergeCell ref="E197:BC197"/>
    <mergeCell ref="BD197:BI197"/>
    <mergeCell ref="BD217:BI217"/>
    <mergeCell ref="A218:D218"/>
    <mergeCell ref="E218:BC218"/>
    <mergeCell ref="BD218:BI218"/>
    <mergeCell ref="A213:D213"/>
    <mergeCell ref="A196:D196"/>
    <mergeCell ref="E196:BC196"/>
    <mergeCell ref="BD196:BI196"/>
    <mergeCell ref="A198:D198"/>
    <mergeCell ref="E198:BC198"/>
    <mergeCell ref="BD198:BI198"/>
    <mergeCell ref="A194:D194"/>
    <mergeCell ref="E194:BC194"/>
    <mergeCell ref="BD194:BI194"/>
    <mergeCell ref="A200:D200"/>
    <mergeCell ref="E200:BC200"/>
    <mergeCell ref="BD200:BI200"/>
    <mergeCell ref="A199:D199"/>
    <mergeCell ref="E199:BC199"/>
    <mergeCell ref="BD199:BI199"/>
    <mergeCell ref="A211:D211"/>
    <mergeCell ref="E211:BC211"/>
    <mergeCell ref="BD211:BI211"/>
    <mergeCell ref="A210:D210"/>
    <mergeCell ref="E210:BC210"/>
    <mergeCell ref="BD210:BI210"/>
    <mergeCell ref="A206:D206"/>
    <mergeCell ref="E206:BC206"/>
    <mergeCell ref="BD206:BI206"/>
    <mergeCell ref="A208:D208"/>
    <mergeCell ref="E208:BC208"/>
    <mergeCell ref="BD208:BI208"/>
    <mergeCell ref="A230:U230"/>
    <mergeCell ref="AF230:AK230"/>
    <mergeCell ref="AL230:AQ230"/>
    <mergeCell ref="AR230:AW230"/>
    <mergeCell ref="AX230:BC230"/>
    <mergeCell ref="E207:BC207"/>
    <mergeCell ref="BD207:BI207"/>
    <mergeCell ref="A201:D201"/>
    <mergeCell ref="E201:BC201"/>
    <mergeCell ref="BD201:BI201"/>
    <mergeCell ref="A204:D204"/>
    <mergeCell ref="E204:BC204"/>
    <mergeCell ref="BD204:BI204"/>
    <mergeCell ref="A205:D205"/>
    <mergeCell ref="E205:BC205"/>
    <mergeCell ref="BD205:BI205"/>
    <mergeCell ref="A202:D202"/>
    <mergeCell ref="E202:BC202"/>
    <mergeCell ref="A221:D221"/>
    <mergeCell ref="E221:BC221"/>
    <mergeCell ref="BD221:BI221"/>
    <mergeCell ref="A222:D222"/>
    <mergeCell ref="E222:BC222"/>
    <mergeCell ref="BD222:BI222"/>
    <mergeCell ref="A219:D219"/>
    <mergeCell ref="E219:BC219"/>
    <mergeCell ref="BD219:BI219"/>
    <mergeCell ref="A220:D220"/>
    <mergeCell ref="E220:BC220"/>
    <mergeCell ref="BD220:BI220"/>
    <mergeCell ref="A217:D217"/>
    <mergeCell ref="E217:BC217"/>
    <mergeCell ref="E227:BC227"/>
    <mergeCell ref="BD227:BI227"/>
    <mergeCell ref="A228:D228"/>
    <mergeCell ref="E228:BC228"/>
    <mergeCell ref="BD228:BI228"/>
    <mergeCell ref="A225:D225"/>
    <mergeCell ref="E225:BC225"/>
    <mergeCell ref="BD225:BI225"/>
    <mergeCell ref="A226:D226"/>
    <mergeCell ref="E226:BC226"/>
    <mergeCell ref="BD226:BI226"/>
    <mergeCell ref="A223:D223"/>
    <mergeCell ref="E223:BC223"/>
    <mergeCell ref="BD223:BI223"/>
    <mergeCell ref="A224:D224"/>
    <mergeCell ref="E224:BC224"/>
    <mergeCell ref="BD224:BI224"/>
    <mergeCell ref="BF86:BI86"/>
    <mergeCell ref="BF87:BI87"/>
    <mergeCell ref="BD230:BE230"/>
    <mergeCell ref="A246:AA247"/>
    <mergeCell ref="AJ246:BC246"/>
    <mergeCell ref="AJ247:AO247"/>
    <mergeCell ref="AQ247:AZ247"/>
    <mergeCell ref="AJ248:AV248"/>
    <mergeCell ref="AJ249:AO249"/>
    <mergeCell ref="AJ241:AO241"/>
    <mergeCell ref="AQ241:AV241"/>
    <mergeCell ref="A242:U242"/>
    <mergeCell ref="AJ242:AV242"/>
    <mergeCell ref="AJ243:AV243"/>
    <mergeCell ref="A244:M244"/>
    <mergeCell ref="A236:G236"/>
    <mergeCell ref="AJ236:AO236"/>
    <mergeCell ref="AQ236:BC236"/>
    <mergeCell ref="A237:M237"/>
    <mergeCell ref="AJ237:AV237"/>
    <mergeCell ref="A239:G239"/>
    <mergeCell ref="AJ239:BC240"/>
    <mergeCell ref="E213:BC213"/>
    <mergeCell ref="BD213:BI213"/>
    <mergeCell ref="A214:D214"/>
    <mergeCell ref="E214:BC214"/>
    <mergeCell ref="BD214:BI214"/>
    <mergeCell ref="A231:BJ231"/>
    <mergeCell ref="A229:BI229"/>
    <mergeCell ref="A234:AC235"/>
    <mergeCell ref="AJ234:BC235"/>
    <mergeCell ref="A227:D227"/>
    <mergeCell ref="BD162:BE162"/>
    <mergeCell ref="BF162:BI162"/>
    <mergeCell ref="Z160:AA160"/>
    <mergeCell ref="AB160:AC160"/>
    <mergeCell ref="AD160:AE160"/>
    <mergeCell ref="BD160:BE160"/>
    <mergeCell ref="BF160:BI160"/>
    <mergeCell ref="B160:O160"/>
    <mergeCell ref="P160:Q160"/>
    <mergeCell ref="R160:S160"/>
    <mergeCell ref="T160:U160"/>
    <mergeCell ref="V160:W160"/>
    <mergeCell ref="X160:Y160"/>
    <mergeCell ref="Z85:AA85"/>
    <mergeCell ref="AB85:AC85"/>
    <mergeCell ref="AD85:AE85"/>
    <mergeCell ref="BD85:BE85"/>
    <mergeCell ref="BF85:BI85"/>
    <mergeCell ref="B86:O86"/>
    <mergeCell ref="P86:Q86"/>
    <mergeCell ref="R86:S86"/>
    <mergeCell ref="T86:U86"/>
    <mergeCell ref="V86:W86"/>
    <mergeCell ref="X86:Y86"/>
    <mergeCell ref="Z86:AA86"/>
    <mergeCell ref="AB86:AC86"/>
    <mergeCell ref="AD86:AE86"/>
    <mergeCell ref="BD86:BE86"/>
    <mergeCell ref="X87:Y87"/>
    <mergeCell ref="Z87:AA87"/>
    <mergeCell ref="AB87:AC87"/>
    <mergeCell ref="AD87:AE87"/>
    <mergeCell ref="BD38:BE38"/>
    <mergeCell ref="BF38:BI38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BD40:BE40"/>
    <mergeCell ref="BF71:BI71"/>
    <mergeCell ref="A215:D215"/>
    <mergeCell ref="E215:BC215"/>
    <mergeCell ref="BD215:BI215"/>
    <mergeCell ref="A216:D216"/>
    <mergeCell ref="E216:BC216"/>
    <mergeCell ref="BD216:BI216"/>
    <mergeCell ref="B72:O72"/>
    <mergeCell ref="P72:Q72"/>
    <mergeCell ref="R72:S72"/>
    <mergeCell ref="T72:U72"/>
    <mergeCell ref="V72:W72"/>
    <mergeCell ref="X72:Y72"/>
    <mergeCell ref="Z72:AA72"/>
    <mergeCell ref="AB72:AC72"/>
    <mergeCell ref="AD72:AE72"/>
    <mergeCell ref="BD72:BE72"/>
    <mergeCell ref="B71:O71"/>
    <mergeCell ref="P71:Q71"/>
    <mergeCell ref="R71:S71"/>
    <mergeCell ref="T71:U71"/>
    <mergeCell ref="V71:W71"/>
    <mergeCell ref="X71:Y71"/>
    <mergeCell ref="Z71:AA71"/>
    <mergeCell ref="AB71:AC71"/>
    <mergeCell ref="AD71:AE71"/>
    <mergeCell ref="BD71:BE71"/>
    <mergeCell ref="B87:O87"/>
    <mergeCell ref="P87:Q87"/>
    <mergeCell ref="R87:S87"/>
    <mergeCell ref="T87:U87"/>
    <mergeCell ref="V87:W87"/>
    <mergeCell ref="A52:A55"/>
    <mergeCell ref="B52:O55"/>
    <mergeCell ref="P52:Q55"/>
    <mergeCell ref="R52:S55"/>
    <mergeCell ref="T52:AE52"/>
    <mergeCell ref="AF52:BC52"/>
    <mergeCell ref="BD52:BE55"/>
    <mergeCell ref="BD87:BE87"/>
    <mergeCell ref="Z79:AA79"/>
    <mergeCell ref="AB79:AC79"/>
    <mergeCell ref="AD79:AE79"/>
    <mergeCell ref="BD79:BE79"/>
    <mergeCell ref="B74:O74"/>
    <mergeCell ref="P74:Q74"/>
    <mergeCell ref="R74:S74"/>
    <mergeCell ref="T74:U74"/>
    <mergeCell ref="V74:W74"/>
    <mergeCell ref="Z77:AA77"/>
    <mergeCell ref="AB77:AC77"/>
    <mergeCell ref="AD77:AE77"/>
    <mergeCell ref="BF52:BI55"/>
    <mergeCell ref="T53:U55"/>
    <mergeCell ref="V53:W55"/>
    <mergeCell ref="X53:AE53"/>
    <mergeCell ref="AF53:AK53"/>
    <mergeCell ref="AL53:AQ53"/>
    <mergeCell ref="AR53:AW53"/>
    <mergeCell ref="AX53:BC53"/>
    <mergeCell ref="X54:Y55"/>
    <mergeCell ref="Z54:AA55"/>
    <mergeCell ref="AB54:AC55"/>
    <mergeCell ref="AD54:AE55"/>
    <mergeCell ref="AF54:AH54"/>
    <mergeCell ref="AI54:AK54"/>
    <mergeCell ref="AL54:AN54"/>
    <mergeCell ref="AO54:AQ54"/>
    <mergeCell ref="AR54:AT54"/>
    <mergeCell ref="AU54:AW54"/>
    <mergeCell ref="AX54:AZ54"/>
    <mergeCell ref="BA54:BC54"/>
    <mergeCell ref="A212:D212"/>
    <mergeCell ref="E212:BC212"/>
    <mergeCell ref="BD212:BI212"/>
    <mergeCell ref="BD136:BE139"/>
    <mergeCell ref="BF136:BI139"/>
    <mergeCell ref="T137:U139"/>
    <mergeCell ref="V137:W139"/>
    <mergeCell ref="X137:AE137"/>
    <mergeCell ref="AF137:AK137"/>
    <mergeCell ref="AL137:AQ137"/>
    <mergeCell ref="AR137:AW137"/>
    <mergeCell ref="AX137:BC137"/>
    <mergeCell ref="X138:Y139"/>
    <mergeCell ref="Z138:AA139"/>
    <mergeCell ref="AB138:AC139"/>
    <mergeCell ref="AD138:AE139"/>
    <mergeCell ref="AF138:AH138"/>
    <mergeCell ref="AI138:AK138"/>
    <mergeCell ref="AL138:AN138"/>
    <mergeCell ref="AO138:AQ138"/>
    <mergeCell ref="AR138:AT138"/>
    <mergeCell ref="AU138:AW138"/>
    <mergeCell ref="AX138:AZ138"/>
    <mergeCell ref="BA138:BC138"/>
    <mergeCell ref="Z163:AA163"/>
    <mergeCell ref="AB163:AC163"/>
    <mergeCell ref="AD163:AE163"/>
    <mergeCell ref="BD163:BE163"/>
    <mergeCell ref="BF163:BI163"/>
    <mergeCell ref="Z162:AA162"/>
    <mergeCell ref="AB162:AC162"/>
    <mergeCell ref="AD162:AE162"/>
  </mergeCells>
  <printOptions horizontalCentered="1"/>
  <pageMargins left="0" right="0" top="0.19685039370078741" bottom="0" header="0" footer="0"/>
  <pageSetup paperSize="9" scale="16" fitToHeight="6" orientation="landscape" r:id="rId1"/>
  <rowBreaks count="5" manualBreakCount="5">
    <brk id="51" max="16383" man="1"/>
    <brk id="94" max="16383" man="1"/>
    <brk id="131" max="16383" man="1"/>
    <brk id="175" max="16383" man="1"/>
    <brk id="211" max="16383" man="1"/>
  </rowBreaks>
  <colBreaks count="1" manualBreakCount="1">
    <brk id="61" max="2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ГУП (пересчет с формулами)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Михайлова Инна Николаевна</cp:lastModifiedBy>
  <cp:lastPrinted>2021-05-18T07:15:16Z</cp:lastPrinted>
  <dcterms:created xsi:type="dcterms:W3CDTF">2021-02-05T06:45:59Z</dcterms:created>
  <dcterms:modified xsi:type="dcterms:W3CDTF">2021-06-02T11:44:09Z</dcterms:modified>
</cp:coreProperties>
</file>