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0" windowWidth="17280" windowHeight="6660" tabRatio="584"/>
  </bookViews>
  <sheets>
    <sheet name="Примерный учебный план" sheetId="25" r:id="rId1"/>
    <sheet name="Лист1" sheetId="26" r:id="rId2"/>
  </sheets>
  <definedNames>
    <definedName name="_xlnm.Print_Area" localSheetId="0">'Примерный учебный план'!$A$1:$JY$202</definedName>
  </definedNames>
  <calcPr calcId="152511"/>
</workbook>
</file>

<file path=xl/calcChain.xml><?xml version="1.0" encoding="utf-8"?>
<calcChain xmlns="http://schemas.openxmlformats.org/spreadsheetml/2006/main">
  <c r="BE64" i="25" l="1"/>
  <c r="BA125" i="25"/>
  <c r="AX125" i="25"/>
  <c r="AU125" i="25"/>
  <c r="AR125" i="25"/>
  <c r="AO125" i="25"/>
  <c r="AL125" i="25"/>
  <c r="AI125" i="25"/>
  <c r="BE114" i="25"/>
  <c r="BE115" i="25"/>
  <c r="BE116" i="25"/>
  <c r="AP125" i="25" l="1"/>
  <c r="AQ125" i="25"/>
  <c r="BE37" i="25" l="1"/>
  <c r="U38" i="25"/>
  <c r="W38" i="25"/>
  <c r="AE34" i="25"/>
  <c r="W37" i="25"/>
  <c r="U35" i="25" l="1"/>
  <c r="U36" i="25"/>
  <c r="W35" i="25"/>
  <c r="AZ125" i="25" l="1"/>
  <c r="AY125" i="25"/>
  <c r="AC88" i="25" l="1"/>
  <c r="AA88" i="25"/>
  <c r="Y88" i="25"/>
  <c r="AC44" i="25"/>
  <c r="W40" i="25"/>
  <c r="W42" i="25"/>
  <c r="W41" i="25"/>
  <c r="W63" i="25"/>
  <c r="AA61" i="25"/>
  <c r="AC61" i="25"/>
  <c r="Y39" i="25"/>
  <c r="W50" i="25"/>
  <c r="U34" i="25"/>
  <c r="Y34" i="25"/>
  <c r="Y33" i="25" l="1"/>
  <c r="W39" i="25"/>
  <c r="AJ125" i="25"/>
  <c r="AG125" i="25"/>
  <c r="AH125" i="25"/>
  <c r="AG126" i="25" s="1"/>
  <c r="AV125" i="25"/>
  <c r="AW125" i="25"/>
  <c r="AN125" i="25"/>
  <c r="AM125" i="25"/>
  <c r="AP126" i="25"/>
  <c r="AS125" i="25"/>
  <c r="AT125" i="25"/>
  <c r="AK125" i="25" l="1"/>
  <c r="BE95" i="25"/>
  <c r="W95" i="25"/>
  <c r="U95" i="25"/>
  <c r="U42" i="25" l="1"/>
  <c r="U41" i="25"/>
  <c r="AA84" i="25" l="1"/>
  <c r="AA80" i="25" s="1"/>
  <c r="Y84" i="25"/>
  <c r="Y61" i="25"/>
  <c r="Y44" i="25"/>
  <c r="AA44" i="25"/>
  <c r="AA43" i="25" s="1"/>
  <c r="AY126" i="25" l="1"/>
  <c r="BE58" i="25"/>
  <c r="U58" i="25"/>
  <c r="BE57" i="25"/>
  <c r="W57" i="25"/>
  <c r="U57" i="25"/>
  <c r="BE85" i="25"/>
  <c r="W85" i="25"/>
  <c r="U85" i="25"/>
  <c r="U46" i="25" l="1"/>
  <c r="W46" i="25"/>
  <c r="W36" i="25" l="1"/>
  <c r="W34" i="25" s="1"/>
  <c r="W33" i="25" s="1"/>
  <c r="BJ19" i="25" l="1"/>
  <c r="BJ20" i="25"/>
  <c r="AC55" i="25" l="1"/>
  <c r="AC43" i="25" s="1"/>
  <c r="Y55" i="25"/>
  <c r="Y43" i="25" s="1"/>
  <c r="BE54" i="25"/>
  <c r="W54" i="25"/>
  <c r="U54" i="25"/>
  <c r="U128" i="25" l="1"/>
  <c r="AM126" i="25" l="1"/>
  <c r="U99" i="25"/>
  <c r="U105" i="25"/>
  <c r="U108" i="25"/>
  <c r="U102" i="25"/>
  <c r="U92" i="25"/>
  <c r="U74" i="25"/>
  <c r="U72" i="25"/>
  <c r="U64" i="25"/>
  <c r="U67" i="25"/>
  <c r="U66" i="25"/>
  <c r="U60" i="25"/>
  <c r="U59" i="25"/>
  <c r="U55" i="25" l="1"/>
  <c r="AC110" i="25"/>
  <c r="AC87" i="25" s="1"/>
  <c r="Y110" i="25"/>
  <c r="Y87" i="25" s="1"/>
  <c r="U93" i="25"/>
  <c r="Y32" i="25"/>
  <c r="AC39" i="25"/>
  <c r="AC33" i="25" s="1"/>
  <c r="AC32" i="25" s="1"/>
  <c r="AE33" i="25"/>
  <c r="AE32" i="25" s="1"/>
  <c r="Y113" i="25"/>
  <c r="AC113" i="25"/>
  <c r="AE81" i="25"/>
  <c r="AE80" i="25" s="1"/>
  <c r="AE79" i="25" s="1"/>
  <c r="Y81" i="25"/>
  <c r="Y80" i="25" s="1"/>
  <c r="AA110" i="25"/>
  <c r="AA87" i="25" s="1"/>
  <c r="AA79" i="25" s="1"/>
  <c r="U130" i="25"/>
  <c r="U129" i="25"/>
  <c r="U127" i="25"/>
  <c r="AC79" i="25" l="1"/>
  <c r="Y79" i="25"/>
  <c r="Y125" i="25" s="1"/>
  <c r="AE125" i="25"/>
  <c r="BE72" i="25"/>
  <c r="BE71" i="25"/>
  <c r="AC125" i="25" l="1"/>
  <c r="BE105" i="25"/>
  <c r="U103" i="25"/>
  <c r="W103" i="25"/>
  <c r="BE103" i="25"/>
  <c r="U40" i="25"/>
  <c r="U39" i="25" s="1"/>
  <c r="U73" i="25" l="1"/>
  <c r="BI21" i="25" l="1"/>
  <c r="BH21" i="25"/>
  <c r="BG21" i="25"/>
  <c r="BF21" i="25"/>
  <c r="BE21" i="25"/>
  <c r="BD21" i="25"/>
  <c r="BC21" i="25"/>
  <c r="BJ18" i="25"/>
  <c r="BJ17" i="25"/>
  <c r="BJ21" i="25" l="1"/>
  <c r="BE40" i="25"/>
  <c r="U104" i="25" l="1"/>
  <c r="W104" i="25"/>
  <c r="U116" i="25"/>
  <c r="W116" i="25"/>
  <c r="U115" i="25"/>
  <c r="W115" i="25"/>
  <c r="U114" i="25"/>
  <c r="W114" i="25"/>
  <c r="U112" i="25"/>
  <c r="W112" i="25"/>
  <c r="U111" i="25"/>
  <c r="W111" i="25"/>
  <c r="U98" i="25"/>
  <c r="W98" i="25"/>
  <c r="BE98" i="25"/>
  <c r="U107" i="25"/>
  <c r="W107" i="25"/>
  <c r="U106" i="25"/>
  <c r="W106" i="25"/>
  <c r="U96" i="25"/>
  <c r="W96" i="25"/>
  <c r="U94" i="25"/>
  <c r="W94" i="25"/>
  <c r="W93" i="25"/>
  <c r="U90" i="25"/>
  <c r="W90" i="25"/>
  <c r="U101" i="25"/>
  <c r="W101" i="25"/>
  <c r="U91" i="25"/>
  <c r="W91" i="25"/>
  <c r="U86" i="25"/>
  <c r="U84" i="25" s="1"/>
  <c r="W86" i="25"/>
  <c r="W84" i="25" s="1"/>
  <c r="U83" i="25"/>
  <c r="W83" i="25"/>
  <c r="U82" i="25"/>
  <c r="W82" i="25"/>
  <c r="W73" i="25"/>
  <c r="AV126" i="25"/>
  <c r="AS126" i="25"/>
  <c r="W113" i="25" l="1"/>
  <c r="U81" i="25"/>
  <c r="U80" i="25" s="1"/>
  <c r="U113" i="25"/>
  <c r="U110" i="25"/>
  <c r="W110" i="25"/>
  <c r="W81" i="25"/>
  <c r="W80" i="25" s="1"/>
  <c r="U89" i="25"/>
  <c r="W89" i="25"/>
  <c r="U100" i="25" l="1"/>
  <c r="U97" i="25"/>
  <c r="U71" i="25" l="1"/>
  <c r="W71" i="25"/>
  <c r="U69" i="25"/>
  <c r="W69" i="25"/>
  <c r="U63" i="25"/>
  <c r="U68" i="25"/>
  <c r="W68" i="25"/>
  <c r="W66" i="25"/>
  <c r="U52" i="25"/>
  <c r="W52" i="25"/>
  <c r="U50" i="25"/>
  <c r="W49" i="25"/>
  <c r="W47" i="25"/>
  <c r="U49" i="25"/>
  <c r="U47" i="25"/>
  <c r="W59" i="25"/>
  <c r="U109" i="25"/>
  <c r="U88" i="25" s="1"/>
  <c r="W109" i="25"/>
  <c r="W100" i="25"/>
  <c r="W97" i="25"/>
  <c r="AA39" i="25"/>
  <c r="W88" i="25" l="1"/>
  <c r="W87" i="25" s="1"/>
  <c r="W79" i="25" s="1"/>
  <c r="W61" i="25"/>
  <c r="U44" i="25"/>
  <c r="U43" i="25" s="1"/>
  <c r="W44" i="25"/>
  <c r="U61" i="25"/>
  <c r="AA33" i="25"/>
  <c r="AA32" i="25" s="1"/>
  <c r="AA125" i="25" s="1"/>
  <c r="U87" i="25"/>
  <c r="U79" i="25" s="1"/>
  <c r="W55" i="25"/>
  <c r="BE112" i="25"/>
  <c r="BE111" i="25"/>
  <c r="BE99" i="25"/>
  <c r="BE104" i="25"/>
  <c r="BE108" i="25"/>
  <c r="BE107" i="25"/>
  <c r="BE106" i="25"/>
  <c r="BE96" i="25"/>
  <c r="BE94" i="25"/>
  <c r="BE93" i="25"/>
  <c r="BE90" i="25"/>
  <c r="BE102" i="25"/>
  <c r="BE101" i="25"/>
  <c r="BE92" i="25"/>
  <c r="BE91" i="25"/>
  <c r="BE86" i="25"/>
  <c r="BE83" i="25"/>
  <c r="BE82" i="25"/>
  <c r="BE74" i="25"/>
  <c r="BE73" i="25"/>
  <c r="BE69" i="25"/>
  <c r="BE63" i="25"/>
  <c r="BE68" i="25"/>
  <c r="BE67" i="25"/>
  <c r="BE66" i="25"/>
  <c r="BE52" i="25"/>
  <c r="BE50" i="25"/>
  <c r="BE49" i="25"/>
  <c r="BE47" i="25"/>
  <c r="BE60" i="25"/>
  <c r="BE59" i="25"/>
  <c r="BE109" i="25"/>
  <c r="BE100" i="25"/>
  <c r="BE97" i="25"/>
  <c r="BE89" i="25"/>
  <c r="BE42" i="25"/>
  <c r="BE41" i="25"/>
  <c r="BE35" i="25"/>
  <c r="BE38" i="25"/>
  <c r="BE36" i="25"/>
  <c r="BE32" i="25" l="1"/>
  <c r="BE125" i="25" s="1"/>
  <c r="BE79" i="25"/>
  <c r="W43" i="25"/>
  <c r="W32" i="25" s="1"/>
  <c r="U33" i="25"/>
  <c r="U32" i="25" s="1"/>
  <c r="BE130" i="25" l="1"/>
  <c r="W125" i="25"/>
  <c r="U125" i="25" l="1"/>
</calcChain>
</file>

<file path=xl/sharedStrings.xml><?xml version="1.0" encoding="utf-8"?>
<sst xmlns="http://schemas.openxmlformats.org/spreadsheetml/2006/main" count="837" uniqueCount="451">
  <si>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</si>
  <si>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</si>
  <si>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</si>
  <si>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</si>
  <si>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</si>
  <si>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</si>
  <si>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</si>
  <si>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</si>
  <si>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</si>
  <si>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</si>
  <si>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</si>
  <si>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</si>
  <si>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</si>
  <si>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</si>
  <si>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</si>
  <si>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</si>
  <si>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</si>
  <si>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</si>
  <si>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</si>
  <si>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</si>
  <si>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</si>
  <si>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</si>
  <si>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</si>
  <si>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</si>
  <si>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</si>
  <si>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</si>
  <si>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</si>
  <si>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</si>
  <si>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</si>
  <si>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</si>
  <si>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</si>
  <si>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</si>
  <si>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</si>
  <si>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</si>
  <si>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</si>
  <si>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</si>
  <si>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</si>
  <si>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</si>
  <si>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</si>
  <si>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</si>
  <si>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</si>
  <si>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</si>
  <si>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</si>
  <si>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</si>
  <si>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</si>
  <si>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</si>
  <si>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</si>
  <si>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</si>
  <si>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</si>
  <si>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</si>
  <si>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</si>
  <si>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</si>
  <si>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</si>
  <si>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</si>
  <si>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</si>
  <si>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</si>
  <si>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</si>
  <si>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</si>
  <si>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</si>
  <si>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</si>
  <si>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</si>
  <si>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</si>
  <si>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</si>
  <si>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</si>
  <si>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</si>
  <si>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</si>
  <si>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</si>
  <si>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</si>
  <si>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</si>
  <si>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</si>
  <si>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</si>
  <si>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</si>
  <si>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</si>
  <si>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</si>
  <si>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</si>
  <si>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</si>
  <si>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</si>
  <si>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</si>
  <si>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</si>
  <si>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</si>
  <si>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</si>
  <si>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</si>
  <si>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</si>
  <si>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</si>
  <si>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</si>
  <si>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</si>
  <si>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</si>
  <si>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</si>
  <si>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</si>
  <si>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</si>
  <si>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</si>
  <si>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</si>
  <si>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</si>
  <si>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</si>
  <si>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</si>
  <si>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</si>
  <si>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</si>
  <si>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</si>
  <si>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</si>
  <si>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 xml:space="preserve">Количество часов учебных занятий 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</si>
  <si>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</si>
  <si>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</si>
  <si>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</si>
  <si>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</si>
  <si>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</si>
  <si>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</si>
  <si>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</si>
  <si>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</si>
  <si>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</si>
  <si>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1.2.1</t>
  </si>
  <si>
    <t>1.3</t>
  </si>
  <si>
    <t>1.1.1</t>
  </si>
  <si>
    <t>1.1.2</t>
  </si>
  <si>
    <t>2.2</t>
  </si>
  <si>
    <t>2.2.1</t>
  </si>
  <si>
    <t>3.2</t>
  </si>
  <si>
    <t>VIII. Матрица компетенций</t>
  </si>
  <si>
    <t>УК-1</t>
  </si>
  <si>
    <t>УК-2</t>
  </si>
  <si>
    <t>СОГЛАСОВАНО</t>
  </si>
  <si>
    <t xml:space="preserve">     (подпись)    М.П.</t>
  </si>
  <si>
    <t xml:space="preserve">    (И.О.Фамилия)</t>
  </si>
  <si>
    <t>(дата)</t>
  </si>
  <si>
    <t xml:space="preserve">     (подпись)   </t>
  </si>
  <si>
    <t xml:space="preserve">Рекомендован к утверждению Президиумом Совета УМО 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</si>
  <si>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</si>
  <si>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Эксперт-нормоконтролер</t>
  </si>
  <si>
    <t>Компонент учреждения образования</t>
  </si>
  <si>
    <t>1.2.2</t>
  </si>
  <si>
    <t>Физика</t>
  </si>
  <si>
    <t>Химия</t>
  </si>
  <si>
    <t>2</t>
  </si>
  <si>
    <t>Инженерная графика</t>
  </si>
  <si>
    <t>Стандартизация норм точности</t>
  </si>
  <si>
    <t>Детали приборов</t>
  </si>
  <si>
    <t>Экономика производства</t>
  </si>
  <si>
    <t>Организация производства и управление предприятием</t>
  </si>
  <si>
    <t>Контроль и испытание продукции</t>
  </si>
  <si>
    <t>Охрана труда</t>
  </si>
  <si>
    <t>Защита населения и объектов от чрезвычайных ситуаций. Радиационная безопасность</t>
  </si>
  <si>
    <t>Белорусский язык (профессиональная лексика)</t>
  </si>
  <si>
    <t>Иностранный язык</t>
  </si>
  <si>
    <t>Основы управления интеллектуальной собственностью</t>
  </si>
  <si>
    <t>Маркетинг</t>
  </si>
  <si>
    <t>Теоретическая метрология</t>
  </si>
  <si>
    <t>Законодательная и прикладная метрология</t>
  </si>
  <si>
    <t>Системы менеджмента качества</t>
  </si>
  <si>
    <t>Квалиметрия</t>
  </si>
  <si>
    <t>Прикладная математика</t>
  </si>
  <si>
    <t>Информатика</t>
  </si>
  <si>
    <t>Теоретическая механика</t>
  </si>
  <si>
    <t>Прикладная механика</t>
  </si>
  <si>
    <t>Материаловедение и технология материалов</t>
  </si>
  <si>
    <t>Электроника</t>
  </si>
  <si>
    <t>Электротехника</t>
  </si>
  <si>
    <t>Средства измерения физических величин</t>
  </si>
  <si>
    <t>Проектирование контрольных приспособлений</t>
  </si>
  <si>
    <t>Проектирование норм точности</t>
  </si>
  <si>
    <t>Технология приборостроения</t>
  </si>
  <si>
    <t>2.2.2</t>
  </si>
  <si>
    <t>Автоматизация информационного обеспечения</t>
  </si>
  <si>
    <t>Компьютерные сети</t>
  </si>
  <si>
    <t>2.3.2</t>
  </si>
  <si>
    <t>Международная стандартизация</t>
  </si>
  <si>
    <t>Основы менеджмента качества</t>
  </si>
  <si>
    <t>Экспертиза систем менеджмента качества</t>
  </si>
  <si>
    <t>Статистические методы контроля качества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</si>
  <si>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</si>
  <si>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</si>
  <si>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</si>
  <si>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</si>
  <si>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</si>
  <si>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</si>
  <si>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</si>
  <si>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</si>
  <si>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2.2.1.9</t>
  </si>
  <si>
    <t>2.2.1.10</t>
  </si>
  <si>
    <t>2.2.1.11</t>
  </si>
  <si>
    <t>2.2.2.1</t>
  </si>
  <si>
    <t>2.2.2.2</t>
  </si>
  <si>
    <t>Введение в инженерное образование</t>
  </si>
  <si>
    <t>Коррупция и ее общественная опасность</t>
  </si>
  <si>
    <t>Физическая культура</t>
  </si>
  <si>
    <t>3.3</t>
  </si>
  <si>
    <t>Перевод технической литературы</t>
  </si>
  <si>
    <t>1.1.1.1</t>
  </si>
  <si>
    <t>1.1.1.2</t>
  </si>
  <si>
    <t>1.1.1.3</t>
  </si>
  <si>
    <t>1.1.2.1</t>
  </si>
  <si>
    <t>1.1.2.2</t>
  </si>
  <si>
    <t>1.1.2.3</t>
  </si>
  <si>
    <t>Преддипломная</t>
  </si>
  <si>
    <t>IV</t>
  </si>
  <si>
    <t>УК-6</t>
  </si>
  <si>
    <t>УК-3</t>
  </si>
  <si>
    <t>УК-4</t>
  </si>
  <si>
    <t>УК-5</t>
  </si>
  <si>
    <t>Знать особенности формационного и цивилизационного подходов к изучению и пониманию истории Беларуси в контексте восточноевропейской и западноевропейской цивилизаций</t>
  </si>
  <si>
    <t>Быть способным использовать экономические знания для принятия рациональных решений в профессиональной деятельности</t>
  </si>
  <si>
    <t>Быть способным осуществлять самостоятельный поиск и отбор социологической информации по конкретной проблеме</t>
  </si>
  <si>
    <t>Быть способным применять философские идеи и категории при анализе социокультурных и социально-профессиональных проблем и ситуаций</t>
  </si>
  <si>
    <t>Обладать качествами гражданственности</t>
  </si>
  <si>
    <t>УК-7</t>
  </si>
  <si>
    <t>БПК-4</t>
  </si>
  <si>
    <t>БПК-5</t>
  </si>
  <si>
    <t>БПК-7</t>
  </si>
  <si>
    <t>БПК-8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</si>
  <si>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</si>
  <si>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Взаимодействовать со специалистами смежных профилей</t>
  </si>
  <si>
    <t>Применять в профессиональной деятельности методологию обеспечения взаимозаменяемости элементов технических систем механического типа, методы нормирования точности параметров, деталей, сборочных единиц и изделий в целом</t>
  </si>
  <si>
    <t>Владеть методиками расчетов, подтверждающих работоспособность проектируемых изделий (машин, приборов, их узлов и деталей механического типа), отвечающих заданным требованиям, навыками по разработке и оформлению конструкторской документации</t>
  </si>
  <si>
    <t>Владеть методиками расчетов, подтверждающих работоспособность проектируемых электромеханических и электронных устройств и изделий, применять в профессиональной деятельности навыки составления, расчета их основных компонентов и параметров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</si>
  <si>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</si>
  <si>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</si>
  <si>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</si>
  <si>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</si>
  <si>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</si>
  <si>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</si>
  <si>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IV курс</t>
  </si>
  <si>
    <t>Цикл "Безопасность жизнедеятельности"</t>
  </si>
  <si>
    <t>Цикл "Языковое использование"</t>
  </si>
  <si>
    <t>Цикл "Ресурсосбережение"</t>
  </si>
  <si>
    <t>Цикл "Правовой"</t>
  </si>
  <si>
    <t>Цикл "Метрология"</t>
  </si>
  <si>
    <t>Цикл "Стандартизация"</t>
  </si>
  <si>
    <t>Цикл "Оценка соответствия"</t>
  </si>
  <si>
    <t>Цикл "Менеджмент качества"</t>
  </si>
  <si>
    <t>/1-6</t>
  </si>
  <si>
    <t>/68</t>
  </si>
  <si>
    <t>1.2.2.1</t>
  </si>
  <si>
    <t>1.2.2.2</t>
  </si>
  <si>
    <t>1.3.1</t>
  </si>
  <si>
    <t>1.3.2</t>
  </si>
  <si>
    <t>1.3.3</t>
  </si>
  <si>
    <t>1.3.4</t>
  </si>
  <si>
    <t>1.3.5</t>
  </si>
  <si>
    <t>2.1.1</t>
  </si>
  <si>
    <t>2.1.2</t>
  </si>
  <si>
    <t>2.1.3</t>
  </si>
  <si>
    <t>2.1.4</t>
  </si>
  <si>
    <t xml:space="preserve">Математика </t>
  </si>
  <si>
    <t>Анализ и преобразование измерительной информации</t>
  </si>
  <si>
    <t>2.2.1.12</t>
  </si>
  <si>
    <t>2.3</t>
  </si>
  <si>
    <t>2.3.1</t>
  </si>
  <si>
    <t>2.3.3</t>
  </si>
  <si>
    <t xml:space="preserve">                                 </t>
  </si>
  <si>
    <t>СК-2</t>
  </si>
  <si>
    <t>СК-5</t>
  </si>
  <si>
    <t>СК-8</t>
  </si>
  <si>
    <t>Курсовая работа по учебной дисциплине "Квалиметрия"</t>
  </si>
  <si>
    <t>Курсовой проект по учебной дисциплине "Системы менеджмента качества"</t>
  </si>
  <si>
    <t>Курсовая работа по учебной дисциплине "Теоретическая метрология"</t>
  </si>
  <si>
    <t>СК-9</t>
  </si>
  <si>
    <t>Быть способным применять в профессиональной деятельности законы и закономерности развития рыночных отношений, принципы и методы их реализации</t>
  </si>
  <si>
    <t>Курсовой проект по учебной дисциплине "Детали приборов"</t>
  </si>
  <si>
    <t>Курсовой проект по учебной дисциплине "Проектирование контрольных приспособлений"</t>
  </si>
  <si>
    <t>СК-10</t>
  </si>
  <si>
    <t>СК-1</t>
  </si>
  <si>
    <t>2.2; 2.3</t>
  </si>
  <si>
    <t>СК-7</t>
  </si>
  <si>
    <t>СК-6</t>
  </si>
  <si>
    <t>СК-4</t>
  </si>
  <si>
    <t>СК-3</t>
  </si>
  <si>
    <t xml:space="preserve">   I. График образовательного  процесса</t>
  </si>
  <si>
    <t>2.2.1.13</t>
  </si>
  <si>
    <t>2.2.1.14</t>
  </si>
  <si>
    <t>2.2.1.15</t>
  </si>
  <si>
    <t>Курсовая работа по учебной дисциплине "Технология приборостроения"</t>
  </si>
  <si>
    <t>Курсовая работа по учебной дисциплине "Проектирование норм точности"</t>
  </si>
  <si>
    <t>Курсовая работа по учебной дисциплине "Стандартизация норм точности"</t>
  </si>
  <si>
    <t>СК-11</t>
  </si>
  <si>
    <t>Быть способным к социальному взаимодействию и  межличностным коммуникациям</t>
  </si>
  <si>
    <t>УК-8</t>
  </si>
  <si>
    <t>Обладать навыками наглядного представления деталей и комплексов технических систем, чтения чертежей и использования компьютерных технологий для построения чертежей</t>
  </si>
  <si>
    <t>Обладать знаниями и уметь применять информационное обеспечение и интерфейсы автоматизированных информационных систем для защиты и обеспечения безопасности информации в профессиональной области, в том числе в сети Интернет</t>
  </si>
  <si>
    <t>Обладать знаниями и уметь применять навыки организации и обеспечения полного цикла проектирования и технологической подготовки производства, отвечающих заданным требованиям</t>
  </si>
  <si>
    <t>БПК-1</t>
  </si>
  <si>
    <t>БПК-2</t>
  </si>
  <si>
    <t>БПК-3</t>
  </si>
  <si>
    <t>БПК-6</t>
  </si>
  <si>
    <t>Быть способным  применять основные понятия и методологические основы теоретической метрологии  для решения  задач прикладной метрологии в рамках основных функций метрологической службы промышленного предприятия и обеспечивать их соответствие положениям законодательной метрологии</t>
  </si>
  <si>
    <t>Быть способным применять основные понятия и методологические основы системы менеджмента качества для решения типовых задач в области качества промышленного предприятия</t>
  </si>
  <si>
    <t>Быть способным применять основные понятия и методологические основы квалиметрии для решения задач по разработке экспертных систем оценивания качества продукции, процессов, систем, квалиметрических моделей объектов (продукции, процессов)</t>
  </si>
  <si>
    <t>Быть способным применять основные понятия и методы менеджмента качества для решения задач по созданию, развертыванию, поддержанию в организации подсистем документооборота, сбора и анализа данных, поддержки принятия решений на основе процессного подхода</t>
  </si>
  <si>
    <t>1.2.1.1</t>
  </si>
  <si>
    <t>1.2.1.2</t>
  </si>
  <si>
    <t>2.1; 2.2</t>
  </si>
  <si>
    <t xml:space="preserve">Базовая техническая подготовка </t>
  </si>
  <si>
    <t xml:space="preserve">Базовая профессиональная подготовка </t>
  </si>
  <si>
    <t>1.2.1.3</t>
  </si>
  <si>
    <t>1.2.1.4</t>
  </si>
  <si>
    <t>1.2.1.5</t>
  </si>
  <si>
    <t>Техническое нормирование и стандартизация</t>
  </si>
  <si>
    <t>Процессы жизненного цикла</t>
  </si>
  <si>
    <t>Обеспечивающие и вспомогательные процессы</t>
  </si>
  <si>
    <t>Быть способным применять базовые научно-теоретические знания  для решения теоретических и практических задач в области метрологии, стандартизации и контроля качества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</si>
  <si>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 и населения от возможных последствий аварий, стихийных бедствий</t>
  </si>
  <si>
    <t>Обладать базовыми навыками выявления потенциальных объектов интеллектуальной собственности и проведения патентно-информационного поиска, оценки патентоспособности и патентной чистоты предлагаемых технических решений</t>
  </si>
  <si>
    <t>Быть способным применять основные понятия и методологические основы оценки соответствия в рамках функции службы качества промышленного предприятия, обеспечивать выполнение требований технических нормативных правовых актов и технических регламентов</t>
  </si>
  <si>
    <t>БПК-9</t>
  </si>
  <si>
    <t>БПК-9.1</t>
  </si>
  <si>
    <t>БПК-9.2</t>
  </si>
  <si>
    <t>УК-9</t>
  </si>
  <si>
    <t>УК-10</t>
  </si>
  <si>
    <t xml:space="preserve"> СК-4</t>
  </si>
  <si>
    <t xml:space="preserve"> СК-7</t>
  </si>
  <si>
    <t xml:space="preserve">Быть способным  применять основные положения юридической, нормативной, справочной литературы и трудового законодательства в области стандартизации, метрологии и сертификации </t>
  </si>
  <si>
    <t>Обладать знаниями в области прикладной математики и информатики и уметь их применять для решения задач метрологического обеспечения производства, технического нормирования и стандартизации, контроля качества продукции и процессов</t>
  </si>
  <si>
    <t xml:space="preserve"> СК-5</t>
  </si>
  <si>
    <t>Обладать базовыми навыками исследователя, уметь применять методологию научно-исследовательской работы для всех аспектов деятельности специалиста в области метрологии, стандартизации  и управления качеством</t>
  </si>
  <si>
    <t>Владеть основами производственных отношений и принципами управления промышленным предприятием</t>
  </si>
  <si>
    <t>Цикл "Контроль"</t>
  </si>
  <si>
    <t>Курсовая работа по учебной дисциплине "Контроль и испытание продукции"</t>
  </si>
  <si>
    <t>/1</t>
  </si>
  <si>
    <t>/2</t>
  </si>
  <si>
    <t>/3,4</t>
  </si>
  <si>
    <t>/32</t>
  </si>
  <si>
    <t>/16</t>
  </si>
  <si>
    <t>/20</t>
  </si>
  <si>
    <t>/10</t>
  </si>
  <si>
    <t>/34</t>
  </si>
  <si>
    <t>/17</t>
  </si>
  <si>
    <t>Начальник Главного управления профессионального образования
Министерства образования Республики Беларусь</t>
  </si>
  <si>
    <t>Ознакомительная</t>
  </si>
  <si>
    <t>Курсовая работа по учебной дисциплине "Статистические методы контроля качества"</t>
  </si>
  <si>
    <t>Срок обучения  4 года</t>
  </si>
  <si>
    <t xml:space="preserve"> ТИПОВОЙ УЧЕБНЫЙ  ПЛАН</t>
  </si>
  <si>
    <t>С.А.Касперович</t>
  </si>
  <si>
    <t xml:space="preserve">Председатель Государственного комитета по стандартизации и сертификации Республики Беларусь </t>
  </si>
  <si>
    <t>В.В.Назаренко</t>
  </si>
  <si>
    <t xml:space="preserve">Председатель УМО по образованию в области обеспечения качества </t>
  </si>
  <si>
    <t xml:space="preserve"> П.С.Серенков</t>
  </si>
  <si>
    <t>И.В.Титович</t>
  </si>
  <si>
    <t>Центр развития инженерного образования и организации учебного процесса Белорусского национального техничнского университета</t>
  </si>
  <si>
    <t>А.С.Снарский</t>
  </si>
  <si>
    <t>Протокол № 62 от 13.02.2018 г.</t>
  </si>
  <si>
    <t xml:space="preserve">по образованию в области обеспечения качества </t>
  </si>
  <si>
    <t>И.О. председателя НМС по специальности 1-54 01 01 Метрология, стандартизация и сертификация (по направлениям)</t>
  </si>
  <si>
    <t>С.С.Соколовский</t>
  </si>
  <si>
    <t>Метрология, стандартизация и сертификация (по направлениям)</t>
  </si>
  <si>
    <t>Метрологическая</t>
  </si>
  <si>
    <t>Технологическая</t>
  </si>
  <si>
    <t>Код модуля, учебной дисциплины</t>
  </si>
  <si>
    <t>2.2.2.1; 2.2.2.2</t>
  </si>
  <si>
    <t>2.2.1.5;  2.2.1.15</t>
  </si>
  <si>
    <t>2.2.1.2; 2.2.1.3</t>
  </si>
  <si>
    <t>Быть способным применять основные методы ресурсо-и энергосбережения и обладать базовыми навыками оценки экологических последствий реализации  производственных процессов и продукции</t>
  </si>
  <si>
    <t xml:space="preserve">СК-4 </t>
  </si>
  <si>
    <t>2.2.1.10; 2.2.1.11; 2.2.1.12; 2.2.1.13</t>
  </si>
  <si>
    <t>2.2.1.9; 2.2.1.16</t>
  </si>
  <si>
    <t xml:space="preserve"> 2.2.1.6; 2.2.1.7; 2.2.1.8; 2.2.1.14</t>
  </si>
  <si>
    <t xml:space="preserve"> СК-2
</t>
  </si>
  <si>
    <t>2.1; 2.2.1.14; 2.2.1.15; 2.3.3</t>
  </si>
  <si>
    <t>1.1.1.4</t>
  </si>
  <si>
    <t>1.2.1.3; 1.2.1.4</t>
  </si>
  <si>
    <t>1.2.1.1; 1.2.1.2</t>
  </si>
  <si>
    <t>1.2.1.6</t>
  </si>
  <si>
    <t>1.3.2; 1.3.3</t>
  </si>
  <si>
    <t>Быть способным применять основные понятия и методологические основы технического нормирования и стандартизации  для решения задач стаандартизации в рамках основных функций службы стандартизации промышленного предприятия и обеспечивать их соответствие техническим регламентам</t>
  </si>
  <si>
    <t>СК-2; СК-9</t>
  </si>
  <si>
    <t>СК-3;  СК-9</t>
  </si>
  <si>
    <t>Обладать знаниями и уметь применять навыки по выбору и обоснованию методов менеджмента качества на этапах жизненного цикла продукции машиностроения и приборостроения, в том числе  мониторинга, экспертизы и анализа результативности процессов и системы менеджмента качества организации</t>
  </si>
  <si>
    <t>2.3.2; 2.3.3</t>
  </si>
  <si>
    <t>СК-8; СК-9</t>
  </si>
  <si>
    <t>СК-12</t>
  </si>
  <si>
    <t xml:space="preserve"> СК-2; СК-3; 
СК-4; СК-5; 
СК-9-СК-12</t>
  </si>
  <si>
    <t>Быть способным применять в профессиональной деятельности  требования международных и региональных систем  технического нормирования и стандартизации для разработки и внедрения национальных и отраслевых  систем и технических нормативных правовых актов</t>
  </si>
  <si>
    <t xml:space="preserve">Быть способным разрабатывать и применять планы статистического контроля и мониторинга показателей качества продукции и процессов, методы сбора и анализа данных, техники обработки результатов и формирования заключений о соответствии </t>
  </si>
  <si>
    <t xml:space="preserve"> Быть способным анализировать контролепригодность показателей, планировать и разрабатывать методы контроля и испытаний с позиций точности и достоверности результатов, обрабатывать и анализировать результаты, давать корректные заключения</t>
  </si>
  <si>
    <t>Разработан в качестве  примера реализации образовательного стандарта по специальности 1 - 54 01 01  "Метрология, стандартизация и сертификация (по направлениям)" .</t>
  </si>
  <si>
    <t>Политология</t>
  </si>
  <si>
    <t>Основы эколого-энергетической устойчивости производства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</si>
  <si>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</si>
  <si>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Обладать базовыми навыками коммуникации в устной и письменной формах на белорусскоми иностранном языках  для решения задач межличностного и межкультурного взаимодействия и производственных задач</t>
  </si>
  <si>
    <t>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происхождения</t>
  </si>
  <si>
    <t>Владеть навыками здоровьесбережения</t>
  </si>
  <si>
    <t>4</t>
  </si>
  <si>
    <t>3</t>
  </si>
  <si>
    <t>Быть способным применять основные понятия и методологические основы технического нормирования и стандартизации  для решения задач стандартизации в рамках основных функций службы стандартизации промышленного предприятия и обеспечивать их соответствие техническим регламентам</t>
  </si>
  <si>
    <t>МИНИСТЕРСТВО ОБРАЗОВАНИЯ РЕСПУБЛИКИ БЕЛАРУСЬ</t>
  </si>
  <si>
    <t>Учреждения высшего образования</t>
  </si>
  <si>
    <t xml:space="preserve">Квалификация  специалиста: </t>
  </si>
  <si>
    <t>инженер</t>
  </si>
  <si>
    <t xml:space="preserve">           </t>
  </si>
  <si>
    <t>И.Н.Михайлова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</si>
  <si>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</si>
  <si>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3.4</t>
  </si>
  <si>
    <t>/5,6</t>
  </si>
  <si>
    <t>/340</t>
  </si>
  <si>
    <t>"___" _______________ 2018 г.</t>
  </si>
  <si>
    <t>(протокол № 62 от 13.02.2018 г.)</t>
  </si>
  <si>
    <t>1. Государственный экзамен по специальности,                                                      по направлению специальности                                                                        2. Защита дипломного проекта  в ГЭК</t>
  </si>
  <si>
    <t xml:space="preserve">       Направление специальности  1-54 01 01-01 Метрология, стандартизация и сертификация</t>
  </si>
  <si>
    <t>2.2.1.5; 2.2.1.9</t>
  </si>
  <si>
    <t>2.2.1.3;  2.2.1.13</t>
  </si>
  <si>
    <t>2.1; 2.2.1.13; 2.2.1.15; 2.3.3</t>
  </si>
  <si>
    <t>2.2.1.6; 2.2.1.7; 2.2.1.12; 2.2.1.14</t>
  </si>
  <si>
    <t xml:space="preserve"> 2.2.1.2; 2.2.1.4; 2.2.1.11; 2.2.1.15</t>
  </si>
  <si>
    <t>2.2.1.16</t>
  </si>
  <si>
    <t>(машиностроение и приборостроение)</t>
  </si>
  <si>
    <t>Социально-гуманитарная подготовка 1</t>
  </si>
  <si>
    <t>Фундаментальная подготовка специалиста 1</t>
  </si>
  <si>
    <t>Общенаучная подготовка (естественнонаучные дисциплины) 1</t>
  </si>
  <si>
    <t>Профессионально-техническая подготовка специалиста 1</t>
  </si>
  <si>
    <t>Специальная профессиональная подготовка специалиста 1</t>
  </si>
  <si>
    <t>Фундаментальная подготовка специалиста 2</t>
  </si>
  <si>
    <t>Социально-гуманитарная подготовка 2</t>
  </si>
  <si>
    <t>Общенаучная подготовка (естественнонаучные дисциплины) 2</t>
  </si>
  <si>
    <t>Профессионально-техническая подготовка специалиста 2</t>
  </si>
  <si>
    <t>Специальная профессиональная подготовка специалиста 2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</si>
  <si>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</si>
  <si>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</si>
  <si>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</si>
  <si>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</si>
  <si>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</si>
  <si>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</si>
  <si>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</si>
  <si>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</si>
  <si>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</si>
  <si>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"___"  _______________ 2018 г.</t>
  </si>
  <si>
    <t>И.о. председателя НМС по метрологии, стандартизации и сертификации,  технической диагностике</t>
  </si>
  <si>
    <t>7 семестр,
17 недель</t>
  </si>
  <si>
    <t>8 семестр,
_ недель</t>
  </si>
  <si>
    <t>2.2.1.8;         2.2.1.10</t>
  </si>
  <si>
    <r>
      <t xml:space="preserve">Специальность  </t>
    </r>
    <r>
      <rPr>
        <b/>
        <sz val="38"/>
        <rFont val="Times New Roman"/>
        <family val="1"/>
        <charset val="204"/>
      </rPr>
      <t>1-54 01 01</t>
    </r>
  </si>
  <si>
    <t xml:space="preserve">Председатель Государственного комитета по стандартизации и сертификации                        Республики Беларусь </t>
  </si>
  <si>
    <t>Экономика</t>
  </si>
  <si>
    <t xml:space="preserve">Философия </t>
  </si>
  <si>
    <t>История</t>
  </si>
  <si>
    <t>Курсовая работа по учебной дисциплине "Техническое нормирование и стандартизация"</t>
  </si>
  <si>
    <t xml:space="preserve"> УК-1</t>
  </si>
  <si>
    <t>УК-9; СК-7;       СК-8; СК-9</t>
  </si>
  <si>
    <t xml:space="preserve">УК-8; УК-10 </t>
  </si>
  <si>
    <t>УК-8; СК-1; 
СК-9</t>
  </si>
  <si>
    <t xml:space="preserve">УК-8;УК-10;      СК-1;СК-9 </t>
  </si>
  <si>
    <t>Психология труда/ История мировой культуры</t>
  </si>
  <si>
    <t>Политические институты и политические процессы/ Логика</t>
  </si>
  <si>
    <t>Разработан в качестве  примера реализации образовательного стандарта по специальности 1-54 01 01  "Метрология, стандартизация и сертификация (по направлениям)".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</si>
  <si>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</si>
  <si>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</si>
  <si>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УК-8; УК-9;    СК-2-СК-6;       СК-9-СК-12</t>
  </si>
  <si>
    <t xml:space="preserve">Владеть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и профессиональной деятельности
</t>
  </si>
  <si>
    <t>УТВЕРЖДЕНО</t>
  </si>
  <si>
    <t>Министра образования</t>
  </si>
  <si>
    <t>Старовойтовой И.А.</t>
  </si>
  <si>
    <t xml:space="preserve">Первым заместителем </t>
  </si>
  <si>
    <t xml:space="preserve"> Республики Беларусь </t>
  </si>
  <si>
    <r>
      <t xml:space="preserve">Регистрационный № </t>
    </r>
    <r>
      <rPr>
        <b/>
        <sz val="38"/>
        <rFont val="Times New Roman"/>
        <family val="1"/>
        <charset val="204"/>
      </rPr>
      <t>I 54-1-001/пр-тип.</t>
    </r>
  </si>
  <si>
    <r>
      <t xml:space="preserve">Продолжение типового учебного плана по направлению специальности 1-54 01 01-01  Метрология, стандартизация и сертификация (машиностроение и приборостроение), регистрационный № </t>
    </r>
    <r>
      <rPr>
        <b/>
        <sz val="32"/>
        <rFont val="Times New Roman"/>
        <family val="1"/>
        <charset val="204"/>
      </rPr>
      <t>I 54-1-001/пр-тип.</t>
    </r>
  </si>
  <si>
    <t xml:space="preserve">Владеть высоким уровнем культуры политического мышления и поведения, позволяющим быть активным участником политической жизни общества, понимать сущность, ценности и принципы идеологии белорусского государства, анализировать социально-политические процессы в стране и мире и формулировать собственную социально-политическую позицию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</si>
</sst>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 Cyr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sz val="32"/>
      <name val="Times New Roman"/>
      <family val="1"/>
      <charset val="204"/>
    </font>
    <font>
      <sz val="32"/>
      <name val="Arial Cyr"/>
      <charset val="204"/>
    </font>
    <font>
      <b/>
      <sz val="32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u/>
      <sz val="22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36"/>
      <name val="Times New Roman"/>
      <family val="1"/>
      <charset val="204"/>
    </font>
    <font>
      <sz val="36"/>
      <name val="Arial Cyr"/>
      <charset val="204"/>
    </font>
    <font>
      <sz val="38"/>
      <name val="Times New Roman"/>
      <family val="1"/>
      <charset val="204"/>
    </font>
    <font>
      <sz val="38"/>
      <name val="Arial Cyr"/>
      <charset val="204"/>
    </font>
    <font>
      <b/>
      <sz val="38"/>
      <name val="Times New Roman"/>
      <family val="1"/>
      <charset val="204"/>
    </font>
    <font>
      <b/>
      <sz val="38"/>
      <name val="Arial Cyr"/>
      <charset val="204"/>
    </font>
    <font>
      <i/>
      <sz val="38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32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1254">
    <xf numFmtId="0" fontId="0" fillId="0" borderId="0" xfId="0"/>
    <xf numFmtId="0" fontId="5" fillId="0" borderId="0" xfId="0" applyFont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7" fillId="0" borderId="0" xfId="0" applyFont="1"/>
    <xf numFmtId="0" fontId="8" fillId="0" borderId="0" xfId="0" applyFont="1"/>
    <xf numFmtId="49" fontId="8" fillId="0" borderId="0" xfId="0" applyNumberFormat="1" applyFont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horizontal="center"/>
    </xf>
    <xf numFmtId="0" fontId="0" fillId="0" borderId="31" xfId="0" applyBorder="1"/>
    <xf numFmtId="0" fontId="0" fillId="0" borderId="0" xfId="0" applyBorder="1"/>
    <xf numFmtId="0" fontId="0" fillId="2" borderId="0" xfId="0" applyFill="1"/>
    <xf numFmtId="164" fontId="0" fillId="0" borderId="0" xfId="0" applyNumberFormat="1"/>
    <xf numFmtId="164" fontId="2" fillId="0" borderId="0" xfId="0" applyNumberFormat="1" applyFont="1"/>
    <xf numFmtId="164" fontId="8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0" fontId="0" fillId="2" borderId="0" xfId="0" applyFill="1" applyBorder="1"/>
    <xf numFmtId="0" fontId="0" fillId="2" borderId="31" xfId="0" applyFill="1" applyBorder="1"/>
    <xf numFmtId="0" fontId="5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164" fontId="2" fillId="0" borderId="18" xfId="0" applyNumberFormat="1" applyFont="1" applyBorder="1"/>
    <xf numFmtId="49" fontId="2" fillId="0" borderId="18" xfId="0" applyNumberFormat="1" applyFont="1" applyBorder="1"/>
    <xf numFmtId="0" fontId="0" fillId="0" borderId="0" xfId="0" applyFill="1"/>
    <xf numFmtId="0" fontId="12" fillId="0" borderId="0" xfId="0" applyFont="1"/>
    <xf numFmtId="0" fontId="5" fillId="0" borderId="0" xfId="0" applyFont="1" applyFill="1" applyBorder="1" applyAlignment="1">
      <alignment horizontal="center"/>
    </xf>
    <xf numFmtId="0" fontId="1" fillId="0" borderId="0" xfId="1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1" xfId="0" applyFont="1" applyFill="1" applyBorder="1"/>
    <xf numFmtId="164" fontId="5" fillId="0" borderId="0" xfId="0" applyNumberFormat="1" applyFont="1" applyFill="1"/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left" vertical="top" wrapText="1"/>
    </xf>
    <xf numFmtId="0" fontId="1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164" fontId="2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64" fontId="0" fillId="0" borderId="0" xfId="0" applyNumberFormat="1" applyFill="1"/>
    <xf numFmtId="0" fontId="2" fillId="0" borderId="0" xfId="0" applyFont="1" applyFill="1" applyBorder="1" applyAlignment="1">
      <alignment horizontal="center" vertical="top"/>
    </xf>
    <xf numFmtId="0" fontId="6" fillId="0" borderId="0" xfId="0" applyFont="1" applyFill="1"/>
    <xf numFmtId="0" fontId="6" fillId="0" borderId="0" xfId="0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13" fillId="0" borderId="0" xfId="0" applyFont="1"/>
    <xf numFmtId="0" fontId="14" fillId="0" borderId="0" xfId="0" applyFont="1"/>
    <xf numFmtId="164" fontId="13" fillId="0" borderId="0" xfId="0" applyNumberFormat="1" applyFont="1"/>
    <xf numFmtId="0" fontId="6" fillId="0" borderId="0" xfId="0" applyFont="1" applyFill="1" applyAlignment="1">
      <alignment horizontal="left" vertical="top" wrapText="1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1" fillId="0" borderId="4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6" xfId="0" applyFont="1" applyBorder="1"/>
    <xf numFmtId="0" fontId="8" fillId="0" borderId="20" xfId="0" applyFont="1" applyBorder="1"/>
    <xf numFmtId="0" fontId="8" fillId="0" borderId="30" xfId="0" applyFont="1" applyBorder="1"/>
    <xf numFmtId="49" fontId="13" fillId="0" borderId="0" xfId="0" applyNumberFormat="1" applyFont="1"/>
    <xf numFmtId="0" fontId="6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17" xfId="0" applyFont="1" applyBorder="1"/>
    <xf numFmtId="164" fontId="8" fillId="0" borderId="30" xfId="0" applyNumberFormat="1" applyFont="1" applyBorder="1"/>
    <xf numFmtId="0" fontId="0" fillId="0" borderId="63" xfId="0" applyBorder="1"/>
    <xf numFmtId="0" fontId="0" fillId="0" borderId="0" xfId="0" applyFill="1" applyBorder="1"/>
    <xf numFmtId="0" fontId="0" fillId="0" borderId="41" xfId="0" applyBorder="1"/>
    <xf numFmtId="0" fontId="0" fillId="2" borderId="41" xfId="0" applyFill="1" applyBorder="1"/>
    <xf numFmtId="0" fontId="0" fillId="0" borderId="41" xfId="0" applyFill="1" applyBorder="1"/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30" xfId="0" applyFont="1" applyBorder="1"/>
    <xf numFmtId="0" fontId="6" fillId="0" borderId="17" xfId="0" applyFont="1" applyBorder="1"/>
    <xf numFmtId="0" fontId="6" fillId="0" borderId="16" xfId="0" applyFont="1" applyBorder="1"/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65" xfId="0" applyFont="1" applyBorder="1"/>
    <xf numFmtId="0" fontId="6" fillId="0" borderId="12" xfId="0" applyFont="1" applyBorder="1"/>
    <xf numFmtId="0" fontId="6" fillId="0" borderId="69" xfId="0" applyFont="1" applyBorder="1"/>
    <xf numFmtId="1" fontId="1" fillId="0" borderId="48" xfId="0" applyNumberFormat="1" applyFont="1" applyBorder="1" applyAlignment="1">
      <alignment horizontal="center" vertical="center"/>
    </xf>
    <xf numFmtId="0" fontId="6" fillId="0" borderId="15" xfId="0" applyFont="1" applyBorder="1"/>
    <xf numFmtId="0" fontId="6" fillId="0" borderId="14" xfId="0" applyFont="1" applyBorder="1"/>
    <xf numFmtId="0" fontId="6" fillId="0" borderId="48" xfId="0" applyFont="1" applyBorder="1"/>
    <xf numFmtId="0" fontId="6" fillId="0" borderId="4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37" xfId="0" applyFont="1" applyFill="1" applyBorder="1"/>
    <xf numFmtId="0" fontId="6" fillId="0" borderId="38" xfId="0" applyFont="1" applyFill="1" applyBorder="1"/>
    <xf numFmtId="0" fontId="6" fillId="0" borderId="1" xfId="0" applyFont="1" applyFill="1" applyBorder="1"/>
    <xf numFmtId="0" fontId="6" fillId="0" borderId="3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8" xfId="0" applyFont="1" applyFill="1" applyBorder="1"/>
    <xf numFmtId="0" fontId="6" fillId="2" borderId="1" xfId="0" applyFont="1" applyFill="1" applyBorder="1"/>
    <xf numFmtId="0" fontId="6" fillId="2" borderId="38" xfId="0" applyNumberFormat="1" applyFont="1" applyFill="1" applyBorder="1"/>
    <xf numFmtId="0" fontId="6" fillId="2" borderId="3" xfId="0" applyFont="1" applyFill="1" applyBorder="1"/>
    <xf numFmtId="0" fontId="6" fillId="2" borderId="37" xfId="0" applyFont="1" applyFill="1" applyBorder="1"/>
    <xf numFmtId="164" fontId="6" fillId="2" borderId="38" xfId="0" applyNumberFormat="1" applyFont="1" applyFill="1" applyBorder="1"/>
    <xf numFmtId="0" fontId="6" fillId="2" borderId="2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/>
    </xf>
    <xf numFmtId="0" fontId="6" fillId="2" borderId="29" xfId="0" applyFont="1" applyFill="1" applyBorder="1"/>
    <xf numFmtId="0" fontId="6" fillId="2" borderId="49" xfId="0" applyFont="1" applyFill="1" applyBorder="1"/>
    <xf numFmtId="0" fontId="6" fillId="2" borderId="25" xfId="0" applyFont="1" applyFill="1" applyBorder="1"/>
    <xf numFmtId="164" fontId="6" fillId="2" borderId="49" xfId="0" applyNumberFormat="1" applyFont="1" applyFill="1" applyBorder="1"/>
    <xf numFmtId="0" fontId="6" fillId="2" borderId="23" xfId="0" applyFont="1" applyFill="1" applyBorder="1"/>
    <xf numFmtId="0" fontId="6" fillId="2" borderId="58" xfId="0" applyFont="1" applyFill="1" applyBorder="1"/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0" fontId="6" fillId="2" borderId="34" xfId="0" applyFont="1" applyFill="1" applyBorder="1"/>
    <xf numFmtId="0" fontId="6" fillId="2" borderId="32" xfId="0" applyFont="1" applyFill="1" applyBorder="1"/>
    <xf numFmtId="0" fontId="6" fillId="2" borderId="50" xfId="0" applyFont="1" applyFill="1" applyBorder="1"/>
    <xf numFmtId="164" fontId="6" fillId="2" borderId="31" xfId="0" applyNumberFormat="1" applyFont="1" applyFill="1" applyBorder="1" applyAlignment="1">
      <alignment horizontal="center" vertical="center"/>
    </xf>
    <xf numFmtId="1" fontId="1" fillId="2" borderId="50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/>
    </xf>
    <xf numFmtId="164" fontId="6" fillId="2" borderId="50" xfId="0" applyNumberFormat="1" applyFont="1" applyFill="1" applyBorder="1"/>
    <xf numFmtId="0" fontId="6" fillId="2" borderId="33" xfId="0" applyFont="1" applyFill="1" applyBorder="1"/>
    <xf numFmtId="0" fontId="6" fillId="2" borderId="66" xfId="0" applyFont="1" applyFill="1" applyBorder="1"/>
    <xf numFmtId="0" fontId="6" fillId="2" borderId="42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4" fontId="6" fillId="0" borderId="38" xfId="0" applyNumberFormat="1" applyFont="1" applyBorder="1"/>
    <xf numFmtId="0" fontId="6" fillId="0" borderId="13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34" xfId="0" applyFont="1" applyBorder="1"/>
    <xf numFmtId="0" fontId="6" fillId="0" borderId="32" xfId="0" applyFont="1" applyBorder="1"/>
    <xf numFmtId="0" fontId="6" fillId="0" borderId="50" xfId="0" applyFont="1" applyBorder="1"/>
    <xf numFmtId="0" fontId="6" fillId="0" borderId="33" xfId="0" applyFont="1" applyBorder="1"/>
    <xf numFmtId="0" fontId="6" fillId="0" borderId="66" xfId="0" applyFont="1" applyBorder="1"/>
    <xf numFmtId="164" fontId="6" fillId="0" borderId="50" xfId="0" applyNumberFormat="1" applyFont="1" applyBorder="1"/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36" xfId="0" applyFont="1" applyFill="1" applyBorder="1"/>
    <xf numFmtId="0" fontId="6" fillId="2" borderId="9" xfId="0" applyFont="1" applyFill="1" applyBorder="1"/>
    <xf numFmtId="0" fontId="6" fillId="2" borderId="35" xfId="0" applyFont="1" applyFill="1" applyBorder="1"/>
    <xf numFmtId="164" fontId="6" fillId="2" borderId="36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2" xfId="0" applyFont="1" applyFill="1" applyBorder="1"/>
    <xf numFmtId="0" fontId="6" fillId="2" borderId="48" xfId="0" applyFont="1" applyFill="1" applyBorder="1"/>
    <xf numFmtId="0" fontId="6" fillId="2" borderId="14" xfId="0" applyFont="1" applyFill="1" applyBorder="1"/>
    <xf numFmtId="0" fontId="6" fillId="2" borderId="65" xfId="0" applyFont="1" applyFill="1" applyBorder="1"/>
    <xf numFmtId="164" fontId="6" fillId="2" borderId="48" xfId="0" applyNumberFormat="1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164" fontId="6" fillId="0" borderId="48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6" fillId="0" borderId="41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39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6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8" xfId="0" applyFont="1" applyBorder="1"/>
    <xf numFmtId="0" fontId="6" fillId="0" borderId="29" xfId="0" applyFont="1" applyBorder="1"/>
    <xf numFmtId="0" fontId="6" fillId="0" borderId="49" xfId="0" applyFont="1" applyBorder="1"/>
    <xf numFmtId="0" fontId="6" fillId="0" borderId="25" xfId="0" applyFont="1" applyBorder="1"/>
    <xf numFmtId="164" fontId="6" fillId="0" borderId="49" xfId="0" applyNumberFormat="1" applyFont="1" applyBorder="1"/>
    <xf numFmtId="0" fontId="6" fillId="0" borderId="5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164" fontId="6" fillId="0" borderId="30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36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4" fontId="6" fillId="0" borderId="36" xfId="0" applyNumberFormat="1" applyFont="1" applyBorder="1"/>
    <xf numFmtId="0" fontId="6" fillId="0" borderId="9" xfId="0" applyFont="1" applyBorder="1"/>
    <xf numFmtId="0" fontId="6" fillId="0" borderId="35" xfId="0" applyFont="1" applyBorder="1"/>
    <xf numFmtId="0" fontId="7" fillId="2" borderId="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8" xfId="0" applyFont="1" applyFill="1" applyBorder="1"/>
    <xf numFmtId="0" fontId="6" fillId="0" borderId="7" xfId="0" applyFont="1" applyFill="1" applyBorder="1"/>
    <xf numFmtId="0" fontId="6" fillId="0" borderId="57" xfId="0" applyFont="1" applyFill="1" applyBorder="1"/>
    <xf numFmtId="0" fontId="6" fillId="0" borderId="40" xfId="0" applyFont="1" applyFill="1" applyBorder="1"/>
    <xf numFmtId="164" fontId="6" fillId="0" borderId="40" xfId="0" applyNumberFormat="1" applyFont="1" applyFill="1" applyBorder="1"/>
    <xf numFmtId="0" fontId="6" fillId="0" borderId="5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1" fontId="1" fillId="0" borderId="36" xfId="0" applyNumberFormat="1" applyFont="1" applyBorder="1" applyAlignment="1">
      <alignment horizontal="center" vertical="center"/>
    </xf>
    <xf numFmtId="164" fontId="6" fillId="0" borderId="38" xfId="0" applyNumberFormat="1" applyFont="1" applyFill="1" applyBorder="1"/>
    <xf numFmtId="164" fontId="6" fillId="2" borderId="38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6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2" borderId="11" xfId="0" applyFont="1" applyFill="1" applyBorder="1"/>
    <xf numFmtId="0" fontId="6" fillId="2" borderId="8" xfId="0" applyFont="1" applyFill="1" applyBorder="1"/>
    <xf numFmtId="0" fontId="6" fillId="2" borderId="40" xfId="0" applyFont="1" applyFill="1" applyBorder="1"/>
    <xf numFmtId="0" fontId="6" fillId="2" borderId="7" xfId="0" applyFont="1" applyFill="1" applyBorder="1"/>
    <xf numFmtId="0" fontId="6" fillId="2" borderId="57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4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8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164" fontId="6" fillId="2" borderId="40" xfId="0" applyNumberFormat="1" applyFont="1" applyFill="1" applyBorder="1" applyAlignment="1">
      <alignment vertical="center"/>
    </xf>
    <xf numFmtId="0" fontId="6" fillId="0" borderId="28" xfId="0" applyFont="1" applyBorder="1"/>
    <xf numFmtId="0" fontId="6" fillId="0" borderId="56" xfId="0" applyFont="1" applyBorder="1"/>
    <xf numFmtId="0" fontId="6" fillId="0" borderId="53" xfId="0" applyFont="1" applyBorder="1"/>
    <xf numFmtId="0" fontId="6" fillId="0" borderId="26" xfId="0" applyFont="1" applyBorder="1"/>
    <xf numFmtId="0" fontId="6" fillId="0" borderId="55" xfId="0" applyFont="1" applyBorder="1"/>
    <xf numFmtId="164" fontId="6" fillId="0" borderId="53" xfId="0" applyNumberFormat="1" applyFont="1" applyBorder="1"/>
    <xf numFmtId="0" fontId="1" fillId="0" borderId="2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164" fontId="6" fillId="2" borderId="40" xfId="0" applyNumberFormat="1" applyFont="1" applyFill="1" applyBorder="1"/>
    <xf numFmtId="0" fontId="6" fillId="2" borderId="5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9" xfId="0" applyFont="1" applyFill="1" applyBorder="1"/>
    <xf numFmtId="0" fontId="6" fillId="2" borderId="20" xfId="0" applyFont="1" applyFill="1" applyBorder="1"/>
    <xf numFmtId="0" fontId="6" fillId="2" borderId="30" xfId="0" applyFont="1" applyFill="1" applyBorder="1"/>
    <xf numFmtId="0" fontId="6" fillId="2" borderId="17" xfId="0" applyFont="1" applyFill="1" applyBorder="1"/>
    <xf numFmtId="0" fontId="6" fillId="2" borderId="16" xfId="0" applyFont="1" applyFill="1" applyBorder="1"/>
    <xf numFmtId="164" fontId="6" fillId="2" borderId="30" xfId="0" applyNumberFormat="1" applyFont="1" applyFill="1" applyBorder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6" fillId="0" borderId="5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64" fontId="6" fillId="0" borderId="49" xfId="0" applyNumberFormat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0" fillId="0" borderId="0" xfId="0" applyFont="1"/>
    <xf numFmtId="0" fontId="6" fillId="0" borderId="76" xfId="0" applyFont="1" applyBorder="1" applyAlignment="1">
      <alignment horizontal="center" vertical="top"/>
    </xf>
    <xf numFmtId="0" fontId="6" fillId="0" borderId="77" xfId="0" applyFont="1" applyBorder="1" applyAlignment="1">
      <alignment horizontal="center" vertical="top"/>
    </xf>
    <xf numFmtId="0" fontId="6" fillId="0" borderId="75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49" fontId="19" fillId="0" borderId="0" xfId="0" applyNumberFormat="1" applyFont="1"/>
    <xf numFmtId="49" fontId="1" fillId="0" borderId="16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58" xfId="0" applyNumberFormat="1" applyFont="1" applyFill="1" applyBorder="1" applyAlignment="1">
      <alignment horizontal="center" vertical="center"/>
    </xf>
    <xf numFmtId="49" fontId="1" fillId="2" borderId="66" xfId="0" applyNumberFormat="1" applyFont="1" applyFill="1" applyBorder="1" applyAlignment="1">
      <alignment horizontal="center" vertical="center"/>
    </xf>
    <xf numFmtId="49" fontId="6" fillId="2" borderId="6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1" fillId="0" borderId="66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49" fontId="6" fillId="0" borderId="6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6" fillId="0" borderId="57" xfId="0" applyNumberFormat="1" applyFont="1" applyFill="1" applyBorder="1" applyAlignment="1">
      <alignment horizontal="center" vertical="center"/>
    </xf>
    <xf numFmtId="49" fontId="6" fillId="0" borderId="58" xfId="0" applyNumberFormat="1" applyFont="1" applyFill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49" fontId="6" fillId="0" borderId="66" xfId="0" applyNumberFormat="1" applyFont="1" applyBorder="1" applyAlignment="1">
      <alignment horizontal="center" vertical="center"/>
    </xf>
    <xf numFmtId="0" fontId="19" fillId="0" borderId="0" xfId="0" applyFont="1"/>
    <xf numFmtId="164" fontId="20" fillId="0" borderId="0" xfId="0" applyNumberFormat="1" applyFont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vertical="top"/>
    </xf>
    <xf numFmtId="0" fontId="25" fillId="0" borderId="0" xfId="0" applyFont="1"/>
    <xf numFmtId="0" fontId="26" fillId="0" borderId="0" xfId="0" applyFont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64" fontId="26" fillId="0" borderId="0" xfId="0" applyNumberFormat="1" applyFont="1"/>
    <xf numFmtId="0" fontId="27" fillId="0" borderId="0" xfId="0" applyFont="1" applyAlignment="1"/>
    <xf numFmtId="0" fontId="27" fillId="0" borderId="0" xfId="0" applyFont="1"/>
    <xf numFmtId="0" fontId="28" fillId="0" borderId="0" xfId="0" applyFont="1"/>
    <xf numFmtId="0" fontId="25" fillId="0" borderId="0" xfId="0" applyFont="1" applyAlignment="1">
      <alignment vertical="top"/>
    </xf>
    <xf numFmtId="164" fontId="25" fillId="0" borderId="0" xfId="0" applyNumberFormat="1" applyFont="1"/>
    <xf numFmtId="0" fontId="25" fillId="0" borderId="0" xfId="0" applyFont="1" applyAlignment="1">
      <alignment vertical="center"/>
    </xf>
    <xf numFmtId="0" fontId="26" fillId="2" borderId="0" xfId="0" applyFont="1" applyFill="1"/>
    <xf numFmtId="0" fontId="26" fillId="0" borderId="0" xfId="0" applyFont="1" applyAlignment="1">
      <alignment vertical="top"/>
    </xf>
    <xf numFmtId="164" fontId="26" fillId="0" borderId="0" xfId="0" applyNumberFormat="1" applyFont="1" applyAlignment="1">
      <alignment vertical="top"/>
    </xf>
    <xf numFmtId="0" fontId="29" fillId="0" borderId="0" xfId="0" applyFont="1" applyAlignment="1"/>
    <xf numFmtId="0" fontId="26" fillId="0" borderId="0" xfId="0" applyFont="1" applyAlignment="1"/>
    <xf numFmtId="0" fontId="18" fillId="0" borderId="0" xfId="1" applyFont="1" applyBorder="1"/>
    <xf numFmtId="0" fontId="16" fillId="0" borderId="0" xfId="0" applyFont="1" applyFill="1"/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164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 wrapText="1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42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/>
    </xf>
    <xf numFmtId="0" fontId="16" fillId="2" borderId="13" xfId="0" applyFont="1" applyFill="1" applyBorder="1"/>
    <xf numFmtId="0" fontId="16" fillId="2" borderId="42" xfId="0" applyFont="1" applyFill="1" applyBorder="1"/>
    <xf numFmtId="0" fontId="15" fillId="2" borderId="13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top"/>
    </xf>
    <xf numFmtId="164" fontId="15" fillId="0" borderId="0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/>
    <xf numFmtId="0" fontId="15" fillId="0" borderId="6" xfId="0" applyFont="1" applyFill="1" applyBorder="1" applyAlignment="1">
      <alignment horizontal="left" vertical="top" wrapText="1"/>
    </xf>
    <xf numFmtId="164" fontId="16" fillId="0" borderId="0" xfId="0" applyNumberFormat="1" applyFont="1" applyFill="1"/>
    <xf numFmtId="0" fontId="16" fillId="0" borderId="0" xfId="0" applyFont="1" applyFill="1" applyAlignment="1"/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vertical="center" wrapText="1"/>
    </xf>
    <xf numFmtId="0" fontId="10" fillId="0" borderId="64" xfId="0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10" fillId="0" borderId="51" xfId="0" applyFont="1" applyBorder="1" applyAlignment="1">
      <alignment horizontal="center" vertical="center" textRotation="90"/>
    </xf>
    <xf numFmtId="164" fontId="10" fillId="0" borderId="31" xfId="0" applyNumberFormat="1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164" fontId="10" fillId="0" borderId="41" xfId="0" applyNumberFormat="1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10" fillId="0" borderId="60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9" xfId="0" applyFont="1" applyFill="1" applyBorder="1"/>
    <xf numFmtId="0" fontId="6" fillId="0" borderId="35" xfId="0" applyFont="1" applyFill="1" applyBorder="1"/>
    <xf numFmtId="164" fontId="6" fillId="0" borderId="36" xfId="0" applyNumberFormat="1" applyFont="1" applyFill="1" applyBorder="1"/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27" fillId="0" borderId="0" xfId="0" applyFont="1" applyFill="1"/>
    <xf numFmtId="0" fontId="26" fillId="0" borderId="0" xfId="0" applyFont="1" applyFill="1"/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25" fillId="0" borderId="1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top"/>
    </xf>
    <xf numFmtId="164" fontId="25" fillId="0" borderId="0" xfId="0" applyNumberFormat="1" applyFont="1" applyFill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center"/>
    </xf>
    <xf numFmtId="0" fontId="25" fillId="0" borderId="6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5" fillId="0" borderId="39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justify"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justify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4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15" fillId="2" borderId="3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4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9" fillId="0" borderId="0" xfId="0" applyFont="1" applyFill="1" applyAlignment="1">
      <alignment horizontal="left" vertical="top" wrapText="1"/>
    </xf>
    <xf numFmtId="0" fontId="6" fillId="2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0" borderId="62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justify" vertical="center"/>
    </xf>
    <xf numFmtId="0" fontId="15" fillId="0" borderId="10" xfId="0" applyFont="1" applyFill="1" applyBorder="1" applyAlignment="1">
      <alignment horizontal="justify" vertical="center"/>
    </xf>
    <xf numFmtId="0" fontId="15" fillId="0" borderId="4" xfId="0" applyFont="1" applyFill="1" applyBorder="1" applyAlignment="1">
      <alignment horizontal="justify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46" xfId="0" applyNumberFormat="1" applyFont="1" applyFill="1" applyBorder="1" applyAlignment="1">
      <alignment horizontal="center" vertical="center"/>
    </xf>
    <xf numFmtId="0" fontId="6" fillId="0" borderId="39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15" fillId="0" borderId="2" xfId="0" applyFont="1" applyFill="1" applyBorder="1" applyAlignment="1">
      <alignment horizontal="left" vertical="center"/>
    </xf>
    <xf numFmtId="0" fontId="15" fillId="0" borderId="38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47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7" fillId="0" borderId="26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/>
    </xf>
    <xf numFmtId="0" fontId="15" fillId="0" borderId="3" xfId="0" applyFont="1" applyFill="1" applyBorder="1" applyAlignment="1">
      <alignment horizontal="justify" vertical="top" wrapText="1"/>
    </xf>
    <xf numFmtId="0" fontId="15" fillId="0" borderId="13" xfId="0" applyFont="1" applyFill="1" applyBorder="1" applyAlignment="1">
      <alignment horizontal="justify" vertical="top"/>
    </xf>
    <xf numFmtId="0" fontId="15" fillId="0" borderId="1" xfId="0" applyFont="1" applyFill="1" applyBorder="1" applyAlignment="1">
      <alignment horizontal="justify" vertical="top"/>
    </xf>
    <xf numFmtId="0" fontId="15" fillId="0" borderId="3" xfId="0" applyFont="1" applyFill="1" applyBorder="1" applyAlignment="1">
      <alignment horizontal="justify" vertical="distributed" wrapText="1"/>
    </xf>
    <xf numFmtId="0" fontId="15" fillId="0" borderId="13" xfId="0" applyFont="1" applyFill="1" applyBorder="1" applyAlignment="1">
      <alignment horizontal="justify" vertical="distributed"/>
    </xf>
    <xf numFmtId="0" fontId="15" fillId="0" borderId="1" xfId="0" applyFont="1" applyFill="1" applyBorder="1" applyAlignment="1">
      <alignment horizontal="justify" vertical="distributed"/>
    </xf>
    <xf numFmtId="0" fontId="1" fillId="0" borderId="5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justify" vertical="center" wrapText="1"/>
    </xf>
    <xf numFmtId="0" fontId="15" fillId="0" borderId="13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0" fontId="1" fillId="2" borderId="5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25" fillId="0" borderId="0" xfId="0" applyFont="1" applyFill="1" applyAlignment="1">
      <alignment horizontal="left" vertical="top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6" fillId="0" borderId="67" xfId="0" applyNumberFormat="1" applyFont="1" applyFill="1" applyBorder="1" applyAlignment="1">
      <alignment horizontal="center" vertical="center"/>
    </xf>
    <xf numFmtId="49" fontId="6" fillId="0" borderId="59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/>
    </xf>
    <xf numFmtId="164" fontId="22" fillId="2" borderId="54" xfId="0" applyNumberFormat="1" applyFont="1" applyFill="1" applyBorder="1" applyAlignment="1">
      <alignment horizontal="center"/>
    </xf>
    <xf numFmtId="0" fontId="22" fillId="2" borderId="46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47" xfId="0" applyNumberFormat="1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 textRotation="90"/>
    </xf>
    <xf numFmtId="0" fontId="30" fillId="0" borderId="60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41" xfId="0" applyFont="1" applyBorder="1" applyAlignment="1">
      <alignment horizontal="center" vertical="center" textRotation="90"/>
    </xf>
    <xf numFmtId="0" fontId="30" fillId="0" borderId="31" xfId="0" applyFont="1" applyBorder="1" applyAlignment="1">
      <alignment horizontal="center" vertical="center" textRotation="90"/>
    </xf>
    <xf numFmtId="0" fontId="30" fillId="0" borderId="45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9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10" fillId="0" borderId="63" xfId="0" applyFont="1" applyBorder="1" applyAlignment="1">
      <alignment horizontal="center" vertical="center" textRotation="90"/>
    </xf>
    <xf numFmtId="0" fontId="10" fillId="0" borderId="41" xfId="0" applyFont="1" applyBorder="1" applyAlignment="1">
      <alignment horizontal="center" vertical="center" textRotation="90"/>
    </xf>
    <xf numFmtId="0" fontId="10" fillId="0" borderId="64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0" borderId="61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27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47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6" fillId="2" borderId="7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54" xfId="0" applyNumberFormat="1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25" fillId="0" borderId="10" xfId="0" applyFont="1" applyFill="1" applyBorder="1" applyAlignment="1">
      <alignment horizontal="center" vertical="top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54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/>
    </xf>
    <xf numFmtId="1" fontId="6" fillId="2" borderId="44" xfId="0" applyNumberFormat="1" applyFont="1" applyFill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5" fillId="2" borderId="39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6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textRotation="90"/>
    </xf>
    <xf numFmtId="0" fontId="10" fillId="0" borderId="60" xfId="0" applyFont="1" applyBorder="1" applyAlignment="1">
      <alignment horizontal="center" vertical="center" textRotation="90"/>
    </xf>
    <xf numFmtId="0" fontId="6" fillId="0" borderId="47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8" fillId="0" borderId="69" xfId="0" applyFont="1" applyBorder="1" applyAlignment="1">
      <alignment horizontal="center" vertical="center" textRotation="90"/>
    </xf>
    <xf numFmtId="0" fontId="8" fillId="0" borderId="50" xfId="0" applyFont="1" applyBorder="1" applyAlignment="1">
      <alignment horizontal="center" vertical="center" textRotation="90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17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textRotation="90"/>
    </xf>
    <xf numFmtId="0" fontId="10" fillId="0" borderId="72" xfId="0" applyFont="1" applyBorder="1" applyAlignment="1">
      <alignment horizontal="center" vertical="center" textRotation="90"/>
    </xf>
    <xf numFmtId="0" fontId="10" fillId="0" borderId="73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 textRotation="90"/>
    </xf>
    <xf numFmtId="0" fontId="8" fillId="0" borderId="32" xfId="0" applyFont="1" applyBorder="1" applyAlignment="1">
      <alignment horizontal="center" vertical="center" textRotation="90"/>
    </xf>
    <xf numFmtId="0" fontId="6" fillId="0" borderId="31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textRotation="90"/>
    </xf>
    <xf numFmtId="0" fontId="30" fillId="0" borderId="63" xfId="0" applyFont="1" applyBorder="1" applyAlignment="1">
      <alignment horizontal="center" vertical="center" textRotation="90"/>
    </xf>
    <xf numFmtId="0" fontId="30" fillId="0" borderId="64" xfId="0" applyFont="1" applyBorder="1" applyAlignment="1">
      <alignment horizontal="center" vertical="center" textRotation="90"/>
    </xf>
    <xf numFmtId="0" fontId="10" fillId="0" borderId="67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10" fillId="0" borderId="6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/>
    </xf>
    <xf numFmtId="0" fontId="30" fillId="0" borderId="55" xfId="0" applyFont="1" applyBorder="1" applyAlignment="1">
      <alignment horizontal="center" vertical="center" textRotation="90"/>
    </xf>
    <xf numFmtId="0" fontId="30" fillId="0" borderId="26" xfId="0" applyFont="1" applyBorder="1" applyAlignment="1">
      <alignment horizontal="center" vertical="center" textRotation="90"/>
    </xf>
    <xf numFmtId="0" fontId="30" fillId="0" borderId="37" xfId="0" applyFont="1" applyBorder="1" applyAlignment="1">
      <alignment horizontal="center" vertical="center" textRotation="90"/>
    </xf>
    <xf numFmtId="0" fontId="30" fillId="0" borderId="3" xfId="0" applyFont="1" applyBorder="1" applyAlignment="1">
      <alignment horizontal="center" vertical="center" textRotation="90"/>
    </xf>
    <xf numFmtId="0" fontId="30" fillId="0" borderId="58" xfId="0" applyFont="1" applyBorder="1" applyAlignment="1">
      <alignment horizontal="center" vertical="center" textRotation="90"/>
    </xf>
    <xf numFmtId="0" fontId="30" fillId="0" borderId="23" xfId="0" applyFont="1" applyBorder="1" applyAlignment="1">
      <alignment horizontal="center" vertical="center" textRotation="90"/>
    </xf>
    <xf numFmtId="0" fontId="10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5" fillId="0" borderId="23" xfId="0" applyFont="1" applyFill="1" applyBorder="1" applyAlignment="1">
      <alignment horizontal="justify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horizontal="justify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 wrapText="1"/>
    </xf>
    <xf numFmtId="0" fontId="31" fillId="0" borderId="42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justify" vertical="center"/>
    </xf>
    <xf numFmtId="0" fontId="15" fillId="2" borderId="24" xfId="0" applyFont="1" applyFill="1" applyBorder="1" applyAlignment="1">
      <alignment horizontal="justify" vertical="center"/>
    </xf>
    <xf numFmtId="0" fontId="15" fillId="2" borderId="25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justify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34" xfId="0" applyFont="1" applyFill="1" applyBorder="1" applyAlignment="1">
      <alignment horizontal="justify" vertical="center"/>
    </xf>
    <xf numFmtId="0" fontId="15" fillId="0" borderId="52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49" fontId="6" fillId="0" borderId="57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61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7" fillId="0" borderId="26" xfId="0" applyFont="1" applyBorder="1" applyAlignment="1">
      <alignment horizontal="justify" vertical="center" wrapText="1"/>
    </xf>
    <xf numFmtId="0" fontId="17" fillId="0" borderId="27" xfId="0" applyFont="1" applyBorder="1" applyAlignment="1">
      <alignment horizontal="justify" vertical="center" wrapText="1"/>
    </xf>
    <xf numFmtId="0" fontId="17" fillId="0" borderId="43" xfId="0" applyFont="1" applyBorder="1" applyAlignment="1">
      <alignment horizontal="justify" vertical="center" wrapText="1"/>
    </xf>
    <xf numFmtId="0" fontId="6" fillId="2" borderId="6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6" fillId="2" borderId="52" xfId="0" applyNumberFormat="1" applyFont="1" applyFill="1" applyBorder="1" applyAlignment="1">
      <alignment horizontal="center" vertical="center"/>
    </xf>
    <xf numFmtId="0" fontId="6" fillId="2" borderId="4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6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31" fillId="2" borderId="22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/>
    </xf>
    <xf numFmtId="1" fontId="6" fillId="2" borderId="42" xfId="0" applyNumberFormat="1" applyFont="1" applyFill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6" fillId="0" borderId="5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0" fillId="0" borderId="3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/>
    </xf>
    <xf numFmtId="0" fontId="10" fillId="0" borderId="13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0" fillId="0" borderId="42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49" fontId="10" fillId="0" borderId="67" xfId="0" applyNumberFormat="1" applyFont="1" applyFill="1" applyBorder="1" applyAlignment="1">
      <alignment horizontal="center" vertical="center"/>
    </xf>
    <xf numFmtId="49" fontId="10" fillId="0" borderId="59" xfId="0" applyNumberFormat="1" applyFont="1" applyFill="1" applyBorder="1" applyAlignment="1">
      <alignment horizontal="center" vertical="center"/>
    </xf>
    <xf numFmtId="49" fontId="10" fillId="0" borderId="60" xfId="0" applyNumberFormat="1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justify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justify" vertical="center"/>
    </xf>
    <xf numFmtId="0" fontId="10" fillId="0" borderId="31" xfId="0" applyFont="1" applyFill="1" applyBorder="1" applyAlignment="1">
      <alignment horizontal="justify" vertical="center"/>
    </xf>
    <xf numFmtId="0" fontId="10" fillId="0" borderId="34" xfId="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justify" vertical="center" wrapText="1"/>
    </xf>
    <xf numFmtId="0" fontId="10" fillId="0" borderId="13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6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justify" vertical="center"/>
    </xf>
    <xf numFmtId="0" fontId="10" fillId="0" borderId="24" xfId="0" applyFont="1" applyFill="1" applyBorder="1" applyAlignment="1">
      <alignment horizontal="justify" vertical="center"/>
    </xf>
    <xf numFmtId="0" fontId="10" fillId="0" borderId="25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top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365760</xdr:colOff>
      <xdr:row>34</xdr:row>
      <xdr:rowOff>60960</xdr:rowOff>
    </xdr:from>
    <xdr:ext cx="184731" cy="264560"/>
    <xdr:sp macro="" textlink="">
      <xdr:nvSpPr>
        <xdr:cNvPr id="2" name="TextBox 1"/>
        <xdr:cNvSpPr txBox="1"/>
      </xdr:nvSpPr>
      <xdr:spPr>
        <a:xfrm>
          <a:off x="4831080" y="1694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Y208"/>
  <sheetViews>
    <sheetView tabSelected="1" view="pageBreakPreview" topLeftCell="A118" zoomScale="40" zoomScaleNormal="50" zoomScaleSheetLayoutView="40" zoomScalePageLayoutView="30" workbookViewId="0">
      <selection activeCell="AM38" sqref="AM38"/>
    </sheetView>
  </sheetViews>
  <sheetFormatPr defaultRowHeight="13.2" x14ac:dyDescent="0.25"/>
  <cols>
    <col min="1" max="1" width="4.6640625" customWidth="1"/>
    <col min="2" max="2" width="17.77734375" customWidth="1"/>
    <col min="3" max="3" width="5.77734375" customWidth="1"/>
    <col min="4" max="4" width="8.44140625" customWidth="1"/>
    <col min="5" max="6" width="9.21875" customWidth="1"/>
    <col min="7" max="7" width="8.6640625" customWidth="1"/>
    <col min="8" max="8" width="8" customWidth="1"/>
    <col min="9" max="9" width="8.5546875" customWidth="1"/>
    <col min="10" max="10" width="7.44140625" customWidth="1"/>
    <col min="11" max="11" width="8.6640625" customWidth="1"/>
    <col min="12" max="12" width="7.77734375" customWidth="1"/>
    <col min="13" max="14" width="9.109375" customWidth="1"/>
    <col min="15" max="15" width="7.109375" customWidth="1"/>
    <col min="16" max="16" width="7.5546875" customWidth="1"/>
    <col min="17" max="17" width="8.109375" customWidth="1"/>
    <col min="18" max="18" width="9.88671875" customWidth="1"/>
    <col min="19" max="19" width="6.88671875" customWidth="1"/>
    <col min="20" max="20" width="7.88671875" customWidth="1"/>
    <col min="21" max="21" width="7.6640625" customWidth="1"/>
    <col min="22" max="22" width="7.77734375" customWidth="1"/>
    <col min="23" max="23" width="8.21875" customWidth="1"/>
    <col min="24" max="24" width="7.6640625" customWidth="1"/>
    <col min="25" max="25" width="6.77734375" customWidth="1"/>
    <col min="26" max="26" width="7.88671875" customWidth="1"/>
    <col min="27" max="27" width="6.44140625" customWidth="1"/>
    <col min="28" max="28" width="7.88671875" customWidth="1"/>
    <col min="29" max="29" width="6" customWidth="1"/>
    <col min="30" max="30" width="6.6640625" customWidth="1"/>
    <col min="31" max="31" width="7.109375" customWidth="1"/>
    <col min="32" max="32" width="7.88671875" customWidth="1"/>
    <col min="33" max="33" width="12" customWidth="1"/>
    <col min="34" max="34" width="9.5546875" customWidth="1"/>
    <col min="35" max="35" width="7.33203125" customWidth="1"/>
    <col min="36" max="36" width="11.88671875" customWidth="1"/>
    <col min="37" max="37" width="10" customWidth="1"/>
    <col min="38" max="38" width="8.21875" customWidth="1"/>
    <col min="39" max="39" width="13" customWidth="1"/>
    <col min="40" max="40" width="9.6640625" customWidth="1"/>
    <col min="41" max="41" width="7.5546875" customWidth="1"/>
    <col min="42" max="42" width="11.5546875" customWidth="1"/>
    <col min="43" max="43" width="9.77734375" customWidth="1"/>
    <col min="44" max="44" width="9.33203125" style="15" customWidth="1"/>
    <col min="45" max="45" width="11.88671875" customWidth="1"/>
    <col min="46" max="46" width="10.21875" customWidth="1"/>
    <col min="47" max="47" width="7.77734375" customWidth="1"/>
    <col min="48" max="48" width="11.5546875" customWidth="1"/>
    <col min="49" max="49" width="9" customWidth="1"/>
    <col min="50" max="50" width="7.5546875" customWidth="1"/>
    <col min="51" max="51" width="12.109375" customWidth="1"/>
    <col min="52" max="52" width="9.88671875" customWidth="1"/>
    <col min="53" max="53" width="7.6640625" customWidth="1"/>
    <col min="54" max="54" width="7.109375" customWidth="1"/>
    <col min="55" max="55" width="9.21875" customWidth="1"/>
    <col min="56" max="56" width="7.77734375" customWidth="1"/>
    <col min="57" max="57" width="7.33203125" customWidth="1"/>
    <col min="58" max="58" width="8.6640625" customWidth="1"/>
    <col min="59" max="59" width="7.88671875" customWidth="1"/>
    <col min="60" max="60" width="6.21875" customWidth="1"/>
    <col min="61" max="61" width="7.88671875" customWidth="1"/>
    <col min="62" max="62" width="12.44140625" customWidth="1"/>
    <col min="63" max="63" width="4.6640625" customWidth="1"/>
    <col min="64" max="64" width="0.33203125" customWidth="1"/>
    <col min="65" max="83" width="4.6640625" hidden="1" customWidth="1"/>
    <col min="84" max="84" width="5.5546875" customWidth="1"/>
    <col min="85" max="85" width="1.109375" customWidth="1"/>
    <col min="86" max="86" width="4" customWidth="1"/>
    <col min="88" max="88" width="4.88671875" customWidth="1"/>
    <col min="89" max="89" width="3.33203125" hidden="1" customWidth="1"/>
    <col min="90" max="99" width="8.88671875" hidden="1" customWidth="1"/>
    <col min="101" max="101" width="2.44140625" customWidth="1"/>
    <col min="102" max="103" width="8.88671875" hidden="1" customWidth="1"/>
  </cols>
  <sheetData>
    <row r="1" spans="2:84" ht="43.2" customHeight="1" x14ac:dyDescent="0.85">
      <c r="C1" s="500" t="s">
        <v>443</v>
      </c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/>
      <c r="O1" s="501"/>
      <c r="P1" s="501"/>
      <c r="Q1" s="501"/>
      <c r="R1" s="501"/>
      <c r="S1" s="501"/>
      <c r="T1" s="501"/>
      <c r="U1" s="501"/>
      <c r="X1" s="500" t="s">
        <v>380</v>
      </c>
      <c r="Y1" s="501"/>
      <c r="Z1" s="501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2"/>
      <c r="AP1" s="502"/>
      <c r="AQ1" s="502"/>
      <c r="AR1" s="502"/>
      <c r="AS1" s="502"/>
      <c r="AT1" s="502"/>
      <c r="AU1" s="502"/>
      <c r="AV1" s="502"/>
      <c r="AW1" s="502"/>
      <c r="AX1" s="500" t="s">
        <v>381</v>
      </c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497"/>
      <c r="BK1" s="497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2:84" ht="44.4" customHeight="1" x14ac:dyDescent="0.85">
      <c r="C2" s="500" t="s">
        <v>446</v>
      </c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498"/>
      <c r="BK2" s="498"/>
    </row>
    <row r="3" spans="2:84" ht="55.2" customHeight="1" x14ac:dyDescent="0.85">
      <c r="C3" s="500" t="s">
        <v>444</v>
      </c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4" t="s">
        <v>327</v>
      </c>
      <c r="AF3" s="501"/>
      <c r="AG3" s="501"/>
      <c r="AH3" s="501"/>
      <c r="AI3" s="501"/>
      <c r="AJ3" s="501"/>
      <c r="AK3" s="501"/>
      <c r="AL3" s="501"/>
      <c r="AM3" s="501"/>
      <c r="AN3" s="501"/>
      <c r="AO3" s="501"/>
      <c r="AP3" s="501"/>
      <c r="AQ3" s="501"/>
      <c r="AR3" s="505"/>
      <c r="AS3" s="501"/>
      <c r="AT3" s="501"/>
      <c r="AU3" s="501"/>
      <c r="AV3" s="501"/>
      <c r="AW3" s="501"/>
      <c r="AX3" s="501"/>
      <c r="AY3" s="501"/>
      <c r="AZ3" s="501"/>
      <c r="BA3" s="501"/>
      <c r="BB3" s="501"/>
      <c r="BC3" s="501"/>
      <c r="BD3" s="501"/>
      <c r="BE3" s="501"/>
      <c r="BF3" s="500"/>
      <c r="BG3" s="501"/>
      <c r="BH3" s="501"/>
      <c r="BI3" s="501"/>
      <c r="BJ3" s="498"/>
      <c r="BK3" s="498"/>
    </row>
    <row r="4" spans="2:84" ht="54" customHeight="1" x14ac:dyDescent="0.85">
      <c r="C4" s="500" t="s">
        <v>447</v>
      </c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5"/>
      <c r="AS4" s="501"/>
      <c r="AT4" s="501"/>
      <c r="AU4" s="501"/>
      <c r="AV4" s="501"/>
      <c r="AW4" s="501"/>
      <c r="AX4" s="501"/>
      <c r="AY4" s="501"/>
      <c r="AZ4" s="501"/>
      <c r="BA4" s="501"/>
      <c r="BB4" s="501"/>
      <c r="BC4" s="501"/>
      <c r="BD4" s="501"/>
      <c r="BE4" s="501"/>
      <c r="BF4" s="501"/>
      <c r="BG4" s="501"/>
      <c r="BH4" s="501"/>
      <c r="BI4" s="501"/>
      <c r="BJ4" s="498"/>
      <c r="BK4" s="498"/>
    </row>
    <row r="5" spans="2:84" ht="48.6" x14ac:dyDescent="0.85">
      <c r="C5" s="500" t="s">
        <v>445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1"/>
      <c r="O5" s="501"/>
      <c r="P5" s="501"/>
      <c r="Q5" s="501"/>
      <c r="R5" s="501"/>
      <c r="S5" s="501"/>
      <c r="T5" s="502" t="s">
        <v>425</v>
      </c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1"/>
      <c r="AG5" s="506" t="s">
        <v>340</v>
      </c>
      <c r="AH5" s="506"/>
      <c r="AI5" s="507"/>
      <c r="AJ5" s="507"/>
      <c r="AK5" s="507"/>
      <c r="AL5" s="507"/>
      <c r="AM5" s="507"/>
      <c r="AN5" s="507"/>
      <c r="AO5" s="507"/>
      <c r="AP5" s="507"/>
      <c r="AQ5" s="507"/>
      <c r="AR5" s="507"/>
      <c r="AS5" s="507"/>
      <c r="AT5" s="507"/>
      <c r="AU5" s="507"/>
      <c r="AV5" s="507"/>
      <c r="AW5" s="506"/>
      <c r="AX5" s="508"/>
      <c r="AY5" s="508"/>
      <c r="AZ5" s="508"/>
      <c r="BA5" s="508"/>
      <c r="BB5" s="501"/>
      <c r="BC5" s="501"/>
      <c r="BD5" s="501"/>
      <c r="BE5" s="501"/>
      <c r="BF5" s="501"/>
      <c r="BG5" s="501"/>
      <c r="BH5" s="501"/>
      <c r="BI5" s="501"/>
      <c r="BJ5" s="498"/>
      <c r="BK5" s="498"/>
    </row>
    <row r="6" spans="2:84" ht="57" customHeight="1" x14ac:dyDescent="0.85">
      <c r="C6" s="509"/>
      <c r="D6" s="509"/>
      <c r="E6" s="509"/>
      <c r="F6" s="509"/>
      <c r="G6" s="509"/>
      <c r="H6" s="509"/>
      <c r="I6" s="509"/>
      <c r="J6" s="500"/>
      <c r="K6" s="500"/>
      <c r="L6" s="500"/>
      <c r="M6" s="500"/>
      <c r="N6" s="501"/>
      <c r="O6" s="501"/>
      <c r="P6" s="501"/>
      <c r="Q6" s="501"/>
      <c r="R6" s="501"/>
      <c r="S6" s="501"/>
      <c r="T6" s="500" t="s">
        <v>393</v>
      </c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10"/>
      <c r="AS6" s="500"/>
      <c r="AT6" s="500"/>
      <c r="AU6" s="500"/>
      <c r="AV6" s="500"/>
      <c r="AW6" s="500"/>
      <c r="AX6" s="500"/>
      <c r="AY6" s="500"/>
      <c r="AZ6" s="500"/>
      <c r="BA6" s="500"/>
      <c r="BB6" s="500"/>
      <c r="BC6" s="500"/>
      <c r="BD6" s="500"/>
      <c r="BE6" s="500"/>
      <c r="BF6" s="500"/>
      <c r="BG6" s="500"/>
      <c r="BH6" s="501"/>
      <c r="BI6" s="501"/>
      <c r="BJ6" s="498"/>
      <c r="BK6" s="498"/>
    </row>
    <row r="7" spans="2:84" ht="46.8" customHeight="1" x14ac:dyDescent="0.85">
      <c r="C7" s="1180">
        <v>43293</v>
      </c>
      <c r="D7" s="1180"/>
      <c r="E7" s="1180"/>
      <c r="F7" s="1180"/>
      <c r="G7" s="1180"/>
      <c r="H7" s="1180"/>
      <c r="I7" s="1180"/>
      <c r="J7" s="1180"/>
      <c r="K7" s="500"/>
      <c r="L7" s="500"/>
      <c r="M7" s="500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01"/>
      <c r="AG7" s="511" t="s">
        <v>400</v>
      </c>
      <c r="AH7" s="500"/>
      <c r="AI7" s="500"/>
      <c r="AJ7" s="500"/>
      <c r="AK7" s="500"/>
      <c r="AL7" s="500"/>
      <c r="AM7" s="500"/>
      <c r="AN7" s="500"/>
      <c r="AO7" s="500"/>
      <c r="AP7" s="500"/>
      <c r="AQ7" s="501"/>
      <c r="AR7" s="500"/>
      <c r="AT7" s="500"/>
      <c r="AU7" s="501"/>
      <c r="AV7" s="501"/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0"/>
      <c r="BH7" s="501"/>
      <c r="BI7" s="501"/>
      <c r="BJ7" s="498"/>
      <c r="BK7" s="498"/>
    </row>
    <row r="8" spans="2:84" ht="48.6" x14ac:dyDescent="0.85">
      <c r="C8" s="500" t="s">
        <v>384</v>
      </c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1"/>
      <c r="O8" s="501"/>
      <c r="P8" s="501"/>
      <c r="Q8" s="501"/>
      <c r="R8" s="501"/>
      <c r="S8" s="500"/>
      <c r="T8" s="501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0"/>
      <c r="AI8" s="500"/>
      <c r="AJ8" s="500"/>
      <c r="AK8" s="500"/>
      <c r="AL8" s="500"/>
      <c r="AM8" s="500"/>
      <c r="AN8" s="500"/>
      <c r="AO8" s="501"/>
      <c r="AP8" s="501"/>
      <c r="AQ8" s="501"/>
      <c r="AR8" s="505"/>
      <c r="AS8" s="500"/>
      <c r="AT8" s="501"/>
      <c r="AU8" s="501"/>
      <c r="AV8" s="512"/>
      <c r="AW8" s="512"/>
      <c r="AX8" s="501"/>
      <c r="AY8" s="500" t="s">
        <v>382</v>
      </c>
      <c r="AZ8" s="500"/>
      <c r="BA8" s="500"/>
      <c r="BB8" s="500"/>
      <c r="BC8" s="500"/>
      <c r="BD8" s="500"/>
      <c r="BE8" s="500"/>
      <c r="BF8" s="500"/>
      <c r="BG8" s="500"/>
      <c r="BH8" s="501"/>
      <c r="BI8" s="501"/>
      <c r="BJ8" s="498"/>
      <c r="BK8" s="498"/>
    </row>
    <row r="9" spans="2:84" ht="49.8" customHeight="1" x14ac:dyDescent="0.85">
      <c r="C9" s="500" t="s">
        <v>448</v>
      </c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1"/>
      <c r="O9" s="501"/>
      <c r="P9" s="501"/>
      <c r="Q9" s="501"/>
      <c r="R9" s="501"/>
      <c r="S9" s="501"/>
      <c r="T9" s="501"/>
      <c r="U9" s="509" t="s">
        <v>246</v>
      </c>
      <c r="V9" s="509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09"/>
      <c r="AK9" s="509"/>
      <c r="AL9" s="509"/>
      <c r="AM9" s="509"/>
      <c r="AN9" s="509"/>
      <c r="AO9" s="513"/>
      <c r="AP9" s="513"/>
      <c r="AQ9" s="513"/>
      <c r="AR9" s="514"/>
      <c r="AS9" s="509"/>
      <c r="AT9" s="513"/>
      <c r="AU9" s="513"/>
      <c r="AV9" s="512"/>
      <c r="AW9" s="512"/>
      <c r="AX9" s="501"/>
      <c r="AY9" s="509" t="s">
        <v>383</v>
      </c>
      <c r="AZ9" s="509"/>
      <c r="BA9" s="509"/>
      <c r="BB9" s="509"/>
      <c r="BC9" s="509"/>
      <c r="BD9" s="509"/>
      <c r="BE9" s="509"/>
      <c r="BF9" s="509"/>
      <c r="BG9" s="509"/>
      <c r="BH9" s="513"/>
      <c r="BI9" s="513"/>
      <c r="BJ9" s="499"/>
      <c r="BK9" s="498"/>
    </row>
    <row r="10" spans="2:84" ht="21.6" customHeight="1" x14ac:dyDescent="0.85"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1"/>
      <c r="O10" s="501"/>
      <c r="P10" s="501"/>
      <c r="Q10" s="501"/>
      <c r="R10" s="501"/>
      <c r="S10" s="501"/>
      <c r="T10" s="501"/>
      <c r="U10" s="500"/>
      <c r="V10" s="500"/>
      <c r="W10" s="500"/>
      <c r="X10" s="500"/>
      <c r="Y10" s="500"/>
      <c r="Z10" s="500"/>
      <c r="AA10" s="500"/>
      <c r="AB10" s="500"/>
      <c r="AC10" s="500"/>
      <c r="AD10" s="515"/>
      <c r="AE10" s="516"/>
      <c r="AF10" s="516"/>
      <c r="AG10" s="516"/>
      <c r="AH10" s="516"/>
      <c r="AI10" s="516"/>
      <c r="AJ10" s="516"/>
      <c r="AK10" s="516"/>
      <c r="AL10" s="516"/>
      <c r="AM10" s="500"/>
      <c r="AN10" s="500"/>
      <c r="AO10" s="501"/>
      <c r="AP10" s="501"/>
      <c r="AQ10" s="501"/>
      <c r="AR10" s="505"/>
      <c r="AS10" s="500"/>
      <c r="AT10" s="501"/>
      <c r="AU10" s="501"/>
      <c r="AV10" s="501"/>
      <c r="AW10" s="501"/>
      <c r="AX10" s="501"/>
      <c r="AY10" s="501"/>
      <c r="AZ10" s="501"/>
      <c r="BA10" s="501"/>
      <c r="BB10" s="501"/>
      <c r="BC10" s="501"/>
      <c r="BD10" s="501"/>
      <c r="BE10" s="501"/>
      <c r="BF10" s="501"/>
      <c r="BG10" s="501"/>
      <c r="BH10" s="501"/>
      <c r="BI10" s="501"/>
      <c r="BJ10" s="498"/>
      <c r="BK10" s="498"/>
    </row>
    <row r="11" spans="2:84" ht="37.200000000000003" customHeight="1" x14ac:dyDescent="0.85"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0"/>
      <c r="V11" s="500"/>
      <c r="W11" s="500"/>
      <c r="X11" s="500"/>
      <c r="Y11" s="500"/>
      <c r="Z11" s="500"/>
      <c r="AA11" s="500"/>
      <c r="AB11" s="500"/>
      <c r="AC11" s="500"/>
      <c r="AD11" s="500"/>
      <c r="AE11" s="500"/>
      <c r="AF11" s="500"/>
      <c r="AG11" s="500"/>
      <c r="AH11" s="500"/>
      <c r="AI11" s="500"/>
      <c r="AJ11" s="500"/>
      <c r="AK11" s="500"/>
      <c r="AL11" s="500"/>
      <c r="AM11" s="500"/>
      <c r="AN11" s="500"/>
      <c r="AO11" s="501"/>
      <c r="AP11" s="501"/>
      <c r="AQ11" s="501"/>
      <c r="AR11" s="505"/>
      <c r="AS11" s="500"/>
      <c r="AT11" s="501"/>
      <c r="AU11" s="501"/>
      <c r="AV11" s="501"/>
      <c r="AW11" s="501"/>
      <c r="AX11" s="501"/>
      <c r="AY11" s="500" t="s">
        <v>326</v>
      </c>
      <c r="AZ11" s="500"/>
      <c r="BA11" s="500"/>
      <c r="BB11" s="501"/>
      <c r="BC11" s="501"/>
      <c r="BD11" s="501"/>
      <c r="BE11" s="501"/>
      <c r="BF11" s="500"/>
      <c r="BG11" s="500"/>
      <c r="BH11" s="501"/>
      <c r="BI11" s="501"/>
      <c r="BJ11" s="498"/>
      <c r="BK11" s="498"/>
    </row>
    <row r="12" spans="2:84" ht="22.95" customHeight="1" x14ac:dyDescent="0.5500000000000000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60"/>
      <c r="AS12" s="58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</row>
    <row r="13" spans="2:84" ht="46.8" customHeight="1" x14ac:dyDescent="0.6">
      <c r="B13" s="13"/>
      <c r="F13" s="517" t="s">
        <v>264</v>
      </c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94"/>
      <c r="X13" s="494"/>
      <c r="Y13" s="494"/>
      <c r="Z13" s="494"/>
      <c r="AA13" s="494"/>
      <c r="AB13" s="494"/>
      <c r="AC13" s="494"/>
      <c r="AD13" s="494"/>
      <c r="AE13" s="494"/>
      <c r="AF13" s="494"/>
      <c r="AG13" s="494"/>
      <c r="AH13" s="494"/>
      <c r="AI13" s="494"/>
      <c r="AJ13" s="494"/>
      <c r="AK13" s="494"/>
      <c r="AL13" s="494"/>
      <c r="AM13" s="494"/>
      <c r="AN13" s="460"/>
      <c r="AO13" s="460"/>
      <c r="AP13" s="460"/>
      <c r="AQ13" s="460"/>
      <c r="AR13" s="495"/>
      <c r="AS13" s="496" t="s">
        <v>6</v>
      </c>
      <c r="AT13" s="494"/>
      <c r="AU13" s="460"/>
      <c r="AV13" s="460"/>
      <c r="AW13" s="495"/>
      <c r="AX13" s="460"/>
      <c r="AY13" s="460"/>
      <c r="AZ13" s="460"/>
      <c r="BA13" s="460"/>
      <c r="BB13" s="460"/>
      <c r="BC13" s="460"/>
      <c r="BD13" s="460"/>
      <c r="BE13" s="460"/>
      <c r="BF13" s="460"/>
      <c r="BG13" s="59"/>
      <c r="BH13" s="59"/>
      <c r="BI13" s="59"/>
    </row>
    <row r="14" spans="2:84" ht="13.8" thickBot="1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3"/>
    </row>
    <row r="15" spans="2:84" ht="27" customHeight="1" x14ac:dyDescent="0.25">
      <c r="B15" s="991" t="s">
        <v>76</v>
      </c>
      <c r="C15" s="983" t="s">
        <v>88</v>
      </c>
      <c r="D15" s="983"/>
      <c r="E15" s="983"/>
      <c r="F15" s="984"/>
      <c r="G15" s="995" t="s">
        <v>411</v>
      </c>
      <c r="H15" s="982" t="s">
        <v>87</v>
      </c>
      <c r="I15" s="983"/>
      <c r="J15" s="984"/>
      <c r="K15" s="995" t="s">
        <v>412</v>
      </c>
      <c r="L15" s="982" t="s">
        <v>86</v>
      </c>
      <c r="M15" s="983"/>
      <c r="N15" s="983"/>
      <c r="O15" s="983"/>
      <c r="P15" s="982" t="s">
        <v>85</v>
      </c>
      <c r="Q15" s="983"/>
      <c r="R15" s="983"/>
      <c r="S15" s="984"/>
      <c r="T15" s="997" t="s">
        <v>413</v>
      </c>
      <c r="U15" s="983" t="s">
        <v>84</v>
      </c>
      <c r="V15" s="983"/>
      <c r="W15" s="984"/>
      <c r="X15" s="995" t="s">
        <v>414</v>
      </c>
      <c r="Y15" s="982" t="s">
        <v>83</v>
      </c>
      <c r="Z15" s="983"/>
      <c r="AA15" s="984"/>
      <c r="AB15" s="997" t="s">
        <v>415</v>
      </c>
      <c r="AC15" s="983" t="s">
        <v>82</v>
      </c>
      <c r="AD15" s="983"/>
      <c r="AE15" s="983"/>
      <c r="AF15" s="984"/>
      <c r="AG15" s="995" t="s">
        <v>416</v>
      </c>
      <c r="AH15" s="982" t="s">
        <v>81</v>
      </c>
      <c r="AI15" s="983"/>
      <c r="AJ15" s="983"/>
      <c r="AK15" s="993" t="s">
        <v>417</v>
      </c>
      <c r="AL15" s="980" t="s">
        <v>80</v>
      </c>
      <c r="AM15" s="980"/>
      <c r="AN15" s="980"/>
      <c r="AO15" s="1011"/>
      <c r="AP15" s="1012" t="s">
        <v>79</v>
      </c>
      <c r="AQ15" s="980"/>
      <c r="AR15" s="980"/>
      <c r="AS15" s="1011"/>
      <c r="AT15" s="1031" t="s">
        <v>418</v>
      </c>
      <c r="AU15" s="980" t="s">
        <v>78</v>
      </c>
      <c r="AV15" s="980"/>
      <c r="AW15" s="981"/>
      <c r="AX15" s="1027" t="s">
        <v>419</v>
      </c>
      <c r="AY15" s="1012" t="s">
        <v>77</v>
      </c>
      <c r="AZ15" s="980"/>
      <c r="BA15" s="980"/>
      <c r="BB15" s="980"/>
      <c r="BC15" s="985" t="s">
        <v>32</v>
      </c>
      <c r="BD15" s="1007" t="s">
        <v>27</v>
      </c>
      <c r="BE15" s="1007" t="s">
        <v>28</v>
      </c>
      <c r="BF15" s="1007" t="s">
        <v>73</v>
      </c>
      <c r="BG15" s="1007" t="s">
        <v>72</v>
      </c>
      <c r="BH15" s="1007" t="s">
        <v>74</v>
      </c>
      <c r="BI15" s="1007" t="s">
        <v>75</v>
      </c>
      <c r="BJ15" s="978" t="s">
        <v>5</v>
      </c>
    </row>
    <row r="16" spans="2:84" ht="250.2" customHeight="1" thickBot="1" x14ac:dyDescent="0.3">
      <c r="B16" s="992"/>
      <c r="C16" s="120" t="s">
        <v>89</v>
      </c>
      <c r="D16" s="121" t="s">
        <v>36</v>
      </c>
      <c r="E16" s="121" t="s">
        <v>37</v>
      </c>
      <c r="F16" s="121" t="s">
        <v>38</v>
      </c>
      <c r="G16" s="996"/>
      <c r="H16" s="122" t="s">
        <v>39</v>
      </c>
      <c r="I16" s="121" t="s">
        <v>40</v>
      </c>
      <c r="J16" s="121" t="s">
        <v>41</v>
      </c>
      <c r="K16" s="996"/>
      <c r="L16" s="122" t="s">
        <v>42</v>
      </c>
      <c r="M16" s="121" t="s">
        <v>43</v>
      </c>
      <c r="N16" s="121" t="s">
        <v>44</v>
      </c>
      <c r="O16" s="123" t="s">
        <v>45</v>
      </c>
      <c r="P16" s="122" t="s">
        <v>35</v>
      </c>
      <c r="Q16" s="121" t="s">
        <v>36</v>
      </c>
      <c r="R16" s="121" t="s">
        <v>37</v>
      </c>
      <c r="S16" s="121" t="s">
        <v>38</v>
      </c>
      <c r="T16" s="998"/>
      <c r="U16" s="120" t="s">
        <v>46</v>
      </c>
      <c r="V16" s="121" t="s">
        <v>47</v>
      </c>
      <c r="W16" s="121" t="s">
        <v>48</v>
      </c>
      <c r="X16" s="996"/>
      <c r="Y16" s="122" t="s">
        <v>49</v>
      </c>
      <c r="Z16" s="121" t="s">
        <v>50</v>
      </c>
      <c r="AA16" s="121" t="s">
        <v>51</v>
      </c>
      <c r="AB16" s="998"/>
      <c r="AC16" s="120" t="s">
        <v>49</v>
      </c>
      <c r="AD16" s="121" t="s">
        <v>50</v>
      </c>
      <c r="AE16" s="121" t="s">
        <v>51</v>
      </c>
      <c r="AF16" s="121" t="s">
        <v>52</v>
      </c>
      <c r="AG16" s="996"/>
      <c r="AH16" s="122" t="s">
        <v>39</v>
      </c>
      <c r="AI16" s="121" t="s">
        <v>40</v>
      </c>
      <c r="AJ16" s="123" t="s">
        <v>41</v>
      </c>
      <c r="AK16" s="994"/>
      <c r="AL16" s="120" t="s">
        <v>53</v>
      </c>
      <c r="AM16" s="121" t="s">
        <v>54</v>
      </c>
      <c r="AN16" s="121" t="s">
        <v>55</v>
      </c>
      <c r="AO16" s="124" t="s">
        <v>56</v>
      </c>
      <c r="AP16" s="122" t="s">
        <v>35</v>
      </c>
      <c r="AQ16" s="121" t="s">
        <v>36</v>
      </c>
      <c r="AR16" s="125" t="s">
        <v>37</v>
      </c>
      <c r="AS16" s="124" t="s">
        <v>38</v>
      </c>
      <c r="AT16" s="1032"/>
      <c r="AU16" s="120" t="s">
        <v>39</v>
      </c>
      <c r="AV16" s="121" t="s">
        <v>40</v>
      </c>
      <c r="AW16" s="121" t="s">
        <v>41</v>
      </c>
      <c r="AX16" s="996"/>
      <c r="AY16" s="122" t="s">
        <v>42</v>
      </c>
      <c r="AZ16" s="121" t="s">
        <v>43</v>
      </c>
      <c r="BA16" s="121" t="s">
        <v>44</v>
      </c>
      <c r="BB16" s="123" t="s">
        <v>57</v>
      </c>
      <c r="BC16" s="986"/>
      <c r="BD16" s="1008"/>
      <c r="BE16" s="1008"/>
      <c r="BF16" s="1008"/>
      <c r="BG16" s="1008"/>
      <c r="BH16" s="1008"/>
      <c r="BI16" s="1008"/>
      <c r="BJ16" s="979"/>
    </row>
    <row r="17" spans="2:63" ht="30.6" x14ac:dyDescent="0.25">
      <c r="B17" s="461" t="s">
        <v>24</v>
      </c>
      <c r="C17" s="67"/>
      <c r="D17" s="68"/>
      <c r="E17" s="68"/>
      <c r="F17" s="68"/>
      <c r="G17" s="69"/>
      <c r="H17" s="70"/>
      <c r="I17" s="560">
        <v>17</v>
      </c>
      <c r="J17" s="68"/>
      <c r="K17" s="71"/>
      <c r="L17" s="67"/>
      <c r="M17" s="68"/>
      <c r="N17" s="68"/>
      <c r="O17" s="69"/>
      <c r="P17" s="70"/>
      <c r="Q17" s="68"/>
      <c r="R17" s="68"/>
      <c r="S17" s="68"/>
      <c r="T17" s="72" t="s">
        <v>0</v>
      </c>
      <c r="U17" s="73" t="s">
        <v>0</v>
      </c>
      <c r="V17" s="74" t="s">
        <v>0</v>
      </c>
      <c r="W17" s="74" t="s">
        <v>0</v>
      </c>
      <c r="X17" s="62" t="s">
        <v>59</v>
      </c>
      <c r="Y17" s="75" t="s">
        <v>59</v>
      </c>
      <c r="Z17" s="76"/>
      <c r="AA17" s="76"/>
      <c r="AB17" s="71"/>
      <c r="AC17" s="67"/>
      <c r="AD17" s="68"/>
      <c r="AE17" s="560">
        <v>17</v>
      </c>
      <c r="AF17" s="68"/>
      <c r="AG17" s="69"/>
      <c r="AH17" s="70"/>
      <c r="AI17" s="68"/>
      <c r="AJ17" s="68"/>
      <c r="AK17" s="71"/>
      <c r="AL17" s="67"/>
      <c r="AM17" s="68"/>
      <c r="AN17" s="68"/>
      <c r="AO17" s="71"/>
      <c r="AP17" s="73"/>
      <c r="AQ17" s="74" t="s">
        <v>0</v>
      </c>
      <c r="AR17" s="74" t="s">
        <v>0</v>
      </c>
      <c r="AS17" s="74" t="s">
        <v>0</v>
      </c>
      <c r="AT17" s="72" t="s">
        <v>0</v>
      </c>
      <c r="AU17" s="75" t="s">
        <v>1</v>
      </c>
      <c r="AV17" s="76" t="s">
        <v>1</v>
      </c>
      <c r="AW17" s="76" t="s">
        <v>59</v>
      </c>
      <c r="AX17" s="62" t="s">
        <v>59</v>
      </c>
      <c r="AY17" s="75" t="s">
        <v>59</v>
      </c>
      <c r="AZ17" s="76" t="s">
        <v>59</v>
      </c>
      <c r="BA17" s="76" t="s">
        <v>59</v>
      </c>
      <c r="BB17" s="77" t="s">
        <v>59</v>
      </c>
      <c r="BC17" s="559">
        <v>34</v>
      </c>
      <c r="BD17" s="560">
        <v>8</v>
      </c>
      <c r="BE17" s="560">
        <v>2</v>
      </c>
      <c r="BF17" s="560"/>
      <c r="BG17" s="560"/>
      <c r="BH17" s="560"/>
      <c r="BI17" s="560">
        <v>8</v>
      </c>
      <c r="BJ17" s="561">
        <f>SUM(BC17:BI17)</f>
        <v>52</v>
      </c>
      <c r="BK17" s="13"/>
    </row>
    <row r="18" spans="2:63" ht="30.6" x14ac:dyDescent="0.25">
      <c r="B18" s="462" t="s">
        <v>25</v>
      </c>
      <c r="C18" s="78"/>
      <c r="D18" s="79"/>
      <c r="E18" s="79"/>
      <c r="F18" s="79"/>
      <c r="G18" s="80"/>
      <c r="H18" s="81"/>
      <c r="I18" s="169">
        <v>17</v>
      </c>
      <c r="J18" s="79"/>
      <c r="K18" s="82"/>
      <c r="L18" s="78"/>
      <c r="M18" s="79"/>
      <c r="N18" s="79"/>
      <c r="O18" s="80"/>
      <c r="P18" s="81"/>
      <c r="Q18" s="79"/>
      <c r="R18" s="79"/>
      <c r="S18" s="79"/>
      <c r="T18" s="72" t="s">
        <v>0</v>
      </c>
      <c r="U18" s="73" t="s">
        <v>0</v>
      </c>
      <c r="V18" s="74" t="s">
        <v>0</v>
      </c>
      <c r="W18" s="74" t="s">
        <v>0</v>
      </c>
      <c r="X18" s="62" t="s">
        <v>59</v>
      </c>
      <c r="Y18" s="75" t="s">
        <v>59</v>
      </c>
      <c r="Z18" s="79"/>
      <c r="AA18" s="79"/>
      <c r="AB18" s="82"/>
      <c r="AC18" s="78"/>
      <c r="AD18" s="79"/>
      <c r="AE18" s="169">
        <v>17</v>
      </c>
      <c r="AF18" s="79"/>
      <c r="AG18" s="80"/>
      <c r="AH18" s="81"/>
      <c r="AI18" s="79"/>
      <c r="AJ18" s="79"/>
      <c r="AK18" s="82"/>
      <c r="AL18" s="78"/>
      <c r="AM18" s="79"/>
      <c r="AN18" s="79"/>
      <c r="AO18" s="82"/>
      <c r="AP18" s="78"/>
      <c r="AQ18" s="74" t="s">
        <v>0</v>
      </c>
      <c r="AR18" s="74" t="s">
        <v>0</v>
      </c>
      <c r="AS18" s="74" t="s">
        <v>0</v>
      </c>
      <c r="AT18" s="72" t="s">
        <v>0</v>
      </c>
      <c r="AU18" s="83" t="s">
        <v>61</v>
      </c>
      <c r="AV18" s="84" t="s">
        <v>61</v>
      </c>
      <c r="AW18" s="85" t="s">
        <v>59</v>
      </c>
      <c r="AX18" s="85" t="s">
        <v>59</v>
      </c>
      <c r="AY18" s="75" t="s">
        <v>59</v>
      </c>
      <c r="AZ18" s="76" t="s">
        <v>59</v>
      </c>
      <c r="BA18" s="76" t="s">
        <v>59</v>
      </c>
      <c r="BB18" s="86" t="s">
        <v>59</v>
      </c>
      <c r="BC18" s="158">
        <v>34</v>
      </c>
      <c r="BD18" s="169">
        <v>8</v>
      </c>
      <c r="BE18" s="169"/>
      <c r="BF18" s="169">
        <v>2</v>
      </c>
      <c r="BG18" s="169"/>
      <c r="BH18" s="169"/>
      <c r="BI18" s="169">
        <v>8</v>
      </c>
      <c r="BJ18" s="170">
        <f>SUM(BC18:BI18)</f>
        <v>52</v>
      </c>
    </row>
    <row r="19" spans="2:63" ht="30.6" x14ac:dyDescent="0.25">
      <c r="B19" s="462" t="s">
        <v>26</v>
      </c>
      <c r="C19" s="87"/>
      <c r="D19" s="84"/>
      <c r="E19" s="84"/>
      <c r="F19" s="79"/>
      <c r="G19" s="80"/>
      <c r="H19" s="81"/>
      <c r="I19" s="169">
        <v>17</v>
      </c>
      <c r="J19" s="79"/>
      <c r="K19" s="82"/>
      <c r="L19" s="78"/>
      <c r="M19" s="79"/>
      <c r="N19" s="79"/>
      <c r="O19" s="80"/>
      <c r="P19" s="81"/>
      <c r="Q19" s="79"/>
      <c r="R19" s="79"/>
      <c r="S19" s="79"/>
      <c r="T19" s="72" t="s">
        <v>0</v>
      </c>
      <c r="U19" s="73" t="s">
        <v>0</v>
      </c>
      <c r="V19" s="74" t="s">
        <v>0</v>
      </c>
      <c r="W19" s="74" t="s">
        <v>0</v>
      </c>
      <c r="X19" s="62" t="s">
        <v>59</v>
      </c>
      <c r="Y19" s="75" t="s">
        <v>59</v>
      </c>
      <c r="Z19" s="79"/>
      <c r="AA19" s="79"/>
      <c r="AB19" s="82"/>
      <c r="AC19" s="78"/>
      <c r="AD19" s="79"/>
      <c r="AE19" s="169">
        <v>17</v>
      </c>
      <c r="AF19" s="79"/>
      <c r="AG19" s="80"/>
      <c r="AH19" s="81"/>
      <c r="AI19" s="79"/>
      <c r="AJ19" s="79"/>
      <c r="AK19" s="82"/>
      <c r="AL19" s="78"/>
      <c r="AM19" s="79"/>
      <c r="AN19" s="88"/>
      <c r="AO19" s="89"/>
      <c r="AP19" s="90"/>
      <c r="AQ19" s="74" t="s">
        <v>0</v>
      </c>
      <c r="AR19" s="74" t="s">
        <v>0</v>
      </c>
      <c r="AS19" s="74" t="s">
        <v>0</v>
      </c>
      <c r="AT19" s="91" t="s">
        <v>61</v>
      </c>
      <c r="AU19" s="87" t="s">
        <v>61</v>
      </c>
      <c r="AV19" s="84" t="s">
        <v>61</v>
      </c>
      <c r="AW19" s="84" t="s">
        <v>61</v>
      </c>
      <c r="AX19" s="85" t="s">
        <v>59</v>
      </c>
      <c r="AY19" s="75" t="s">
        <v>59</v>
      </c>
      <c r="AZ19" s="76" t="s">
        <v>59</v>
      </c>
      <c r="BA19" s="76" t="s">
        <v>59</v>
      </c>
      <c r="BB19" s="91" t="s">
        <v>59</v>
      </c>
      <c r="BC19" s="158">
        <v>34</v>
      </c>
      <c r="BD19" s="169">
        <v>7</v>
      </c>
      <c r="BE19" s="169"/>
      <c r="BF19" s="169">
        <v>4</v>
      </c>
      <c r="BG19" s="169"/>
      <c r="BH19" s="169"/>
      <c r="BI19" s="169">
        <v>7</v>
      </c>
      <c r="BJ19" s="170">
        <f>SUM(BC19:BI19)</f>
        <v>52</v>
      </c>
    </row>
    <row r="20" spans="2:63" ht="31.2" thickBot="1" x14ac:dyDescent="0.3">
      <c r="B20" s="463" t="s">
        <v>192</v>
      </c>
      <c r="C20" s="92"/>
      <c r="D20" s="93"/>
      <c r="E20" s="93"/>
      <c r="F20" s="94"/>
      <c r="G20" s="95"/>
      <c r="H20" s="96"/>
      <c r="I20" s="344">
        <v>17</v>
      </c>
      <c r="J20" s="94"/>
      <c r="K20" s="97"/>
      <c r="L20" s="98"/>
      <c r="M20" s="94"/>
      <c r="N20" s="94"/>
      <c r="O20" s="95"/>
      <c r="P20" s="96"/>
      <c r="Q20" s="94"/>
      <c r="R20" s="94"/>
      <c r="S20" s="94"/>
      <c r="T20" s="99" t="s">
        <v>0</v>
      </c>
      <c r="U20" s="100" t="s">
        <v>0</v>
      </c>
      <c r="V20" s="101" t="s">
        <v>0</v>
      </c>
      <c r="W20" s="102" t="s">
        <v>59</v>
      </c>
      <c r="X20" s="103" t="s">
        <v>59</v>
      </c>
      <c r="Y20" s="104" t="s">
        <v>61</v>
      </c>
      <c r="Z20" s="93" t="s">
        <v>61</v>
      </c>
      <c r="AA20" s="93" t="s">
        <v>61</v>
      </c>
      <c r="AB20" s="105" t="s">
        <v>61</v>
      </c>
      <c r="AC20" s="92" t="s">
        <v>61</v>
      </c>
      <c r="AD20" s="93" t="s">
        <v>61</v>
      </c>
      <c r="AE20" s="93" t="s">
        <v>63</v>
      </c>
      <c r="AF20" s="93" t="s">
        <v>91</v>
      </c>
      <c r="AG20" s="105" t="s">
        <v>91</v>
      </c>
      <c r="AH20" s="104" t="s">
        <v>91</v>
      </c>
      <c r="AI20" s="93" t="s">
        <v>91</v>
      </c>
      <c r="AJ20" s="93" t="s">
        <v>91</v>
      </c>
      <c r="AK20" s="105" t="s">
        <v>91</v>
      </c>
      <c r="AL20" s="92" t="s">
        <v>91</v>
      </c>
      <c r="AM20" s="93" t="s">
        <v>91</v>
      </c>
      <c r="AN20" s="101" t="s">
        <v>91</v>
      </c>
      <c r="AO20" s="99" t="s">
        <v>91</v>
      </c>
      <c r="AP20" s="100" t="s">
        <v>91</v>
      </c>
      <c r="AQ20" s="101" t="s">
        <v>91</v>
      </c>
      <c r="AR20" s="101" t="s">
        <v>91</v>
      </c>
      <c r="AS20" s="101" t="s">
        <v>91</v>
      </c>
      <c r="AT20" s="99" t="s">
        <v>63</v>
      </c>
      <c r="AU20" s="104"/>
      <c r="AV20" s="92"/>
      <c r="AW20" s="93"/>
      <c r="AX20" s="93"/>
      <c r="AY20" s="104"/>
      <c r="AZ20" s="93"/>
      <c r="BA20" s="93"/>
      <c r="BB20" s="105"/>
      <c r="BC20" s="127">
        <v>17</v>
      </c>
      <c r="BD20" s="562">
        <v>3</v>
      </c>
      <c r="BE20" s="562"/>
      <c r="BF20" s="562">
        <v>6</v>
      </c>
      <c r="BG20" s="562">
        <v>14</v>
      </c>
      <c r="BH20" s="562">
        <v>2</v>
      </c>
      <c r="BI20" s="562">
        <v>2</v>
      </c>
      <c r="BJ20" s="436">
        <f>SUM(BC20:BI20)</f>
        <v>44</v>
      </c>
    </row>
    <row r="21" spans="2:63" ht="30" customHeight="1" thickBot="1" x14ac:dyDescent="0.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7"/>
      <c r="AL21" s="7"/>
      <c r="AM21" s="7"/>
      <c r="AN21" s="7"/>
      <c r="AO21" s="7"/>
      <c r="AP21" s="7"/>
      <c r="AQ21" s="7"/>
      <c r="AR21" s="1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451">
        <f t="shared" ref="BC21:BI21" si="0">SUM(BC17:BC20)</f>
        <v>119</v>
      </c>
      <c r="BD21" s="448">
        <f t="shared" si="0"/>
        <v>26</v>
      </c>
      <c r="BE21" s="448">
        <f t="shared" si="0"/>
        <v>2</v>
      </c>
      <c r="BF21" s="448">
        <f t="shared" si="0"/>
        <v>12</v>
      </c>
      <c r="BG21" s="448">
        <f t="shared" si="0"/>
        <v>14</v>
      </c>
      <c r="BH21" s="448">
        <f t="shared" si="0"/>
        <v>2</v>
      </c>
      <c r="BI21" s="448">
        <f t="shared" si="0"/>
        <v>25</v>
      </c>
      <c r="BJ21" s="449">
        <f>SUM(BJ17:BJ20)</f>
        <v>200</v>
      </c>
    </row>
    <row r="22" spans="2:63" ht="43.2" customHeight="1" x14ac:dyDescent="0.6">
      <c r="B22" s="3"/>
      <c r="C22" s="565" t="s">
        <v>7</v>
      </c>
      <c r="D22" s="469"/>
      <c r="E22" s="469"/>
      <c r="F22" s="469"/>
      <c r="G22" s="469"/>
      <c r="H22" s="59"/>
      <c r="I22" s="464"/>
      <c r="J22" s="465" t="s">
        <v>92</v>
      </c>
      <c r="K22" s="564" t="s">
        <v>4</v>
      </c>
      <c r="L22" s="563"/>
      <c r="M22" s="59"/>
      <c r="N22" s="59"/>
      <c r="O22" s="109"/>
      <c r="P22" s="109"/>
      <c r="Q22" s="109"/>
      <c r="R22" s="109"/>
      <c r="S22" s="109"/>
      <c r="T22" s="59"/>
      <c r="U22" s="466" t="s">
        <v>1</v>
      </c>
      <c r="V22" s="465" t="s">
        <v>92</v>
      </c>
      <c r="W22" s="1181" t="s">
        <v>58</v>
      </c>
      <c r="X22" s="1181"/>
      <c r="Y22" s="1181"/>
      <c r="Z22" s="1181"/>
      <c r="AA22" s="1181"/>
      <c r="AB22" s="1181"/>
      <c r="AC22" s="109"/>
      <c r="AD22" s="109"/>
      <c r="AE22" s="109"/>
      <c r="AF22" s="59"/>
      <c r="AG22" s="59"/>
      <c r="AH22" s="467" t="s">
        <v>91</v>
      </c>
      <c r="AI22" s="465" t="s">
        <v>92</v>
      </c>
      <c r="AJ22" s="564" t="s">
        <v>90</v>
      </c>
      <c r="AK22" s="109"/>
      <c r="AL22" s="109"/>
      <c r="AM22" s="58"/>
      <c r="AN22" s="58"/>
      <c r="AO22" s="58"/>
      <c r="AP22" s="58"/>
      <c r="AQ22" s="59"/>
      <c r="AR22" s="59"/>
      <c r="AS22" s="468" t="s">
        <v>59</v>
      </c>
      <c r="AT22" s="465" t="s">
        <v>92</v>
      </c>
      <c r="AU22" s="1181" t="s">
        <v>60</v>
      </c>
      <c r="AV22" s="1181"/>
      <c r="AW22" s="1181"/>
    </row>
    <row r="23" spans="2:63" ht="18.600000000000001" customHeight="1" x14ac:dyDescent="0.55000000000000004">
      <c r="B23" s="3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5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59"/>
      <c r="AH23" s="109"/>
      <c r="AI23" s="109"/>
      <c r="AJ23" s="109"/>
      <c r="AK23" s="109"/>
      <c r="AL23" s="109"/>
      <c r="AM23" s="58"/>
      <c r="AN23" s="58"/>
      <c r="AO23" s="58"/>
      <c r="AP23" s="58"/>
      <c r="AQ23" s="58"/>
      <c r="AR23" s="58"/>
      <c r="AS23" s="58"/>
      <c r="AT23" s="60"/>
      <c r="AU23" s="58"/>
      <c r="AV23" s="58"/>
      <c r="AW23" s="6"/>
    </row>
    <row r="24" spans="2:63" ht="45" customHeight="1" x14ac:dyDescent="0.55000000000000004">
      <c r="B24" s="3"/>
      <c r="C24" s="109"/>
      <c r="D24" s="109"/>
      <c r="E24" s="109"/>
      <c r="F24" s="109"/>
      <c r="G24" s="109"/>
      <c r="H24" s="109"/>
      <c r="I24" s="466" t="s">
        <v>0</v>
      </c>
      <c r="J24" s="465" t="s">
        <v>92</v>
      </c>
      <c r="K24" s="564" t="s">
        <v>64</v>
      </c>
      <c r="L24" s="59"/>
      <c r="M24" s="59"/>
      <c r="N24" s="59"/>
      <c r="O24" s="109"/>
      <c r="P24" s="109"/>
      <c r="Q24" s="109"/>
      <c r="R24" s="109"/>
      <c r="S24" s="109"/>
      <c r="T24" s="59"/>
      <c r="U24" s="467" t="s">
        <v>61</v>
      </c>
      <c r="V24" s="465" t="s">
        <v>92</v>
      </c>
      <c r="W24" s="564" t="s">
        <v>65</v>
      </c>
      <c r="X24" s="59"/>
      <c r="Y24" s="109"/>
      <c r="Z24" s="109"/>
      <c r="AA24" s="109"/>
      <c r="AB24" s="109"/>
      <c r="AC24" s="109"/>
      <c r="AD24" s="109"/>
      <c r="AE24" s="109"/>
      <c r="AF24" s="59"/>
      <c r="AG24" s="59"/>
      <c r="AH24" s="467" t="s">
        <v>63</v>
      </c>
      <c r="AI24" s="465" t="s">
        <v>92</v>
      </c>
      <c r="AJ24" s="564" t="s">
        <v>62</v>
      </c>
      <c r="AK24" s="109"/>
      <c r="AL24" s="109"/>
      <c r="AM24" s="58"/>
      <c r="AN24" s="58"/>
      <c r="AO24" s="58"/>
      <c r="AP24" s="58"/>
      <c r="AQ24" s="58"/>
      <c r="AR24" s="58"/>
      <c r="AS24" s="58"/>
      <c r="AT24" s="60"/>
      <c r="AU24" s="58"/>
      <c r="AV24" s="58"/>
      <c r="AW24" s="6"/>
    </row>
    <row r="25" spans="2:63" ht="32.4" x14ac:dyDescent="0.55000000000000004">
      <c r="B25" s="3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58"/>
      <c r="AL25" s="58"/>
      <c r="AM25" s="58"/>
      <c r="AN25" s="58"/>
      <c r="AO25" s="58"/>
      <c r="AP25" s="58"/>
      <c r="AQ25" s="58"/>
      <c r="AR25" s="60"/>
      <c r="AS25" s="58"/>
      <c r="AT25" s="58"/>
      <c r="AU25" s="59"/>
      <c r="AV25" s="59"/>
    </row>
    <row r="26" spans="2:63" ht="34.799999999999997" customHeight="1" x14ac:dyDescent="0.6">
      <c r="B26" s="3"/>
      <c r="C26" s="3"/>
      <c r="D26" s="3"/>
      <c r="E26" s="3"/>
      <c r="F26" s="3"/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17" t="s">
        <v>34</v>
      </c>
      <c r="AC26" s="469"/>
      <c r="AD26" s="469"/>
      <c r="AE26" s="469"/>
      <c r="AF26" s="469"/>
      <c r="AG26" s="469"/>
      <c r="AH26" s="469"/>
      <c r="AI26" s="469"/>
      <c r="AJ26" s="469"/>
      <c r="AK26" s="494"/>
      <c r="AL26" s="58"/>
      <c r="AM26" s="58"/>
      <c r="AN26" s="4"/>
      <c r="AO26" s="4"/>
      <c r="AP26" s="4"/>
      <c r="AQ26" s="4"/>
      <c r="AR26" s="16"/>
      <c r="AS26" s="4"/>
      <c r="AT26" s="4"/>
    </row>
    <row r="27" spans="2:63" ht="19.8" customHeight="1" thickBot="1" x14ac:dyDescent="0.6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09"/>
      <c r="AC27" s="109"/>
      <c r="AD27" s="109"/>
      <c r="AE27" s="109"/>
      <c r="AF27" s="109"/>
      <c r="AG27" s="109"/>
      <c r="AH27" s="109"/>
      <c r="AI27" s="109"/>
      <c r="AJ27" s="109"/>
      <c r="AK27" s="59"/>
      <c r="AL27" s="59"/>
      <c r="AM27" s="59"/>
      <c r="BH27" s="13"/>
    </row>
    <row r="28" spans="2:63" ht="34.799999999999997" customHeight="1" thickBot="1" x14ac:dyDescent="0.3">
      <c r="B28" s="701" t="s">
        <v>93</v>
      </c>
      <c r="C28" s="756" t="s">
        <v>106</v>
      </c>
      <c r="D28" s="756"/>
      <c r="E28" s="756"/>
      <c r="F28" s="756"/>
      <c r="G28" s="756"/>
      <c r="H28" s="756"/>
      <c r="I28" s="756"/>
      <c r="J28" s="756"/>
      <c r="K28" s="756"/>
      <c r="L28" s="756"/>
      <c r="M28" s="756"/>
      <c r="N28" s="756"/>
      <c r="O28" s="756"/>
      <c r="P28" s="756"/>
      <c r="Q28" s="974" t="s">
        <v>8</v>
      </c>
      <c r="R28" s="975"/>
      <c r="S28" s="974" t="s">
        <v>9</v>
      </c>
      <c r="T28" s="764"/>
      <c r="U28" s="919" t="s">
        <v>10</v>
      </c>
      <c r="V28" s="920"/>
      <c r="W28" s="920"/>
      <c r="X28" s="920"/>
      <c r="Y28" s="920"/>
      <c r="Z28" s="920"/>
      <c r="AA28" s="920"/>
      <c r="AB28" s="920"/>
      <c r="AC28" s="920"/>
      <c r="AD28" s="920"/>
      <c r="AE28" s="920"/>
      <c r="AF28" s="921"/>
      <c r="AG28" s="919" t="s">
        <v>33</v>
      </c>
      <c r="AH28" s="920"/>
      <c r="AI28" s="920"/>
      <c r="AJ28" s="920"/>
      <c r="AK28" s="920"/>
      <c r="AL28" s="920"/>
      <c r="AM28" s="920"/>
      <c r="AN28" s="920"/>
      <c r="AO28" s="920"/>
      <c r="AP28" s="920"/>
      <c r="AQ28" s="920"/>
      <c r="AR28" s="920"/>
      <c r="AS28" s="920"/>
      <c r="AT28" s="920"/>
      <c r="AU28" s="920"/>
      <c r="AV28" s="920"/>
      <c r="AW28" s="920"/>
      <c r="AX28" s="920"/>
      <c r="AY28" s="920"/>
      <c r="AZ28" s="920"/>
      <c r="BA28" s="920"/>
      <c r="BB28" s="920"/>
      <c r="BC28" s="920"/>
      <c r="BD28" s="921"/>
      <c r="BE28" s="1039" t="s">
        <v>23</v>
      </c>
      <c r="BF28" s="1040"/>
      <c r="BG28" s="1024" t="s">
        <v>94</v>
      </c>
      <c r="BH28" s="866"/>
      <c r="BI28" s="866"/>
      <c r="BJ28" s="867"/>
    </row>
    <row r="29" spans="2:63" ht="33" customHeight="1" thickBot="1" x14ac:dyDescent="0.3">
      <c r="B29" s="702"/>
      <c r="C29" s="759"/>
      <c r="D29" s="759"/>
      <c r="E29" s="759"/>
      <c r="F29" s="759"/>
      <c r="G29" s="759"/>
      <c r="H29" s="759"/>
      <c r="I29" s="759"/>
      <c r="J29" s="759"/>
      <c r="K29" s="759"/>
      <c r="L29" s="759"/>
      <c r="M29" s="759"/>
      <c r="N29" s="759"/>
      <c r="O29" s="759"/>
      <c r="P29" s="759"/>
      <c r="Q29" s="876"/>
      <c r="R29" s="877"/>
      <c r="S29" s="876"/>
      <c r="T29" s="765"/>
      <c r="U29" s="876" t="s">
        <v>5</v>
      </c>
      <c r="V29" s="765"/>
      <c r="W29" s="974" t="s">
        <v>11</v>
      </c>
      <c r="X29" s="975"/>
      <c r="Y29" s="786" t="s">
        <v>12</v>
      </c>
      <c r="Z29" s="787"/>
      <c r="AA29" s="787"/>
      <c r="AB29" s="787"/>
      <c r="AC29" s="787"/>
      <c r="AD29" s="787"/>
      <c r="AE29" s="787"/>
      <c r="AF29" s="788"/>
      <c r="AG29" s="1023" t="s">
        <v>14</v>
      </c>
      <c r="AH29" s="881"/>
      <c r="AI29" s="881"/>
      <c r="AJ29" s="881"/>
      <c r="AK29" s="881"/>
      <c r="AL29" s="882"/>
      <c r="AM29" s="1016" t="s">
        <v>15</v>
      </c>
      <c r="AN29" s="1014"/>
      <c r="AO29" s="1014"/>
      <c r="AP29" s="1014"/>
      <c r="AQ29" s="1014"/>
      <c r="AR29" s="1015"/>
      <c r="AS29" s="1016" t="s">
        <v>16</v>
      </c>
      <c r="AT29" s="1014"/>
      <c r="AU29" s="1014"/>
      <c r="AV29" s="1014"/>
      <c r="AW29" s="1014"/>
      <c r="AX29" s="1015"/>
      <c r="AY29" s="1023" t="s">
        <v>218</v>
      </c>
      <c r="AZ29" s="881"/>
      <c r="BA29" s="881"/>
      <c r="BB29" s="881"/>
      <c r="BC29" s="881"/>
      <c r="BD29" s="882"/>
      <c r="BE29" s="1041"/>
      <c r="BF29" s="1042"/>
      <c r="BG29" s="1025"/>
      <c r="BH29" s="868"/>
      <c r="BI29" s="868"/>
      <c r="BJ29" s="869"/>
    </row>
    <row r="30" spans="2:63" ht="63" customHeight="1" thickBot="1" x14ac:dyDescent="0.3">
      <c r="B30" s="702"/>
      <c r="C30" s="759"/>
      <c r="D30" s="759"/>
      <c r="E30" s="759"/>
      <c r="F30" s="759"/>
      <c r="G30" s="759"/>
      <c r="H30" s="759"/>
      <c r="I30" s="759"/>
      <c r="J30" s="759"/>
      <c r="K30" s="759"/>
      <c r="L30" s="759"/>
      <c r="M30" s="759"/>
      <c r="N30" s="759"/>
      <c r="O30" s="759"/>
      <c r="P30" s="759"/>
      <c r="Q30" s="876"/>
      <c r="R30" s="877"/>
      <c r="S30" s="876"/>
      <c r="T30" s="765"/>
      <c r="U30" s="876"/>
      <c r="V30" s="765"/>
      <c r="W30" s="876"/>
      <c r="X30" s="877"/>
      <c r="Y30" s="1037" t="s">
        <v>13</v>
      </c>
      <c r="Z30" s="765"/>
      <c r="AA30" s="1036" t="s">
        <v>95</v>
      </c>
      <c r="AB30" s="764"/>
      <c r="AC30" s="1036" t="s">
        <v>96</v>
      </c>
      <c r="AD30" s="764"/>
      <c r="AE30" s="974" t="s">
        <v>71</v>
      </c>
      <c r="AF30" s="975"/>
      <c r="AG30" s="1020" t="s">
        <v>212</v>
      </c>
      <c r="AH30" s="1021"/>
      <c r="AI30" s="1022"/>
      <c r="AJ30" s="1018" t="s">
        <v>213</v>
      </c>
      <c r="AK30" s="1019"/>
      <c r="AL30" s="998"/>
      <c r="AM30" s="880" t="s">
        <v>214</v>
      </c>
      <c r="AN30" s="881"/>
      <c r="AO30" s="1017"/>
      <c r="AP30" s="880" t="s">
        <v>215</v>
      </c>
      <c r="AQ30" s="881"/>
      <c r="AR30" s="882"/>
      <c r="AS30" s="1013" t="s">
        <v>216</v>
      </c>
      <c r="AT30" s="1014"/>
      <c r="AU30" s="1015"/>
      <c r="AV30" s="1013" t="s">
        <v>217</v>
      </c>
      <c r="AW30" s="1014"/>
      <c r="AX30" s="1015"/>
      <c r="AY30" s="880" t="s">
        <v>422</v>
      </c>
      <c r="AZ30" s="881"/>
      <c r="BA30" s="882"/>
      <c r="BB30" s="1045" t="s">
        <v>423</v>
      </c>
      <c r="BC30" s="881"/>
      <c r="BD30" s="882"/>
      <c r="BE30" s="1041"/>
      <c r="BF30" s="1042"/>
      <c r="BG30" s="1025"/>
      <c r="BH30" s="868"/>
      <c r="BI30" s="868"/>
      <c r="BJ30" s="869"/>
    </row>
    <row r="31" spans="2:63" ht="133.19999999999999" customHeight="1" thickBot="1" x14ac:dyDescent="0.3">
      <c r="B31" s="703"/>
      <c r="C31" s="762"/>
      <c r="D31" s="762"/>
      <c r="E31" s="762"/>
      <c r="F31" s="762"/>
      <c r="G31" s="762"/>
      <c r="H31" s="762"/>
      <c r="I31" s="762"/>
      <c r="J31" s="762"/>
      <c r="K31" s="762"/>
      <c r="L31" s="762"/>
      <c r="M31" s="762"/>
      <c r="N31" s="762"/>
      <c r="O31" s="762"/>
      <c r="P31" s="762"/>
      <c r="Q31" s="878"/>
      <c r="R31" s="879"/>
      <c r="S31" s="878"/>
      <c r="T31" s="766"/>
      <c r="U31" s="878"/>
      <c r="V31" s="766"/>
      <c r="W31" s="878"/>
      <c r="X31" s="879"/>
      <c r="Y31" s="765"/>
      <c r="Z31" s="765"/>
      <c r="AA31" s="878"/>
      <c r="AB31" s="766"/>
      <c r="AC31" s="878"/>
      <c r="AD31" s="766"/>
      <c r="AE31" s="878"/>
      <c r="AF31" s="879"/>
      <c r="AG31" s="553" t="s">
        <v>3</v>
      </c>
      <c r="AH31" s="553" t="s">
        <v>17</v>
      </c>
      <c r="AI31" s="551" t="s">
        <v>18</v>
      </c>
      <c r="AJ31" s="551" t="s">
        <v>3</v>
      </c>
      <c r="AK31" s="551" t="s">
        <v>17</v>
      </c>
      <c r="AL31" s="554" t="s">
        <v>18</v>
      </c>
      <c r="AM31" s="551" t="s">
        <v>3</v>
      </c>
      <c r="AN31" s="554" t="s">
        <v>17</v>
      </c>
      <c r="AO31" s="553" t="s">
        <v>18</v>
      </c>
      <c r="AP31" s="551" t="s">
        <v>3</v>
      </c>
      <c r="AQ31" s="551" t="s">
        <v>17</v>
      </c>
      <c r="AR31" s="555" t="s">
        <v>18</v>
      </c>
      <c r="AS31" s="551" t="s">
        <v>3</v>
      </c>
      <c r="AT31" s="556" t="s">
        <v>17</v>
      </c>
      <c r="AU31" s="551" t="s">
        <v>18</v>
      </c>
      <c r="AV31" s="556" t="s">
        <v>3</v>
      </c>
      <c r="AW31" s="553" t="s">
        <v>17</v>
      </c>
      <c r="AX31" s="551" t="s">
        <v>18</v>
      </c>
      <c r="AY31" s="551" t="s">
        <v>3</v>
      </c>
      <c r="AZ31" s="551" t="s">
        <v>17</v>
      </c>
      <c r="BA31" s="557" t="s">
        <v>18</v>
      </c>
      <c r="BB31" s="558" t="s">
        <v>3</v>
      </c>
      <c r="BC31" s="549" t="s">
        <v>17</v>
      </c>
      <c r="BD31" s="551" t="s">
        <v>18</v>
      </c>
      <c r="BE31" s="1043"/>
      <c r="BF31" s="1044"/>
      <c r="BG31" s="1026"/>
      <c r="BH31" s="870"/>
      <c r="BI31" s="870"/>
      <c r="BJ31" s="871"/>
    </row>
    <row r="32" spans="2:63" ht="49.2" customHeight="1" thickBot="1" x14ac:dyDescent="0.6">
      <c r="B32" s="132">
        <v>1</v>
      </c>
      <c r="C32" s="999" t="s">
        <v>107</v>
      </c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1"/>
      <c r="Q32" s="1033"/>
      <c r="R32" s="1034"/>
      <c r="S32" s="1035"/>
      <c r="T32" s="1034"/>
      <c r="U32" s="771">
        <f>SUM(U33,U43,U61)</f>
        <v>3862</v>
      </c>
      <c r="V32" s="772"/>
      <c r="W32" s="771">
        <f>SUM(W33,W43,W61)</f>
        <v>1785</v>
      </c>
      <c r="X32" s="772"/>
      <c r="Y32" s="771">
        <f>SUM(Y33,Y43,Y61)</f>
        <v>910</v>
      </c>
      <c r="Z32" s="772"/>
      <c r="AA32" s="771">
        <f>SUM(AA33,AA43,AA61)</f>
        <v>201</v>
      </c>
      <c r="AB32" s="772"/>
      <c r="AC32" s="771">
        <f>SUM(AC33,AC43,AC61)</f>
        <v>580</v>
      </c>
      <c r="AD32" s="772"/>
      <c r="AE32" s="771">
        <f>SUM(AE33,AE43,AE61)</f>
        <v>94</v>
      </c>
      <c r="AF32" s="886"/>
      <c r="AG32" s="128"/>
      <c r="AH32" s="129"/>
      <c r="AI32" s="130"/>
      <c r="AJ32" s="128"/>
      <c r="AK32" s="129"/>
      <c r="AL32" s="131"/>
      <c r="AM32" s="132"/>
      <c r="AN32" s="129"/>
      <c r="AO32" s="130"/>
      <c r="AP32" s="128"/>
      <c r="AQ32" s="129"/>
      <c r="AR32" s="133"/>
      <c r="AS32" s="128"/>
      <c r="AT32" s="129"/>
      <c r="AU32" s="130"/>
      <c r="AV32" s="128"/>
      <c r="AW32" s="129"/>
      <c r="AX32" s="131"/>
      <c r="AY32" s="132"/>
      <c r="AZ32" s="129"/>
      <c r="BA32" s="130"/>
      <c r="BB32" s="134"/>
      <c r="BC32" s="135"/>
      <c r="BD32" s="136"/>
      <c r="BE32" s="1028">
        <f>SUM(BE35:BF74)</f>
        <v>102</v>
      </c>
      <c r="BF32" s="1029"/>
      <c r="BG32" s="769"/>
      <c r="BH32" s="769"/>
      <c r="BI32" s="769"/>
      <c r="BJ32" s="770"/>
    </row>
    <row r="33" spans="1:285" ht="85.8" customHeight="1" thickBot="1" x14ac:dyDescent="0.6">
      <c r="B33" s="470" t="s">
        <v>97</v>
      </c>
      <c r="C33" s="999" t="s">
        <v>402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1"/>
      <c r="Q33" s="1033"/>
      <c r="R33" s="1034"/>
      <c r="S33" s="1035"/>
      <c r="T33" s="1034"/>
      <c r="U33" s="771">
        <f>SUM(U34,U39)</f>
        <v>1460</v>
      </c>
      <c r="V33" s="772"/>
      <c r="W33" s="771">
        <f>SUM(W34,W39)</f>
        <v>714</v>
      </c>
      <c r="X33" s="772"/>
      <c r="Y33" s="771">
        <f>SUM(Y34,Y39)</f>
        <v>366</v>
      </c>
      <c r="Z33" s="772"/>
      <c r="AA33" s="771">
        <f>SUM(AA34:AB34,AA39)</f>
        <v>82</v>
      </c>
      <c r="AB33" s="772"/>
      <c r="AC33" s="771">
        <f>SUM(AC34:AD34,AC39)</f>
        <v>172</v>
      </c>
      <c r="AD33" s="772"/>
      <c r="AE33" s="771">
        <f>SUM(AE34,AE39)</f>
        <v>94</v>
      </c>
      <c r="AF33" s="886"/>
      <c r="AG33" s="128"/>
      <c r="AH33" s="129"/>
      <c r="AI33" s="130"/>
      <c r="AJ33" s="128"/>
      <c r="AK33" s="129"/>
      <c r="AL33" s="131"/>
      <c r="AM33" s="132"/>
      <c r="AN33" s="129"/>
      <c r="AO33" s="131"/>
      <c r="AP33" s="132"/>
      <c r="AQ33" s="129"/>
      <c r="AR33" s="133"/>
      <c r="AS33" s="128"/>
      <c r="AT33" s="129"/>
      <c r="AU33" s="130"/>
      <c r="AV33" s="134"/>
      <c r="AW33" s="135"/>
      <c r="AX33" s="137"/>
      <c r="AY33" s="138"/>
      <c r="AZ33" s="135"/>
      <c r="BA33" s="136"/>
      <c r="BB33" s="134"/>
      <c r="BC33" s="135"/>
      <c r="BD33" s="136"/>
      <c r="BE33" s="684"/>
      <c r="BF33" s="1030"/>
      <c r="BG33" s="769"/>
      <c r="BH33" s="769"/>
      <c r="BI33" s="769"/>
      <c r="BJ33" s="770"/>
    </row>
    <row r="34" spans="1:285" ht="57.6" customHeight="1" x14ac:dyDescent="0.55000000000000004">
      <c r="B34" s="471" t="s">
        <v>111</v>
      </c>
      <c r="C34" s="790" t="s">
        <v>401</v>
      </c>
      <c r="D34" s="791"/>
      <c r="E34" s="791"/>
      <c r="F34" s="791"/>
      <c r="G34" s="791"/>
      <c r="H34" s="791"/>
      <c r="I34" s="791"/>
      <c r="J34" s="791"/>
      <c r="K34" s="791"/>
      <c r="L34" s="791"/>
      <c r="M34" s="791"/>
      <c r="N34" s="791"/>
      <c r="O34" s="791"/>
      <c r="P34" s="792"/>
      <c r="Q34" s="139"/>
      <c r="R34" s="140"/>
      <c r="S34" s="141"/>
      <c r="T34" s="140"/>
      <c r="U34" s="640">
        <f>SUM(U35:V38)</f>
        <v>432</v>
      </c>
      <c r="V34" s="641"/>
      <c r="W34" s="640">
        <f>SUM(W35:X38)</f>
        <v>204</v>
      </c>
      <c r="X34" s="641"/>
      <c r="Y34" s="640">
        <f>SUM(Y35:Z38)</f>
        <v>110</v>
      </c>
      <c r="Z34" s="641"/>
      <c r="AA34" s="1002"/>
      <c r="AB34" s="1003"/>
      <c r="AC34" s="142"/>
      <c r="AD34" s="143"/>
      <c r="AE34" s="640">
        <f>SUM(AE35:AF38)</f>
        <v>94</v>
      </c>
      <c r="AF34" s="939"/>
      <c r="AG34" s="144"/>
      <c r="AH34" s="145"/>
      <c r="AI34" s="146"/>
      <c r="AJ34" s="144"/>
      <c r="AK34" s="145"/>
      <c r="AL34" s="147"/>
      <c r="AM34" s="148"/>
      <c r="AN34" s="149"/>
      <c r="AO34" s="150"/>
      <c r="AP34" s="144"/>
      <c r="AQ34" s="145"/>
      <c r="AR34" s="151"/>
      <c r="AS34" s="144"/>
      <c r="AT34" s="145"/>
      <c r="AU34" s="146"/>
      <c r="AV34" s="152"/>
      <c r="AW34" s="149"/>
      <c r="AX34" s="153"/>
      <c r="AY34" s="148"/>
      <c r="AZ34" s="149"/>
      <c r="BA34" s="154"/>
      <c r="BB34" s="152"/>
      <c r="BC34" s="149"/>
      <c r="BD34" s="154"/>
      <c r="BE34" s="139"/>
      <c r="BF34" s="155"/>
      <c r="BG34" s="156"/>
      <c r="BH34" s="156"/>
      <c r="BI34" s="156"/>
      <c r="BJ34" s="157"/>
    </row>
    <row r="35" spans="1:285" ht="53.4" customHeight="1" x14ac:dyDescent="0.55000000000000004">
      <c r="B35" s="472" t="s">
        <v>185</v>
      </c>
      <c r="C35" s="622" t="s">
        <v>428</v>
      </c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623"/>
      <c r="O35" s="623"/>
      <c r="P35" s="624"/>
      <c r="Q35" s="657"/>
      <c r="R35" s="644"/>
      <c r="S35" s="646">
        <v>1</v>
      </c>
      <c r="T35" s="647"/>
      <c r="U35" s="990">
        <f>SUM(AG35,AJ35,AM35,AP35)</f>
        <v>144</v>
      </c>
      <c r="V35" s="944"/>
      <c r="W35" s="646">
        <f>SUM(Y35,AA35:AE35)</f>
        <v>76</v>
      </c>
      <c r="X35" s="647"/>
      <c r="Y35" s="646">
        <v>40</v>
      </c>
      <c r="Z35" s="647"/>
      <c r="AA35" s="646"/>
      <c r="AB35" s="647"/>
      <c r="AC35" s="646"/>
      <c r="AD35" s="647"/>
      <c r="AE35" s="646">
        <v>36</v>
      </c>
      <c r="AF35" s="896"/>
      <c r="AG35" s="158">
        <v>144</v>
      </c>
      <c r="AH35" s="159">
        <v>76</v>
      </c>
      <c r="AI35" s="160">
        <v>4</v>
      </c>
      <c r="AJ35" s="158"/>
      <c r="AK35" s="159"/>
      <c r="AL35" s="161"/>
      <c r="AM35" s="162"/>
      <c r="AN35" s="159"/>
      <c r="AO35" s="160"/>
      <c r="AP35" s="158"/>
      <c r="AQ35" s="159"/>
      <c r="AR35" s="163"/>
      <c r="AS35" s="158"/>
      <c r="AT35" s="159"/>
      <c r="AU35" s="160"/>
      <c r="AV35" s="158"/>
      <c r="AW35" s="164"/>
      <c r="AX35" s="165"/>
      <c r="AY35" s="166"/>
      <c r="AZ35" s="164"/>
      <c r="BA35" s="167"/>
      <c r="BB35" s="168"/>
      <c r="BC35" s="164"/>
      <c r="BD35" s="167"/>
      <c r="BE35" s="666">
        <f>SUM(AL35,AO35,AR35,AU35,BD35,AX35,BA35,AI35)</f>
        <v>4</v>
      </c>
      <c r="BF35" s="667"/>
      <c r="BG35" s="644" t="s">
        <v>195</v>
      </c>
      <c r="BH35" s="909"/>
      <c r="BI35" s="909"/>
      <c r="BJ35" s="910"/>
    </row>
    <row r="36" spans="1:285" s="29" customFormat="1" ht="39.6" customHeight="1" x14ac:dyDescent="0.55000000000000004">
      <c r="B36" s="473" t="s">
        <v>186</v>
      </c>
      <c r="C36" s="767" t="s">
        <v>427</v>
      </c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7"/>
      <c r="P36" s="768"/>
      <c r="Q36" s="718">
        <v>2</v>
      </c>
      <c r="R36" s="632"/>
      <c r="S36" s="714"/>
      <c r="T36" s="720"/>
      <c r="U36" s="642">
        <f>SUM(AG36,AJ36,AM36,AP36)</f>
        <v>144</v>
      </c>
      <c r="V36" s="632"/>
      <c r="W36" s="782">
        <f>SUM(Y36,AA36:AE36)</f>
        <v>60</v>
      </c>
      <c r="X36" s="783"/>
      <c r="Y36" s="782">
        <v>34</v>
      </c>
      <c r="Z36" s="783"/>
      <c r="AA36" s="782"/>
      <c r="AB36" s="783"/>
      <c r="AC36" s="782"/>
      <c r="AD36" s="783"/>
      <c r="AE36" s="782">
        <v>26</v>
      </c>
      <c r="AF36" s="662"/>
      <c r="AG36" s="171"/>
      <c r="AH36" s="172"/>
      <c r="AI36" s="173"/>
      <c r="AJ36" s="171">
        <v>144</v>
      </c>
      <c r="AK36" s="172">
        <v>60</v>
      </c>
      <c r="AL36" s="174">
        <v>4</v>
      </c>
      <c r="AM36" s="175"/>
      <c r="AN36" s="172"/>
      <c r="AO36" s="173"/>
      <c r="AP36" s="171"/>
      <c r="AQ36" s="172"/>
      <c r="AR36" s="176"/>
      <c r="AS36" s="171"/>
      <c r="AT36" s="172"/>
      <c r="AU36" s="173"/>
      <c r="AV36" s="171"/>
      <c r="AW36" s="177"/>
      <c r="AX36" s="178"/>
      <c r="AY36" s="179"/>
      <c r="AZ36" s="177"/>
      <c r="BA36" s="180"/>
      <c r="BB36" s="181"/>
      <c r="BC36" s="177"/>
      <c r="BD36" s="180"/>
      <c r="BE36" s="716">
        <f>SUM(AL36,AO36,AR36,AU36,BD36,AX36,BA36)</f>
        <v>4</v>
      </c>
      <c r="BF36" s="717"/>
      <c r="BG36" s="644" t="s">
        <v>193</v>
      </c>
      <c r="BH36" s="909"/>
      <c r="BI36" s="909"/>
      <c r="BJ36" s="910"/>
    </row>
    <row r="37" spans="1:285" s="29" customFormat="1" ht="39.6" customHeight="1" x14ac:dyDescent="0.55000000000000004">
      <c r="B37" s="473" t="s">
        <v>187</v>
      </c>
      <c r="C37" s="793" t="s">
        <v>371</v>
      </c>
      <c r="D37" s="794"/>
      <c r="E37" s="794"/>
      <c r="F37" s="794"/>
      <c r="G37" s="794"/>
      <c r="H37" s="794"/>
      <c r="I37" s="794"/>
      <c r="J37" s="794"/>
      <c r="K37" s="794"/>
      <c r="L37" s="794"/>
      <c r="M37" s="794"/>
      <c r="N37" s="794"/>
      <c r="O37" s="794"/>
      <c r="P37" s="795"/>
      <c r="Q37" s="657"/>
      <c r="R37" s="644"/>
      <c r="S37" s="643">
        <v>3</v>
      </c>
      <c r="T37" s="644"/>
      <c r="U37" s="642">
        <v>72</v>
      </c>
      <c r="V37" s="632"/>
      <c r="W37" s="642">
        <f>SUM(Y37,AA37:AE37)</f>
        <v>34</v>
      </c>
      <c r="X37" s="632"/>
      <c r="Y37" s="642">
        <v>18</v>
      </c>
      <c r="Z37" s="632"/>
      <c r="AA37" s="572"/>
      <c r="AB37" s="573"/>
      <c r="AC37" s="572"/>
      <c r="AD37" s="573"/>
      <c r="AE37" s="642">
        <v>16</v>
      </c>
      <c r="AF37" s="744"/>
      <c r="AG37" s="570"/>
      <c r="AH37" s="575"/>
      <c r="AI37" s="576"/>
      <c r="AJ37" s="570"/>
      <c r="AK37" s="575"/>
      <c r="AL37" s="569"/>
      <c r="AM37" s="574">
        <v>72</v>
      </c>
      <c r="AN37" s="575">
        <v>34</v>
      </c>
      <c r="AO37" s="576">
        <v>2</v>
      </c>
      <c r="AP37" s="570"/>
      <c r="AQ37" s="575"/>
      <c r="AR37" s="176"/>
      <c r="AS37" s="580"/>
      <c r="AT37" s="581"/>
      <c r="AU37" s="582"/>
      <c r="AV37" s="570"/>
      <c r="AW37" s="177"/>
      <c r="AX37" s="178"/>
      <c r="AY37" s="179"/>
      <c r="AZ37" s="177"/>
      <c r="BA37" s="180"/>
      <c r="BB37" s="181"/>
      <c r="BC37" s="177"/>
      <c r="BD37" s="180"/>
      <c r="BE37" s="752">
        <f>SUM(AL37,AO37,AR37,AU37,BD37,AX37,BA37)</f>
        <v>2</v>
      </c>
      <c r="BF37" s="717"/>
      <c r="BG37" s="657" t="s">
        <v>194</v>
      </c>
      <c r="BH37" s="645"/>
      <c r="BI37" s="645"/>
      <c r="BJ37" s="855"/>
    </row>
    <row r="38" spans="1:285" s="29" customFormat="1" ht="43.2" customHeight="1" x14ac:dyDescent="0.55000000000000004">
      <c r="B38" s="473" t="s">
        <v>354</v>
      </c>
      <c r="C38" s="767" t="s">
        <v>429</v>
      </c>
      <c r="D38" s="767"/>
      <c r="E38" s="767"/>
      <c r="F38" s="767"/>
      <c r="G38" s="767"/>
      <c r="H38" s="767"/>
      <c r="I38" s="767"/>
      <c r="J38" s="767"/>
      <c r="K38" s="767"/>
      <c r="L38" s="767"/>
      <c r="M38" s="767"/>
      <c r="N38" s="767"/>
      <c r="O38" s="767"/>
      <c r="P38" s="768"/>
      <c r="Q38" s="718"/>
      <c r="R38" s="632"/>
      <c r="S38" s="643">
        <v>4</v>
      </c>
      <c r="T38" s="644"/>
      <c r="U38" s="642">
        <f>SUM(AG38,AJ38,AM38,AP38)</f>
        <v>72</v>
      </c>
      <c r="V38" s="632"/>
      <c r="W38" s="642">
        <f>SUM(Y38,AA38:AE38)</f>
        <v>34</v>
      </c>
      <c r="X38" s="632"/>
      <c r="Y38" s="642">
        <v>18</v>
      </c>
      <c r="Z38" s="632"/>
      <c r="AA38" s="642"/>
      <c r="AB38" s="632"/>
      <c r="AC38" s="642"/>
      <c r="AD38" s="632"/>
      <c r="AE38" s="642">
        <v>16</v>
      </c>
      <c r="AF38" s="744"/>
      <c r="AG38" s="171"/>
      <c r="AH38" s="172"/>
      <c r="AI38" s="173"/>
      <c r="AJ38" s="171"/>
      <c r="AK38" s="172"/>
      <c r="AL38" s="174"/>
      <c r="AM38" s="175"/>
      <c r="AN38" s="172"/>
      <c r="AO38" s="173"/>
      <c r="AP38" s="171">
        <v>72</v>
      </c>
      <c r="AQ38" s="172">
        <v>34</v>
      </c>
      <c r="AR38" s="182">
        <v>2</v>
      </c>
      <c r="AS38" s="171"/>
      <c r="AT38" s="172"/>
      <c r="AU38" s="173"/>
      <c r="AV38" s="171"/>
      <c r="AW38" s="177"/>
      <c r="AX38" s="178"/>
      <c r="AY38" s="179"/>
      <c r="AZ38" s="177"/>
      <c r="BA38" s="180"/>
      <c r="BB38" s="181"/>
      <c r="BC38" s="177"/>
      <c r="BD38" s="180"/>
      <c r="BE38" s="716">
        <f>SUM(AL38,AO38,AR38,AU38,BD38,AX38,BA38)</f>
        <v>2</v>
      </c>
      <c r="BF38" s="717"/>
      <c r="BG38" s="644" t="s">
        <v>431</v>
      </c>
      <c r="BH38" s="909"/>
      <c r="BI38" s="909"/>
      <c r="BJ38" s="910"/>
    </row>
    <row r="39" spans="1:285" ht="91.8" customHeight="1" x14ac:dyDescent="0.55000000000000004">
      <c r="A39" s="117"/>
      <c r="B39" s="474" t="s">
        <v>112</v>
      </c>
      <c r="C39" s="987" t="s">
        <v>403</v>
      </c>
      <c r="D39" s="988"/>
      <c r="E39" s="988"/>
      <c r="F39" s="988"/>
      <c r="G39" s="988"/>
      <c r="H39" s="988"/>
      <c r="I39" s="988"/>
      <c r="J39" s="988"/>
      <c r="K39" s="988"/>
      <c r="L39" s="988"/>
      <c r="M39" s="988"/>
      <c r="N39" s="988"/>
      <c r="O39" s="988"/>
      <c r="P39" s="989"/>
      <c r="Q39" s="779"/>
      <c r="R39" s="780"/>
      <c r="S39" s="781"/>
      <c r="T39" s="780"/>
      <c r="U39" s="961">
        <f>SUM(U40:V42)</f>
        <v>1028</v>
      </c>
      <c r="V39" s="962"/>
      <c r="W39" s="961">
        <f>SUM(W40:X42)</f>
        <v>510</v>
      </c>
      <c r="X39" s="962"/>
      <c r="Y39" s="961">
        <f>SUM(Y40:Z42)</f>
        <v>256</v>
      </c>
      <c r="Z39" s="962"/>
      <c r="AA39" s="961">
        <f>SUM(AA40:AB42)</f>
        <v>82</v>
      </c>
      <c r="AB39" s="962"/>
      <c r="AC39" s="961">
        <f>SUM(AC40:AD42)</f>
        <v>172</v>
      </c>
      <c r="AD39" s="962"/>
      <c r="AE39" s="781"/>
      <c r="AF39" s="653"/>
      <c r="AG39" s="183"/>
      <c r="AH39" s="184"/>
      <c r="AI39" s="185"/>
      <c r="AJ39" s="183"/>
      <c r="AK39" s="184"/>
      <c r="AL39" s="186"/>
      <c r="AM39" s="162"/>
      <c r="AN39" s="159"/>
      <c r="AO39" s="160"/>
      <c r="AP39" s="158"/>
      <c r="AQ39" s="159"/>
      <c r="AR39" s="163"/>
      <c r="AS39" s="158"/>
      <c r="AT39" s="159"/>
      <c r="AU39" s="160"/>
      <c r="AV39" s="158"/>
      <c r="AW39" s="164"/>
      <c r="AX39" s="165"/>
      <c r="AY39" s="166"/>
      <c r="AZ39" s="164"/>
      <c r="BA39" s="167"/>
      <c r="BB39" s="168"/>
      <c r="BC39" s="164"/>
      <c r="BD39" s="167"/>
      <c r="BE39" s="666"/>
      <c r="BF39" s="667"/>
      <c r="BG39" s="940" t="s">
        <v>196</v>
      </c>
      <c r="BH39" s="940"/>
      <c r="BI39" s="940"/>
      <c r="BJ39" s="896"/>
    </row>
    <row r="40" spans="1:285" s="14" customFormat="1" ht="45.6" customHeight="1" x14ac:dyDescent="0.55000000000000004">
      <c r="A40" s="118"/>
      <c r="B40" s="475" t="s">
        <v>188</v>
      </c>
      <c r="C40" s="793" t="s">
        <v>240</v>
      </c>
      <c r="D40" s="794"/>
      <c r="E40" s="794"/>
      <c r="F40" s="794"/>
      <c r="G40" s="794"/>
      <c r="H40" s="794"/>
      <c r="I40" s="794"/>
      <c r="J40" s="794"/>
      <c r="K40" s="794"/>
      <c r="L40" s="794"/>
      <c r="M40" s="794"/>
      <c r="N40" s="794"/>
      <c r="O40" s="794"/>
      <c r="P40" s="795"/>
      <c r="Q40" s="645">
        <v>1.2</v>
      </c>
      <c r="R40" s="644"/>
      <c r="S40" s="187"/>
      <c r="T40" s="188"/>
      <c r="U40" s="643">
        <f>SUM(AG40,AJ40,AM40,AP40)</f>
        <v>458</v>
      </c>
      <c r="V40" s="644"/>
      <c r="W40" s="643">
        <f>SUM(Y40,AA40:AE40)</f>
        <v>238</v>
      </c>
      <c r="X40" s="644"/>
      <c r="Y40" s="643">
        <v>118</v>
      </c>
      <c r="Z40" s="644"/>
      <c r="AA40" s="189"/>
      <c r="AB40" s="190"/>
      <c r="AC40" s="643">
        <v>120</v>
      </c>
      <c r="AD40" s="644"/>
      <c r="AE40" s="189"/>
      <c r="AF40" s="191"/>
      <c r="AG40" s="190">
        <v>218</v>
      </c>
      <c r="AH40" s="192">
        <v>118</v>
      </c>
      <c r="AI40" s="193">
        <v>6</v>
      </c>
      <c r="AJ40" s="190">
        <v>240</v>
      </c>
      <c r="AK40" s="192">
        <v>120</v>
      </c>
      <c r="AL40" s="189">
        <v>6</v>
      </c>
      <c r="AM40" s="194"/>
      <c r="AN40" s="195"/>
      <c r="AO40" s="196"/>
      <c r="AP40" s="197"/>
      <c r="AQ40" s="195"/>
      <c r="AR40" s="198"/>
      <c r="AS40" s="197"/>
      <c r="AT40" s="195"/>
      <c r="AU40" s="196"/>
      <c r="AV40" s="197"/>
      <c r="AW40" s="195"/>
      <c r="AX40" s="199"/>
      <c r="AY40" s="200"/>
      <c r="AZ40" s="195"/>
      <c r="BA40" s="196"/>
      <c r="BB40" s="197"/>
      <c r="BC40" s="195"/>
      <c r="BD40" s="196"/>
      <c r="BE40" s="663">
        <f>SUM(AL40,AO40,AR40,AU40,BD40,AX40,BA40,AI40)</f>
        <v>12</v>
      </c>
      <c r="BF40" s="664"/>
      <c r="BG40" s="645"/>
      <c r="BH40" s="645"/>
      <c r="BI40" s="645"/>
      <c r="BJ40" s="855"/>
    </row>
    <row r="41" spans="1:285" s="14" customFormat="1" ht="45" customHeight="1" x14ac:dyDescent="0.55000000000000004">
      <c r="A41" s="118"/>
      <c r="B41" s="475" t="s">
        <v>189</v>
      </c>
      <c r="C41" s="753" t="s">
        <v>129</v>
      </c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53"/>
      <c r="O41" s="753"/>
      <c r="P41" s="754"/>
      <c r="Q41" s="645">
        <v>1.2</v>
      </c>
      <c r="R41" s="644"/>
      <c r="S41" s="719"/>
      <c r="T41" s="690"/>
      <c r="U41" s="643">
        <f>SUM(AG41,AJ41,AM41,AP41)</f>
        <v>440</v>
      </c>
      <c r="V41" s="644"/>
      <c r="W41" s="643">
        <f>SUM(Y41,AA41:AE41)</f>
        <v>204</v>
      </c>
      <c r="X41" s="644"/>
      <c r="Y41" s="643">
        <v>104</v>
      </c>
      <c r="Z41" s="644"/>
      <c r="AA41" s="643">
        <v>48</v>
      </c>
      <c r="AB41" s="644"/>
      <c r="AC41" s="643">
        <v>52</v>
      </c>
      <c r="AD41" s="644"/>
      <c r="AE41" s="643"/>
      <c r="AF41" s="855"/>
      <c r="AG41" s="190">
        <v>200</v>
      </c>
      <c r="AH41" s="192">
        <v>102</v>
      </c>
      <c r="AI41" s="193">
        <v>6</v>
      </c>
      <c r="AJ41" s="190">
        <v>240</v>
      </c>
      <c r="AK41" s="192">
        <v>102</v>
      </c>
      <c r="AL41" s="189">
        <v>6</v>
      </c>
      <c r="AM41" s="194"/>
      <c r="AN41" s="195"/>
      <c r="AO41" s="196"/>
      <c r="AP41" s="197"/>
      <c r="AQ41" s="195"/>
      <c r="AR41" s="201"/>
      <c r="AS41" s="197"/>
      <c r="AT41" s="195"/>
      <c r="AU41" s="196"/>
      <c r="AV41" s="197"/>
      <c r="AW41" s="195"/>
      <c r="AX41" s="199"/>
      <c r="AY41" s="200"/>
      <c r="AZ41" s="195"/>
      <c r="BA41" s="196"/>
      <c r="BB41" s="197"/>
      <c r="BC41" s="195"/>
      <c r="BD41" s="196"/>
      <c r="BE41" s="663">
        <f>SUM(AL41,AO41,AR41,AU41,BD41,AX41,BA41,AI41)</f>
        <v>12</v>
      </c>
      <c r="BF41" s="664"/>
      <c r="BG41" s="644"/>
      <c r="BH41" s="909"/>
      <c r="BI41" s="909"/>
      <c r="BJ41" s="910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</row>
    <row r="42" spans="1:285" s="23" customFormat="1" ht="44.4" customHeight="1" thickBot="1" x14ac:dyDescent="0.6">
      <c r="A42" s="118"/>
      <c r="B42" s="476" t="s">
        <v>190</v>
      </c>
      <c r="C42" s="1058" t="s">
        <v>130</v>
      </c>
      <c r="D42" s="1058"/>
      <c r="E42" s="1058"/>
      <c r="F42" s="1058"/>
      <c r="G42" s="1058"/>
      <c r="H42" s="1058"/>
      <c r="I42" s="1058"/>
      <c r="J42" s="1058"/>
      <c r="K42" s="1058"/>
      <c r="L42" s="1058"/>
      <c r="M42" s="1058"/>
      <c r="N42" s="1058"/>
      <c r="O42" s="1058"/>
      <c r="P42" s="1059"/>
      <c r="Q42" s="1060">
        <v>1</v>
      </c>
      <c r="R42" s="749"/>
      <c r="S42" s="821"/>
      <c r="T42" s="822"/>
      <c r="U42" s="748">
        <f>SUM(AG42,AJ42,AM42,AP42)</f>
        <v>130</v>
      </c>
      <c r="V42" s="749"/>
      <c r="W42" s="748">
        <f>SUM(Y42,AA42:AE42)</f>
        <v>68</v>
      </c>
      <c r="X42" s="749"/>
      <c r="Y42" s="748">
        <v>34</v>
      </c>
      <c r="Z42" s="749"/>
      <c r="AA42" s="748">
        <v>34</v>
      </c>
      <c r="AB42" s="749"/>
      <c r="AC42" s="748"/>
      <c r="AD42" s="749"/>
      <c r="AE42" s="748"/>
      <c r="AF42" s="1006"/>
      <c r="AG42" s="202">
        <v>130</v>
      </c>
      <c r="AH42" s="203">
        <v>68</v>
      </c>
      <c r="AI42" s="204">
        <v>3</v>
      </c>
      <c r="AJ42" s="202"/>
      <c r="AK42" s="203"/>
      <c r="AL42" s="205"/>
      <c r="AM42" s="206"/>
      <c r="AN42" s="207"/>
      <c r="AO42" s="208"/>
      <c r="AP42" s="209"/>
      <c r="AQ42" s="207"/>
      <c r="AR42" s="210"/>
      <c r="AS42" s="209"/>
      <c r="AT42" s="207"/>
      <c r="AU42" s="208"/>
      <c r="AV42" s="209"/>
      <c r="AW42" s="207"/>
      <c r="AX42" s="211"/>
      <c r="AY42" s="212"/>
      <c r="AZ42" s="207"/>
      <c r="BA42" s="208"/>
      <c r="BB42" s="209"/>
      <c r="BC42" s="207"/>
      <c r="BD42" s="208"/>
      <c r="BE42" s="750">
        <f>SUM(AL42,AO42,AR42,AU42,BD42,AX42,BA42,AI42)</f>
        <v>3</v>
      </c>
      <c r="BF42" s="751"/>
      <c r="BG42" s="749"/>
      <c r="BH42" s="950"/>
      <c r="BI42" s="950"/>
      <c r="BJ42" s="951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</row>
    <row r="43" spans="1:285" s="23" customFormat="1" ht="90.6" customHeight="1" thickBot="1" x14ac:dyDescent="0.6">
      <c r="A43" s="118"/>
      <c r="B43" s="477" t="s">
        <v>108</v>
      </c>
      <c r="C43" s="999" t="s">
        <v>404</v>
      </c>
      <c r="D43" s="1061"/>
      <c r="E43" s="1061"/>
      <c r="F43" s="1061"/>
      <c r="G43" s="1061"/>
      <c r="H43" s="1061"/>
      <c r="I43" s="1061"/>
      <c r="J43" s="1061"/>
      <c r="K43" s="1061"/>
      <c r="L43" s="1061"/>
      <c r="M43" s="1061"/>
      <c r="N43" s="1061"/>
      <c r="O43" s="1061"/>
      <c r="P43" s="1062"/>
      <c r="Q43" s="213"/>
      <c r="R43" s="214"/>
      <c r="S43" s="215"/>
      <c r="T43" s="216"/>
      <c r="U43" s="638">
        <f>SUM(U44,U55)</f>
        <v>1190</v>
      </c>
      <c r="V43" s="639"/>
      <c r="W43" s="638">
        <f>SUM(W44,W55)</f>
        <v>527</v>
      </c>
      <c r="X43" s="639"/>
      <c r="Y43" s="638">
        <f>SUM(Y44,Y55)</f>
        <v>238</v>
      </c>
      <c r="Z43" s="639"/>
      <c r="AA43" s="638">
        <f>SUM(AA44,AA55)</f>
        <v>17</v>
      </c>
      <c r="AB43" s="639"/>
      <c r="AC43" s="638">
        <f>SUM(AC44,AC55)</f>
        <v>272</v>
      </c>
      <c r="AD43" s="639"/>
      <c r="AE43" s="217"/>
      <c r="AF43" s="218"/>
      <c r="AG43" s="219"/>
      <c r="AH43" s="220"/>
      <c r="AI43" s="221"/>
      <c r="AJ43" s="219"/>
      <c r="AK43" s="220"/>
      <c r="AL43" s="222"/>
      <c r="AM43" s="223"/>
      <c r="AN43" s="220"/>
      <c r="AO43" s="221"/>
      <c r="AP43" s="219"/>
      <c r="AQ43" s="220"/>
      <c r="AR43" s="224"/>
      <c r="AS43" s="219"/>
      <c r="AT43" s="220"/>
      <c r="AU43" s="221"/>
      <c r="AV43" s="219"/>
      <c r="AW43" s="220"/>
      <c r="AX43" s="222"/>
      <c r="AY43" s="223"/>
      <c r="AZ43" s="220"/>
      <c r="BA43" s="221"/>
      <c r="BB43" s="225"/>
      <c r="BC43" s="226"/>
      <c r="BD43" s="227"/>
      <c r="BE43" s="228"/>
      <c r="BF43" s="218"/>
      <c r="BG43" s="1162"/>
      <c r="BH43" s="1162"/>
      <c r="BI43" s="1162"/>
      <c r="BJ43" s="1163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</row>
    <row r="44" spans="1:285" s="23" customFormat="1" ht="59.4" customHeight="1" thickBot="1" x14ac:dyDescent="0.6">
      <c r="A44" s="118"/>
      <c r="B44" s="477" t="s">
        <v>109</v>
      </c>
      <c r="C44" s="1063" t="s">
        <v>289</v>
      </c>
      <c r="D44" s="1064"/>
      <c r="E44" s="1064"/>
      <c r="F44" s="1064"/>
      <c r="G44" s="1064"/>
      <c r="H44" s="1064"/>
      <c r="I44" s="1064"/>
      <c r="J44" s="1064"/>
      <c r="K44" s="1064"/>
      <c r="L44" s="1064"/>
      <c r="M44" s="1064"/>
      <c r="N44" s="1064"/>
      <c r="O44" s="1064"/>
      <c r="P44" s="1065"/>
      <c r="Q44" s="213"/>
      <c r="R44" s="214"/>
      <c r="S44" s="215"/>
      <c r="T44" s="216"/>
      <c r="U44" s="638">
        <f>SUM(U46:V54)</f>
        <v>780</v>
      </c>
      <c r="V44" s="639"/>
      <c r="W44" s="638">
        <f>SUM(W46:X54)</f>
        <v>357</v>
      </c>
      <c r="X44" s="639"/>
      <c r="Y44" s="638">
        <f>SUM(Y46:Z54)</f>
        <v>136</v>
      </c>
      <c r="Z44" s="639"/>
      <c r="AA44" s="638">
        <f>SUM(AA46:AB54)</f>
        <v>17</v>
      </c>
      <c r="AB44" s="639"/>
      <c r="AC44" s="638">
        <f>SUM(AC46:AD54)</f>
        <v>204</v>
      </c>
      <c r="AD44" s="639"/>
      <c r="AE44" s="217"/>
      <c r="AF44" s="218"/>
      <c r="AG44" s="219"/>
      <c r="AH44" s="220"/>
      <c r="AI44" s="221"/>
      <c r="AJ44" s="219"/>
      <c r="AK44" s="220"/>
      <c r="AL44" s="222"/>
      <c r="AM44" s="223"/>
      <c r="AN44" s="220"/>
      <c r="AO44" s="221"/>
      <c r="AP44" s="219"/>
      <c r="AQ44" s="220"/>
      <c r="AR44" s="229"/>
      <c r="AS44" s="219"/>
      <c r="AT44" s="220"/>
      <c r="AU44" s="221"/>
      <c r="AV44" s="219"/>
      <c r="AW44" s="220"/>
      <c r="AX44" s="222"/>
      <c r="AY44" s="223"/>
      <c r="AZ44" s="220"/>
      <c r="BA44" s="221"/>
      <c r="BB44" s="225"/>
      <c r="BC44" s="226"/>
      <c r="BD44" s="227"/>
      <c r="BE44" s="228"/>
      <c r="BF44" s="218"/>
      <c r="BG44" s="1162"/>
      <c r="BH44" s="1162"/>
      <c r="BI44" s="1162"/>
      <c r="BJ44" s="1163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</row>
    <row r="45" spans="1:285" s="23" customFormat="1" ht="85.2" customHeight="1" thickBot="1" x14ac:dyDescent="0.6">
      <c r="A45" s="22"/>
      <c r="B45" s="478"/>
      <c r="C45" s="1169" t="s">
        <v>219</v>
      </c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1"/>
      <c r="Q45" s="213"/>
      <c r="R45" s="214"/>
      <c r="S45" s="215"/>
      <c r="T45" s="216"/>
      <c r="U45" s="217"/>
      <c r="V45" s="214"/>
      <c r="W45" s="217"/>
      <c r="X45" s="214"/>
      <c r="Y45" s="217"/>
      <c r="Z45" s="214"/>
      <c r="AA45" s="217"/>
      <c r="AB45" s="214"/>
      <c r="AC45" s="217"/>
      <c r="AD45" s="214"/>
      <c r="AE45" s="217"/>
      <c r="AF45" s="218"/>
      <c r="AG45" s="214"/>
      <c r="AH45" s="230"/>
      <c r="AI45" s="204"/>
      <c r="AJ45" s="214"/>
      <c r="AK45" s="230"/>
      <c r="AL45" s="217"/>
      <c r="AM45" s="231"/>
      <c r="AN45" s="226"/>
      <c r="AO45" s="227"/>
      <c r="AP45" s="225"/>
      <c r="AQ45" s="226"/>
      <c r="AR45" s="232"/>
      <c r="AS45" s="225"/>
      <c r="AT45" s="226"/>
      <c r="AU45" s="227"/>
      <c r="AV45" s="225"/>
      <c r="AW45" s="226"/>
      <c r="AX45" s="233"/>
      <c r="AY45" s="234"/>
      <c r="AZ45" s="226"/>
      <c r="BA45" s="227"/>
      <c r="BB45" s="225"/>
      <c r="BC45" s="226"/>
      <c r="BD45" s="227"/>
      <c r="BE45" s="228"/>
      <c r="BF45" s="218"/>
      <c r="BG45" s="659" t="s">
        <v>277</v>
      </c>
      <c r="BH45" s="659"/>
      <c r="BI45" s="659"/>
      <c r="BJ45" s="660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</row>
    <row r="46" spans="1:285" s="14" customFormat="1" ht="126" customHeight="1" x14ac:dyDescent="0.55000000000000004">
      <c r="A46" s="118"/>
      <c r="B46" s="479" t="s">
        <v>285</v>
      </c>
      <c r="C46" s="676" t="s">
        <v>139</v>
      </c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8"/>
      <c r="Q46" s="657">
        <v>3</v>
      </c>
      <c r="R46" s="644"/>
      <c r="S46" s="189"/>
      <c r="T46" s="190"/>
      <c r="U46" s="643">
        <f>SUM(AG46,AJ46,AM46,AP46,AY46,AV46,AS46)</f>
        <v>108</v>
      </c>
      <c r="V46" s="644"/>
      <c r="W46" s="643">
        <f>SUM(Y46,AA46:AE46)</f>
        <v>51</v>
      </c>
      <c r="X46" s="644"/>
      <c r="Y46" s="643">
        <v>34</v>
      </c>
      <c r="Z46" s="644"/>
      <c r="AA46" s="189"/>
      <c r="AB46" s="190"/>
      <c r="AC46" s="643">
        <v>17</v>
      </c>
      <c r="AD46" s="644"/>
      <c r="AE46" s="187"/>
      <c r="AF46" s="235"/>
      <c r="AG46" s="236"/>
      <c r="AH46" s="237"/>
      <c r="AI46" s="238"/>
      <c r="AJ46" s="197"/>
      <c r="AK46" s="195"/>
      <c r="AL46" s="199"/>
      <c r="AM46" s="239">
        <v>108</v>
      </c>
      <c r="AN46" s="192">
        <v>51</v>
      </c>
      <c r="AO46" s="193">
        <v>3</v>
      </c>
      <c r="AP46" s="197"/>
      <c r="AQ46" s="195"/>
      <c r="AR46" s="198"/>
      <c r="AS46" s="190"/>
      <c r="AT46" s="192"/>
      <c r="AU46" s="193"/>
      <c r="AV46" s="190"/>
      <c r="AW46" s="192"/>
      <c r="AX46" s="189"/>
      <c r="AY46" s="239"/>
      <c r="AZ46" s="192"/>
      <c r="BA46" s="193"/>
      <c r="BB46" s="197"/>
      <c r="BC46" s="195"/>
      <c r="BD46" s="196"/>
      <c r="BE46" s="1155">
        <v>3</v>
      </c>
      <c r="BF46" s="1156"/>
      <c r="BG46" s="240"/>
      <c r="BH46" s="240"/>
      <c r="BI46" s="240"/>
      <c r="BJ46" s="241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</row>
    <row r="47" spans="1:285" s="14" customFormat="1" ht="46.2" customHeight="1" x14ac:dyDescent="0.55000000000000004">
      <c r="A47" s="118"/>
      <c r="B47" s="479" t="s">
        <v>286</v>
      </c>
      <c r="C47" s="676" t="s">
        <v>138</v>
      </c>
      <c r="D47" s="677"/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8"/>
      <c r="Q47" s="682">
        <v>4</v>
      </c>
      <c r="R47" s="669"/>
      <c r="S47" s="668"/>
      <c r="T47" s="669"/>
      <c r="U47" s="643">
        <f>SUM(AG47,AJ47,AM47,AP47,AY47,AV47,AS47)</f>
        <v>108</v>
      </c>
      <c r="V47" s="644"/>
      <c r="W47" s="643">
        <f>SUM(Y47,AA47:AE47)</f>
        <v>51</v>
      </c>
      <c r="X47" s="644"/>
      <c r="Y47" s="668">
        <v>34</v>
      </c>
      <c r="Z47" s="669"/>
      <c r="AA47" s="242"/>
      <c r="AB47" s="243"/>
      <c r="AC47" s="668">
        <v>17</v>
      </c>
      <c r="AD47" s="669"/>
      <c r="AE47" s="187"/>
      <c r="AF47" s="235"/>
      <c r="AG47" s="197"/>
      <c r="AH47" s="195"/>
      <c r="AI47" s="196"/>
      <c r="AJ47" s="190"/>
      <c r="AK47" s="192"/>
      <c r="AL47" s="189"/>
      <c r="AM47" s="239"/>
      <c r="AN47" s="192"/>
      <c r="AO47" s="193"/>
      <c r="AP47" s="190">
        <v>108</v>
      </c>
      <c r="AQ47" s="192">
        <v>51</v>
      </c>
      <c r="AR47" s="244">
        <v>3</v>
      </c>
      <c r="AS47" s="190"/>
      <c r="AT47" s="192"/>
      <c r="AU47" s="193"/>
      <c r="AV47" s="190"/>
      <c r="AW47" s="192"/>
      <c r="AX47" s="189"/>
      <c r="AY47" s="200"/>
      <c r="AZ47" s="195"/>
      <c r="BA47" s="196"/>
      <c r="BB47" s="197"/>
      <c r="BC47" s="195"/>
      <c r="BD47" s="196"/>
      <c r="BE47" s="663">
        <f>SUM(AL47,AO47,AR47,AU47,BD47,AX47,BA47,AI47)</f>
        <v>3</v>
      </c>
      <c r="BF47" s="664"/>
      <c r="BG47" s="245"/>
      <c r="BH47" s="245"/>
      <c r="BI47" s="245"/>
      <c r="BJ47" s="191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</row>
    <row r="48" spans="1:285" ht="48" customHeight="1" x14ac:dyDescent="0.55000000000000004">
      <c r="A48" s="117"/>
      <c r="B48" s="480"/>
      <c r="C48" s="679" t="s">
        <v>220</v>
      </c>
      <c r="D48" s="680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1"/>
      <c r="Q48" s="246"/>
      <c r="R48" s="247"/>
      <c r="S48" s="248"/>
      <c r="T48" s="247"/>
      <c r="U48" s="248"/>
      <c r="V48" s="247"/>
      <c r="W48" s="248"/>
      <c r="X48" s="247"/>
      <c r="Y48" s="248"/>
      <c r="Z48" s="247"/>
      <c r="AA48" s="248"/>
      <c r="AB48" s="247"/>
      <c r="AC48" s="248"/>
      <c r="AD48" s="247"/>
      <c r="AE48" s="249"/>
      <c r="AF48" s="250"/>
      <c r="AG48" s="168"/>
      <c r="AH48" s="164"/>
      <c r="AI48" s="167"/>
      <c r="AJ48" s="168"/>
      <c r="AK48" s="164"/>
      <c r="AL48" s="165"/>
      <c r="AM48" s="251"/>
      <c r="AN48" s="252"/>
      <c r="AO48" s="253"/>
      <c r="AP48" s="168"/>
      <c r="AQ48" s="164"/>
      <c r="AR48" s="254"/>
      <c r="AS48" s="168"/>
      <c r="AT48" s="164"/>
      <c r="AU48" s="167"/>
      <c r="AV48" s="168"/>
      <c r="AW48" s="164"/>
      <c r="AX48" s="165"/>
      <c r="AY48" s="166"/>
      <c r="AZ48" s="164"/>
      <c r="BA48" s="167"/>
      <c r="BB48" s="168"/>
      <c r="BC48" s="164"/>
      <c r="BD48" s="167"/>
      <c r="BE48" s="255"/>
      <c r="BF48" s="256"/>
      <c r="BG48" s="661" t="s">
        <v>118</v>
      </c>
      <c r="BH48" s="661"/>
      <c r="BI48" s="661"/>
      <c r="BJ48" s="662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</row>
    <row r="49" spans="1:285" s="14" customFormat="1" ht="77.400000000000006" customHeight="1" x14ac:dyDescent="0.55000000000000004">
      <c r="A49" s="118"/>
      <c r="B49" s="479" t="s">
        <v>290</v>
      </c>
      <c r="C49" s="676" t="s">
        <v>140</v>
      </c>
      <c r="D49" s="677"/>
      <c r="E49" s="677"/>
      <c r="F49" s="677"/>
      <c r="G49" s="677"/>
      <c r="H49" s="677"/>
      <c r="I49" s="677"/>
      <c r="J49" s="677"/>
      <c r="K49" s="677"/>
      <c r="L49" s="677"/>
      <c r="M49" s="677"/>
      <c r="N49" s="677"/>
      <c r="O49" s="677"/>
      <c r="P49" s="678"/>
      <c r="Q49" s="257"/>
      <c r="R49" s="258"/>
      <c r="S49" s="668">
        <v>1</v>
      </c>
      <c r="T49" s="669"/>
      <c r="U49" s="643">
        <f>SUM(AG49,AJ49,AM49,AP49,AY49,AV49,AS49)</f>
        <v>72</v>
      </c>
      <c r="V49" s="644"/>
      <c r="W49" s="643">
        <f>SUM(Y49,AA49:AE49)</f>
        <v>34</v>
      </c>
      <c r="X49" s="644"/>
      <c r="Y49" s="668"/>
      <c r="Z49" s="669"/>
      <c r="AA49" s="242"/>
      <c r="AB49" s="243"/>
      <c r="AC49" s="668">
        <v>34</v>
      </c>
      <c r="AD49" s="669"/>
      <c r="AE49" s="189"/>
      <c r="AF49" s="191"/>
      <c r="AG49" s="190">
        <v>72</v>
      </c>
      <c r="AH49" s="192">
        <v>34</v>
      </c>
      <c r="AI49" s="590">
        <v>2</v>
      </c>
      <c r="AJ49" s="190"/>
      <c r="AK49" s="192"/>
      <c r="AL49" s="189"/>
      <c r="AM49" s="239"/>
      <c r="AN49" s="192"/>
      <c r="AO49" s="193"/>
      <c r="AP49" s="197"/>
      <c r="AQ49" s="195"/>
      <c r="AR49" s="201"/>
      <c r="AS49" s="197"/>
      <c r="AT49" s="195"/>
      <c r="AU49" s="196"/>
      <c r="AV49" s="197"/>
      <c r="AW49" s="195"/>
      <c r="AX49" s="199"/>
      <c r="AY49" s="200"/>
      <c r="AZ49" s="195"/>
      <c r="BA49" s="196"/>
      <c r="BB49" s="197"/>
      <c r="BC49" s="195"/>
      <c r="BD49" s="196"/>
      <c r="BE49" s="663">
        <f>SUM(AL49,AO49,AR49,AU49,BD49,AX49,BA49,AI49)</f>
        <v>2</v>
      </c>
      <c r="BF49" s="664"/>
      <c r="BG49" s="245"/>
      <c r="BH49" s="245"/>
      <c r="BI49" s="245"/>
      <c r="BJ49" s="259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</row>
    <row r="50" spans="1:285" s="14" customFormat="1" ht="42" customHeight="1" x14ac:dyDescent="0.55000000000000004">
      <c r="B50" s="479" t="s">
        <v>291</v>
      </c>
      <c r="C50" s="676" t="s">
        <v>141</v>
      </c>
      <c r="D50" s="677"/>
      <c r="E50" s="677"/>
      <c r="F50" s="677"/>
      <c r="G50" s="677"/>
      <c r="H50" s="677"/>
      <c r="I50" s="677"/>
      <c r="J50" s="677"/>
      <c r="K50" s="677"/>
      <c r="L50" s="677"/>
      <c r="M50" s="677"/>
      <c r="N50" s="677"/>
      <c r="O50" s="677"/>
      <c r="P50" s="678"/>
      <c r="Q50" s="682">
        <v>2</v>
      </c>
      <c r="R50" s="669"/>
      <c r="S50" s="668">
        <v>1</v>
      </c>
      <c r="T50" s="669"/>
      <c r="U50" s="643">
        <f>SUM(AG50,AJ50,AM50,AP50,AY50,AV50,AS50)</f>
        <v>260</v>
      </c>
      <c r="V50" s="644"/>
      <c r="W50" s="643">
        <f>SUM(Y50,AA50:AE50)</f>
        <v>119</v>
      </c>
      <c r="X50" s="644"/>
      <c r="Y50" s="242"/>
      <c r="Z50" s="243"/>
      <c r="AA50" s="242"/>
      <c r="AB50" s="243"/>
      <c r="AC50" s="668">
        <v>119</v>
      </c>
      <c r="AD50" s="669"/>
      <c r="AE50" s="189"/>
      <c r="AF50" s="191"/>
      <c r="AG50" s="190">
        <v>130</v>
      </c>
      <c r="AH50" s="589">
        <v>51</v>
      </c>
      <c r="AI50" s="193">
        <v>3</v>
      </c>
      <c r="AJ50" s="190">
        <v>130</v>
      </c>
      <c r="AK50" s="192">
        <v>68</v>
      </c>
      <c r="AL50" s="189">
        <v>3</v>
      </c>
      <c r="AM50" s="200"/>
      <c r="AN50" s="195"/>
      <c r="AO50" s="196"/>
      <c r="AP50" s="197"/>
      <c r="AQ50" s="195"/>
      <c r="AR50" s="201"/>
      <c r="AS50" s="197"/>
      <c r="AT50" s="195"/>
      <c r="AU50" s="196"/>
      <c r="AV50" s="197"/>
      <c r="AW50" s="195"/>
      <c r="AX50" s="199"/>
      <c r="AY50" s="200"/>
      <c r="AZ50" s="195"/>
      <c r="BA50" s="196"/>
      <c r="BB50" s="197"/>
      <c r="BC50" s="195"/>
      <c r="BD50" s="196"/>
      <c r="BE50" s="665">
        <f>SUM(AL50,AO50,AR50,AU50,BD50,AX50,BA50,AI50)</f>
        <v>6</v>
      </c>
      <c r="BF50" s="664"/>
      <c r="BG50" s="245"/>
      <c r="BH50" s="245"/>
      <c r="BI50" s="245"/>
      <c r="BJ50" s="191"/>
    </row>
    <row r="51" spans="1:285" ht="48.6" customHeight="1" x14ac:dyDescent="0.55000000000000004">
      <c r="B51" s="480"/>
      <c r="C51" s="679" t="s">
        <v>222</v>
      </c>
      <c r="D51" s="623"/>
      <c r="E51" s="623"/>
      <c r="F51" s="623"/>
      <c r="G51" s="623"/>
      <c r="H51" s="623"/>
      <c r="I51" s="623"/>
      <c r="J51" s="623"/>
      <c r="K51" s="623"/>
      <c r="L51" s="623"/>
      <c r="M51" s="623"/>
      <c r="N51" s="623"/>
      <c r="O51" s="623"/>
      <c r="P51" s="624"/>
      <c r="Q51" s="246"/>
      <c r="R51" s="247"/>
      <c r="S51" s="248"/>
      <c r="T51" s="247"/>
      <c r="U51" s="248"/>
      <c r="V51" s="247"/>
      <c r="W51" s="248"/>
      <c r="X51" s="247"/>
      <c r="Y51" s="248"/>
      <c r="Z51" s="247"/>
      <c r="AA51" s="248"/>
      <c r="AB51" s="247"/>
      <c r="AC51" s="248"/>
      <c r="AD51" s="247"/>
      <c r="AE51" s="249"/>
      <c r="AF51" s="250"/>
      <c r="AG51" s="168"/>
      <c r="AH51" s="164"/>
      <c r="AI51" s="167"/>
      <c r="AJ51" s="168"/>
      <c r="AK51" s="164"/>
      <c r="AL51" s="165"/>
      <c r="AM51" s="166"/>
      <c r="AN51" s="164"/>
      <c r="AO51" s="167"/>
      <c r="AP51" s="168"/>
      <c r="AQ51" s="164"/>
      <c r="AR51" s="254"/>
      <c r="AS51" s="168"/>
      <c r="AT51" s="164"/>
      <c r="AU51" s="167"/>
      <c r="AV51" s="168"/>
      <c r="AW51" s="164"/>
      <c r="AX51" s="165"/>
      <c r="AY51" s="166"/>
      <c r="AZ51" s="164"/>
      <c r="BA51" s="167"/>
      <c r="BB51" s="168"/>
      <c r="BC51" s="164"/>
      <c r="BD51" s="167"/>
      <c r="BE51" s="255"/>
      <c r="BF51" s="256"/>
      <c r="BG51" s="661" t="s">
        <v>278</v>
      </c>
      <c r="BH51" s="661"/>
      <c r="BI51" s="661"/>
      <c r="BJ51" s="662"/>
    </row>
    <row r="52" spans="1:285" ht="78" customHeight="1" x14ac:dyDescent="0.55000000000000004">
      <c r="A52" s="117"/>
      <c r="B52" s="480" t="s">
        <v>292</v>
      </c>
      <c r="C52" s="622" t="s">
        <v>142</v>
      </c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4"/>
      <c r="Q52" s="246"/>
      <c r="R52" s="247"/>
      <c r="S52" s="1004">
        <v>7</v>
      </c>
      <c r="T52" s="1005"/>
      <c r="U52" s="646">
        <f>SUM(AG52,AJ52,AM52,AP52,AY52,AV52,AS52)</f>
        <v>102</v>
      </c>
      <c r="V52" s="647"/>
      <c r="W52" s="646">
        <f>SUM(Y52,AA52:AE52)</f>
        <v>51</v>
      </c>
      <c r="X52" s="647"/>
      <c r="Y52" s="1004">
        <v>34</v>
      </c>
      <c r="Z52" s="1005"/>
      <c r="AA52" s="248"/>
      <c r="AB52" s="247"/>
      <c r="AC52" s="1004">
        <v>17</v>
      </c>
      <c r="AD52" s="1005"/>
      <c r="AE52" s="249"/>
      <c r="AF52" s="250"/>
      <c r="AG52" s="168"/>
      <c r="AH52" s="164"/>
      <c r="AI52" s="167"/>
      <c r="AJ52" s="168"/>
      <c r="AK52" s="164"/>
      <c r="AL52" s="193"/>
      <c r="AM52" s="158"/>
      <c r="AN52" s="159"/>
      <c r="AO52" s="193"/>
      <c r="AP52" s="190"/>
      <c r="AQ52" s="192"/>
      <c r="AR52" s="193"/>
      <c r="AS52" s="190"/>
      <c r="AT52" s="192"/>
      <c r="AU52" s="193"/>
      <c r="AV52" s="158"/>
      <c r="AW52" s="159"/>
      <c r="AX52" s="161"/>
      <c r="AY52" s="162">
        <v>102</v>
      </c>
      <c r="AZ52" s="159">
        <v>51</v>
      </c>
      <c r="BA52" s="160">
        <v>3</v>
      </c>
      <c r="BB52" s="168"/>
      <c r="BC52" s="164"/>
      <c r="BD52" s="167"/>
      <c r="BE52" s="666">
        <f>SUM(AL52,AO52,AR52,AU52,BD52,AX52,BA52,AI52)</f>
        <v>3</v>
      </c>
      <c r="BF52" s="667"/>
      <c r="BG52" s="260"/>
      <c r="BH52" s="260"/>
      <c r="BI52" s="260"/>
      <c r="BJ52" s="261"/>
    </row>
    <row r="53" spans="1:285" ht="45" customHeight="1" x14ac:dyDescent="0.55000000000000004">
      <c r="A53" s="117"/>
      <c r="B53" s="480"/>
      <c r="C53" s="1066" t="s">
        <v>221</v>
      </c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8"/>
      <c r="Q53" s="262"/>
      <c r="R53" s="263"/>
      <c r="S53" s="249"/>
      <c r="T53" s="263"/>
      <c r="U53" s="249"/>
      <c r="V53" s="263"/>
      <c r="W53" s="249"/>
      <c r="X53" s="263"/>
      <c r="Y53" s="249"/>
      <c r="Z53" s="263"/>
      <c r="AA53" s="249"/>
      <c r="AB53" s="263"/>
      <c r="AC53" s="249"/>
      <c r="AD53" s="263"/>
      <c r="AE53" s="249"/>
      <c r="AF53" s="250"/>
      <c r="AG53" s="168"/>
      <c r="AH53" s="164"/>
      <c r="AI53" s="167"/>
      <c r="AJ53" s="168"/>
      <c r="AK53" s="164"/>
      <c r="AL53" s="165"/>
      <c r="AM53" s="166"/>
      <c r="AN53" s="164"/>
      <c r="AO53" s="167"/>
      <c r="AP53" s="168"/>
      <c r="AQ53" s="164"/>
      <c r="AR53" s="254"/>
      <c r="AS53" s="168"/>
      <c r="AT53" s="164"/>
      <c r="AU53" s="167"/>
      <c r="AV53" s="168"/>
      <c r="AW53" s="164"/>
      <c r="AX53" s="165"/>
      <c r="AY53" s="166"/>
      <c r="AZ53" s="164"/>
      <c r="BA53" s="167"/>
      <c r="BB53" s="168"/>
      <c r="BC53" s="164"/>
      <c r="BD53" s="167"/>
      <c r="BE53" s="255"/>
      <c r="BF53" s="256"/>
      <c r="BG53" s="718" t="s">
        <v>279</v>
      </c>
      <c r="BH53" s="718"/>
      <c r="BI53" s="718"/>
      <c r="BJ53" s="744"/>
    </row>
    <row r="54" spans="1:285" s="14" customFormat="1" ht="91.8" customHeight="1" thickBot="1" x14ac:dyDescent="0.6">
      <c r="A54" s="118"/>
      <c r="B54" s="476" t="s">
        <v>357</v>
      </c>
      <c r="C54" s="745" t="s">
        <v>372</v>
      </c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7"/>
      <c r="Q54" s="264"/>
      <c r="R54" s="265"/>
      <c r="S54" s="748">
        <v>4</v>
      </c>
      <c r="T54" s="749"/>
      <c r="U54" s="748">
        <f>SUM(AG54,AJ54,AM54,AP54,AY54,AV54,AS54)</f>
        <v>130</v>
      </c>
      <c r="V54" s="749"/>
      <c r="W54" s="748">
        <f>SUM(Y54,AA54:AE54)</f>
        <v>51</v>
      </c>
      <c r="X54" s="749"/>
      <c r="Y54" s="748">
        <v>34</v>
      </c>
      <c r="Z54" s="749"/>
      <c r="AA54" s="748">
        <v>17</v>
      </c>
      <c r="AB54" s="749"/>
      <c r="AC54" s="748"/>
      <c r="AD54" s="749"/>
      <c r="AE54" s="266"/>
      <c r="AF54" s="267"/>
      <c r="AG54" s="209"/>
      <c r="AH54" s="207"/>
      <c r="AI54" s="208"/>
      <c r="AJ54" s="209"/>
      <c r="AK54" s="207"/>
      <c r="AL54" s="211"/>
      <c r="AM54" s="212"/>
      <c r="AN54" s="207"/>
      <c r="AO54" s="208"/>
      <c r="AP54" s="202">
        <v>130</v>
      </c>
      <c r="AQ54" s="203">
        <v>51</v>
      </c>
      <c r="AR54" s="268">
        <v>3</v>
      </c>
      <c r="AS54" s="209"/>
      <c r="AT54" s="207"/>
      <c r="AU54" s="208"/>
      <c r="AV54" s="209"/>
      <c r="AW54" s="207"/>
      <c r="AX54" s="211"/>
      <c r="AY54" s="212"/>
      <c r="AZ54" s="207"/>
      <c r="BA54" s="208"/>
      <c r="BB54" s="209"/>
      <c r="BC54" s="207"/>
      <c r="BD54" s="208"/>
      <c r="BE54" s="750">
        <f>SUM(AL54,AO54,AR54,AU54,BD54,AX54,BA54,AI54)</f>
        <v>3</v>
      </c>
      <c r="BF54" s="751"/>
      <c r="BG54" s="269"/>
      <c r="BH54" s="269"/>
      <c r="BI54" s="269"/>
      <c r="BJ54" s="259"/>
    </row>
    <row r="55" spans="1:285" s="12" customFormat="1" ht="75.599999999999994" customHeight="1" thickBot="1" x14ac:dyDescent="0.6">
      <c r="A55" s="117"/>
      <c r="B55" s="481" t="s">
        <v>128</v>
      </c>
      <c r="C55" s="999" t="s">
        <v>288</v>
      </c>
      <c r="D55" s="1000"/>
      <c r="E55" s="1000"/>
      <c r="F55" s="1000"/>
      <c r="G55" s="1000"/>
      <c r="H55" s="1000"/>
      <c r="I55" s="1000"/>
      <c r="J55" s="1000"/>
      <c r="K55" s="1000"/>
      <c r="L55" s="1000"/>
      <c r="M55" s="1000"/>
      <c r="N55" s="1000"/>
      <c r="O55" s="1000"/>
      <c r="P55" s="1001"/>
      <c r="Q55" s="796"/>
      <c r="R55" s="684"/>
      <c r="S55" s="683"/>
      <c r="T55" s="684"/>
      <c r="U55" s="685">
        <f>SUM(U56:V60)</f>
        <v>410</v>
      </c>
      <c r="V55" s="686"/>
      <c r="W55" s="685">
        <f>SUM(W56:X60)</f>
        <v>170</v>
      </c>
      <c r="X55" s="686"/>
      <c r="Y55" s="685">
        <f>SUM(Y56:Z60)</f>
        <v>102</v>
      </c>
      <c r="Z55" s="686"/>
      <c r="AA55" s="683"/>
      <c r="AB55" s="684"/>
      <c r="AC55" s="685">
        <f>SUM(AC56:AD60)</f>
        <v>68</v>
      </c>
      <c r="AD55" s="686"/>
      <c r="AE55" s="683"/>
      <c r="AF55" s="1038"/>
      <c r="AG55" s="270"/>
      <c r="AH55" s="271"/>
      <c r="AI55" s="272"/>
      <c r="AJ55" s="270"/>
      <c r="AK55" s="271"/>
      <c r="AL55" s="273"/>
      <c r="AM55" s="274"/>
      <c r="AN55" s="271"/>
      <c r="AO55" s="272"/>
      <c r="AP55" s="270"/>
      <c r="AQ55" s="271"/>
      <c r="AR55" s="275"/>
      <c r="AS55" s="270"/>
      <c r="AT55" s="271"/>
      <c r="AU55" s="272"/>
      <c r="AV55" s="276"/>
      <c r="AW55" s="277"/>
      <c r="AX55" s="278"/>
      <c r="AY55" s="279"/>
      <c r="AZ55" s="277"/>
      <c r="BA55" s="280"/>
      <c r="BB55" s="270"/>
      <c r="BC55" s="271"/>
      <c r="BD55" s="272"/>
      <c r="BE55" s="1009"/>
      <c r="BF55" s="1010"/>
      <c r="BG55" s="769"/>
      <c r="BH55" s="769"/>
      <c r="BI55" s="769"/>
      <c r="BJ55" s="770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</row>
    <row r="56" spans="1:285" ht="38.4" customHeight="1" x14ac:dyDescent="0.55000000000000004">
      <c r="A56" s="117"/>
      <c r="B56" s="480"/>
      <c r="C56" s="1152" t="s">
        <v>312</v>
      </c>
      <c r="D56" s="1153"/>
      <c r="E56" s="1153"/>
      <c r="F56" s="1153"/>
      <c r="G56" s="1153"/>
      <c r="H56" s="1153"/>
      <c r="I56" s="1153"/>
      <c r="J56" s="1153"/>
      <c r="K56" s="1153"/>
      <c r="L56" s="1153"/>
      <c r="M56" s="1153"/>
      <c r="N56" s="1153"/>
      <c r="O56" s="1153"/>
      <c r="P56" s="1154"/>
      <c r="Q56" s="779"/>
      <c r="R56" s="780"/>
      <c r="S56" s="781"/>
      <c r="T56" s="780"/>
      <c r="U56" s="781"/>
      <c r="V56" s="780"/>
      <c r="W56" s="781"/>
      <c r="X56" s="780"/>
      <c r="Y56" s="781"/>
      <c r="Z56" s="780"/>
      <c r="AA56" s="781"/>
      <c r="AB56" s="780"/>
      <c r="AC56" s="781"/>
      <c r="AD56" s="780"/>
      <c r="AE56" s="781"/>
      <c r="AF56" s="653"/>
      <c r="AG56" s="168"/>
      <c r="AH56" s="164"/>
      <c r="AI56" s="167"/>
      <c r="AJ56" s="168"/>
      <c r="AK56" s="164"/>
      <c r="AL56" s="165"/>
      <c r="AM56" s="166"/>
      <c r="AN56" s="164"/>
      <c r="AO56" s="167"/>
      <c r="AP56" s="168"/>
      <c r="AQ56" s="164"/>
      <c r="AR56" s="254"/>
      <c r="AS56" s="168"/>
      <c r="AT56" s="164"/>
      <c r="AU56" s="167"/>
      <c r="AV56" s="168"/>
      <c r="AW56" s="164"/>
      <c r="AX56" s="165"/>
      <c r="AY56" s="251"/>
      <c r="AZ56" s="252"/>
      <c r="BA56" s="253"/>
      <c r="BB56" s="168"/>
      <c r="BC56" s="164"/>
      <c r="BD56" s="167"/>
      <c r="BE56" s="948"/>
      <c r="BF56" s="949"/>
      <c r="BG56" s="632"/>
      <c r="BH56" s="633"/>
      <c r="BI56" s="633"/>
      <c r="BJ56" s="634"/>
    </row>
    <row r="57" spans="1:285" s="29" customFormat="1" ht="51.6" customHeight="1" x14ac:dyDescent="0.55000000000000004">
      <c r="A57" s="119"/>
      <c r="B57" s="1159" t="s">
        <v>229</v>
      </c>
      <c r="C57" s="708" t="s">
        <v>166</v>
      </c>
      <c r="D57" s="1072"/>
      <c r="E57" s="1072"/>
      <c r="F57" s="1072"/>
      <c r="G57" s="1072"/>
      <c r="H57" s="1072"/>
      <c r="I57" s="1072"/>
      <c r="J57" s="1072"/>
      <c r="K57" s="1072"/>
      <c r="L57" s="1072"/>
      <c r="M57" s="1072"/>
      <c r="N57" s="1072"/>
      <c r="O57" s="1072"/>
      <c r="P57" s="1073"/>
      <c r="Q57" s="661">
        <v>5</v>
      </c>
      <c r="R57" s="783"/>
      <c r="S57" s="595"/>
      <c r="T57" s="596"/>
      <c r="U57" s="782">
        <f>SUM(AG57,AJ57,AM57,AP57,AY57,AV57,AS57)</f>
        <v>200</v>
      </c>
      <c r="V57" s="783"/>
      <c r="W57" s="782">
        <f>SUM(Y57,AA57:AE57)</f>
        <v>102</v>
      </c>
      <c r="X57" s="783"/>
      <c r="Y57" s="782">
        <v>51</v>
      </c>
      <c r="Z57" s="783"/>
      <c r="AA57" s="584"/>
      <c r="AB57" s="585"/>
      <c r="AC57" s="782">
        <v>51</v>
      </c>
      <c r="AD57" s="783"/>
      <c r="AE57" s="595"/>
      <c r="AF57" s="597"/>
      <c r="AG57" s="598"/>
      <c r="AH57" s="599"/>
      <c r="AI57" s="376"/>
      <c r="AJ57" s="598"/>
      <c r="AK57" s="599"/>
      <c r="AL57" s="600"/>
      <c r="AM57" s="601"/>
      <c r="AN57" s="599"/>
      <c r="AO57" s="376"/>
      <c r="AP57" s="598"/>
      <c r="AQ57" s="599"/>
      <c r="AR57" s="602"/>
      <c r="AS57" s="585">
        <v>200</v>
      </c>
      <c r="AT57" s="375">
        <v>102</v>
      </c>
      <c r="AU57" s="603">
        <v>6</v>
      </c>
      <c r="AV57" s="585"/>
      <c r="AW57" s="375"/>
      <c r="AX57" s="584"/>
      <c r="AY57" s="604"/>
      <c r="AZ57" s="375"/>
      <c r="BA57" s="603"/>
      <c r="BB57" s="598"/>
      <c r="BC57" s="599"/>
      <c r="BD57" s="376"/>
      <c r="BE57" s="752">
        <f>SUM(AL57,AO57,AR57,AU57,BD57,AX57,BA57,AI57)</f>
        <v>6</v>
      </c>
      <c r="BF57" s="717"/>
      <c r="BG57" s="912" t="s">
        <v>203</v>
      </c>
      <c r="BH57" s="913"/>
      <c r="BI57" s="913"/>
      <c r="BJ57" s="914"/>
    </row>
    <row r="58" spans="1:285" ht="93.6" customHeight="1" x14ac:dyDescent="0.55000000000000004">
      <c r="A58" s="117"/>
      <c r="B58" s="1160"/>
      <c r="C58" s="622" t="s">
        <v>325</v>
      </c>
      <c r="D58" s="623"/>
      <c r="E58" s="623"/>
      <c r="F58" s="623"/>
      <c r="G58" s="623"/>
      <c r="H58" s="623"/>
      <c r="I58" s="623"/>
      <c r="J58" s="623"/>
      <c r="K58" s="623"/>
      <c r="L58" s="623"/>
      <c r="M58" s="623"/>
      <c r="N58" s="623"/>
      <c r="O58" s="623"/>
      <c r="P58" s="624"/>
      <c r="Q58" s="262"/>
      <c r="R58" s="263"/>
      <c r="S58" s="249"/>
      <c r="T58" s="263"/>
      <c r="U58" s="646">
        <f>SUM(AG58,AJ58,AM58,AP58,AY58,AV58,AS58)</f>
        <v>40</v>
      </c>
      <c r="V58" s="647"/>
      <c r="W58" s="161"/>
      <c r="X58" s="158"/>
      <c r="Y58" s="161"/>
      <c r="Z58" s="158"/>
      <c r="AA58" s="161"/>
      <c r="AB58" s="158"/>
      <c r="AC58" s="161"/>
      <c r="AD58" s="158"/>
      <c r="AE58" s="161"/>
      <c r="AF58" s="295"/>
      <c r="AG58" s="296"/>
      <c r="AH58" s="297"/>
      <c r="AI58" s="298"/>
      <c r="AJ58" s="296"/>
      <c r="AK58" s="297"/>
      <c r="AL58" s="299"/>
      <c r="AM58" s="300"/>
      <c r="AN58" s="297"/>
      <c r="AO58" s="298"/>
      <c r="AP58" s="296"/>
      <c r="AQ58" s="297"/>
      <c r="AR58" s="301"/>
      <c r="AS58" s="296"/>
      <c r="AT58" s="297"/>
      <c r="AU58" s="298"/>
      <c r="AV58" s="158">
        <v>40</v>
      </c>
      <c r="AW58" s="297"/>
      <c r="AX58" s="161">
        <v>1</v>
      </c>
      <c r="AY58" s="162"/>
      <c r="AZ58" s="159"/>
      <c r="BA58" s="160"/>
      <c r="BB58" s="168"/>
      <c r="BC58" s="164"/>
      <c r="BD58" s="167"/>
      <c r="BE58" s="666">
        <f>SUM(AL58,AO58,AR58,AU58,BD58,AX58,BA58,AI58)</f>
        <v>1</v>
      </c>
      <c r="BF58" s="667"/>
      <c r="BG58" s="915"/>
      <c r="BH58" s="905"/>
      <c r="BI58" s="905"/>
      <c r="BJ58" s="916"/>
    </row>
    <row r="59" spans="1:285" s="14" customFormat="1" ht="51.6" customHeight="1" x14ac:dyDescent="0.55000000000000004">
      <c r="A59" s="118"/>
      <c r="B59" s="1159" t="s">
        <v>230</v>
      </c>
      <c r="C59" s="1070" t="s">
        <v>137</v>
      </c>
      <c r="D59" s="1070"/>
      <c r="E59" s="1070"/>
      <c r="F59" s="1070"/>
      <c r="G59" s="1070"/>
      <c r="H59" s="1070"/>
      <c r="I59" s="1070"/>
      <c r="J59" s="1070"/>
      <c r="K59" s="1070"/>
      <c r="L59" s="1070"/>
      <c r="M59" s="1070"/>
      <c r="N59" s="1070"/>
      <c r="O59" s="1070"/>
      <c r="P59" s="1071"/>
      <c r="Q59" s="905">
        <v>6</v>
      </c>
      <c r="R59" s="637"/>
      <c r="S59" s="302"/>
      <c r="T59" s="303"/>
      <c r="U59" s="636">
        <f>SUM(AG59,AJ59,AM59,AP59,AY59,AV59,AS59)</f>
        <v>130</v>
      </c>
      <c r="V59" s="637"/>
      <c r="W59" s="636">
        <f>SUM(Y59,AA59:AE59)</f>
        <v>68</v>
      </c>
      <c r="X59" s="637"/>
      <c r="Y59" s="636">
        <v>51</v>
      </c>
      <c r="Z59" s="637"/>
      <c r="AA59" s="304"/>
      <c r="AB59" s="305"/>
      <c r="AC59" s="636">
        <v>17</v>
      </c>
      <c r="AD59" s="637"/>
      <c r="AE59" s="302"/>
      <c r="AF59" s="306"/>
      <c r="AG59" s="307"/>
      <c r="AH59" s="308"/>
      <c r="AI59" s="309"/>
      <c r="AJ59" s="307"/>
      <c r="AK59" s="308"/>
      <c r="AL59" s="310"/>
      <c r="AM59" s="311"/>
      <c r="AN59" s="308"/>
      <c r="AO59" s="309"/>
      <c r="AP59" s="307"/>
      <c r="AQ59" s="308"/>
      <c r="AR59" s="312"/>
      <c r="AS59" s="307"/>
      <c r="AT59" s="308"/>
      <c r="AU59" s="309"/>
      <c r="AV59" s="305">
        <v>130</v>
      </c>
      <c r="AW59" s="313">
        <v>68</v>
      </c>
      <c r="AX59" s="304">
        <v>3</v>
      </c>
      <c r="AY59" s="311"/>
      <c r="AZ59" s="308"/>
      <c r="BA59" s="309"/>
      <c r="BB59" s="307"/>
      <c r="BC59" s="308"/>
      <c r="BD59" s="309"/>
      <c r="BE59" s="665">
        <f>SUM(AL59,AO59,AR59,AU59,BD59,AX59,BA59,AI59)</f>
        <v>3</v>
      </c>
      <c r="BF59" s="664"/>
      <c r="BG59" s="912" t="s">
        <v>204</v>
      </c>
      <c r="BH59" s="913"/>
      <c r="BI59" s="913"/>
      <c r="BJ59" s="914"/>
    </row>
    <row r="60" spans="1:285" ht="98.4" customHeight="1" thickBot="1" x14ac:dyDescent="0.6">
      <c r="A60" s="117"/>
      <c r="B60" s="1161"/>
      <c r="C60" s="622" t="s">
        <v>313</v>
      </c>
      <c r="D60" s="623"/>
      <c r="E60" s="623"/>
      <c r="F60" s="623"/>
      <c r="G60" s="623"/>
      <c r="H60" s="623"/>
      <c r="I60" s="623"/>
      <c r="J60" s="623"/>
      <c r="K60" s="623"/>
      <c r="L60" s="623"/>
      <c r="M60" s="623"/>
      <c r="N60" s="623"/>
      <c r="O60" s="623"/>
      <c r="P60" s="624"/>
      <c r="Q60" s="779"/>
      <c r="R60" s="780"/>
      <c r="S60" s="781"/>
      <c r="T60" s="780"/>
      <c r="U60" s="646">
        <f>SUM(AG60,AJ60,AM60,AP60,AY60,AV60,AS60)</f>
        <v>40</v>
      </c>
      <c r="V60" s="647"/>
      <c r="W60" s="646"/>
      <c r="X60" s="647"/>
      <c r="Y60" s="646"/>
      <c r="Z60" s="647"/>
      <c r="AA60" s="646"/>
      <c r="AB60" s="647"/>
      <c r="AC60" s="646"/>
      <c r="AD60" s="647"/>
      <c r="AE60" s="646"/>
      <c r="AF60" s="896"/>
      <c r="AG60" s="296"/>
      <c r="AH60" s="297"/>
      <c r="AI60" s="298"/>
      <c r="AJ60" s="296"/>
      <c r="AK60" s="297"/>
      <c r="AL60" s="299"/>
      <c r="AM60" s="300"/>
      <c r="AN60" s="297"/>
      <c r="AO60" s="298"/>
      <c r="AP60" s="296"/>
      <c r="AQ60" s="297"/>
      <c r="AR60" s="301"/>
      <c r="AS60" s="296"/>
      <c r="AT60" s="297"/>
      <c r="AU60" s="298"/>
      <c r="AV60" s="158"/>
      <c r="AW60" s="159"/>
      <c r="AX60" s="161"/>
      <c r="AY60" s="162">
        <v>40</v>
      </c>
      <c r="AZ60" s="164"/>
      <c r="BA60" s="160">
        <v>1</v>
      </c>
      <c r="BB60" s="168"/>
      <c r="BC60" s="164"/>
      <c r="BD60" s="167"/>
      <c r="BE60" s="666">
        <f>SUM(AL60,AO60,AR60,AU60,BD60,AX60,BA60,AI60)</f>
        <v>1</v>
      </c>
      <c r="BF60" s="667"/>
      <c r="BG60" s="1149"/>
      <c r="BH60" s="1150"/>
      <c r="BI60" s="1150"/>
      <c r="BJ60" s="1151"/>
    </row>
    <row r="61" spans="1:285" ht="93" customHeight="1" thickBot="1" x14ac:dyDescent="0.6">
      <c r="B61" s="470" t="s">
        <v>110</v>
      </c>
      <c r="C61" s="999" t="s">
        <v>405</v>
      </c>
      <c r="D61" s="1000"/>
      <c r="E61" s="1000"/>
      <c r="F61" s="1000"/>
      <c r="G61" s="1000"/>
      <c r="H61" s="1000"/>
      <c r="I61" s="1000"/>
      <c r="J61" s="1000"/>
      <c r="K61" s="1000"/>
      <c r="L61" s="1000"/>
      <c r="M61" s="1000"/>
      <c r="N61" s="1000"/>
      <c r="O61" s="1000"/>
      <c r="P61" s="1001"/>
      <c r="Q61" s="314"/>
      <c r="R61" s="315"/>
      <c r="S61" s="316"/>
      <c r="T61" s="315"/>
      <c r="U61" s="771">
        <f>SUM(U63,U64,U66,U67,U68,U69,U71,U72,U73,U74)</f>
        <v>1212</v>
      </c>
      <c r="V61" s="772"/>
      <c r="W61" s="771">
        <f>SUM(W63,W66,W68,W69,W71,W73)</f>
        <v>544</v>
      </c>
      <c r="X61" s="772"/>
      <c r="Y61" s="771">
        <f>SUM(Y63,Y66,Y68,Y69,Y71,Y73)</f>
        <v>306</v>
      </c>
      <c r="Z61" s="772"/>
      <c r="AA61" s="771">
        <f>SUM(AA66:AB74)</f>
        <v>102</v>
      </c>
      <c r="AB61" s="772"/>
      <c r="AC61" s="771">
        <f>SUM(AC63,AC66,AC68,AC71,AC73)</f>
        <v>136</v>
      </c>
      <c r="AD61" s="772"/>
      <c r="AE61" s="316"/>
      <c r="AF61" s="317"/>
      <c r="AG61" s="134"/>
      <c r="AH61" s="135"/>
      <c r="AI61" s="136"/>
      <c r="AJ61" s="134"/>
      <c r="AK61" s="135"/>
      <c r="AL61" s="137"/>
      <c r="AM61" s="132"/>
      <c r="AN61" s="129"/>
      <c r="AO61" s="130"/>
      <c r="AP61" s="128"/>
      <c r="AQ61" s="129"/>
      <c r="AR61" s="133"/>
      <c r="AS61" s="128"/>
      <c r="AT61" s="129"/>
      <c r="AU61" s="130"/>
      <c r="AV61" s="128"/>
      <c r="AW61" s="129"/>
      <c r="AX61" s="131"/>
      <c r="AY61" s="132"/>
      <c r="AZ61" s="129"/>
      <c r="BA61" s="130"/>
      <c r="BB61" s="134"/>
      <c r="BC61" s="135"/>
      <c r="BD61" s="136"/>
      <c r="BE61" s="318"/>
      <c r="BF61" s="319"/>
      <c r="BG61" s="1164"/>
      <c r="BH61" s="1164"/>
      <c r="BI61" s="1164"/>
      <c r="BJ61" s="1165"/>
    </row>
    <row r="62" spans="1:285" ht="40.799999999999997" customHeight="1" x14ac:dyDescent="0.55000000000000004">
      <c r="B62" s="482"/>
      <c r="C62" s="527" t="s">
        <v>224</v>
      </c>
      <c r="D62" s="528"/>
      <c r="E62" s="528"/>
      <c r="F62" s="528"/>
      <c r="G62" s="528"/>
      <c r="H62" s="528"/>
      <c r="I62" s="528"/>
      <c r="J62" s="528"/>
      <c r="K62" s="528"/>
      <c r="L62" s="528"/>
      <c r="M62" s="529"/>
      <c r="N62" s="529"/>
      <c r="O62" s="529"/>
      <c r="P62" s="530"/>
      <c r="Q62" s="139"/>
      <c r="R62" s="140"/>
      <c r="S62" s="141"/>
      <c r="T62" s="140"/>
      <c r="U62" s="141"/>
      <c r="V62" s="140"/>
      <c r="W62" s="141"/>
      <c r="X62" s="140"/>
      <c r="Y62" s="141"/>
      <c r="Z62" s="140"/>
      <c r="AA62" s="141"/>
      <c r="AB62" s="140"/>
      <c r="AC62" s="141"/>
      <c r="AD62" s="140"/>
      <c r="AE62" s="141"/>
      <c r="AF62" s="155"/>
      <c r="AG62" s="152"/>
      <c r="AH62" s="149"/>
      <c r="AI62" s="154"/>
      <c r="AJ62" s="152"/>
      <c r="AK62" s="149"/>
      <c r="AL62" s="153"/>
      <c r="AM62" s="148"/>
      <c r="AN62" s="149"/>
      <c r="AO62" s="154"/>
      <c r="AP62" s="152"/>
      <c r="AQ62" s="149"/>
      <c r="AR62" s="320"/>
      <c r="AS62" s="152"/>
      <c r="AT62" s="149"/>
      <c r="AU62" s="154"/>
      <c r="AV62" s="152"/>
      <c r="AW62" s="149"/>
      <c r="AX62" s="153"/>
      <c r="AY62" s="148"/>
      <c r="AZ62" s="149"/>
      <c r="BA62" s="154"/>
      <c r="BB62" s="152"/>
      <c r="BC62" s="149"/>
      <c r="BD62" s="154"/>
      <c r="BE62" s="321"/>
      <c r="BF62" s="322"/>
      <c r="BG62" s="718" t="s">
        <v>280</v>
      </c>
      <c r="BH62" s="718"/>
      <c r="BI62" s="718"/>
      <c r="BJ62" s="744"/>
    </row>
    <row r="63" spans="1:285" s="14" customFormat="1" ht="81.599999999999994" customHeight="1" x14ac:dyDescent="0.55000000000000004">
      <c r="B63" s="1159" t="s">
        <v>231</v>
      </c>
      <c r="C63" s="676" t="s">
        <v>293</v>
      </c>
      <c r="D63" s="677"/>
      <c r="E63" s="677"/>
      <c r="F63" s="677"/>
      <c r="G63" s="677"/>
      <c r="H63" s="677"/>
      <c r="I63" s="677"/>
      <c r="J63" s="677"/>
      <c r="K63" s="677"/>
      <c r="L63" s="677"/>
      <c r="M63" s="677"/>
      <c r="N63" s="677"/>
      <c r="O63" s="677"/>
      <c r="P63" s="678"/>
      <c r="Q63" s="645">
        <v>3</v>
      </c>
      <c r="R63" s="644"/>
      <c r="S63" s="187"/>
      <c r="T63" s="188"/>
      <c r="U63" s="643">
        <f>SUM(AG63,AJ63,AM63,AP63,AY63,AV63,AS63)</f>
        <v>108</v>
      </c>
      <c r="V63" s="644"/>
      <c r="W63" s="643">
        <f>SUM(Y63,AA63:AE63)</f>
        <v>51</v>
      </c>
      <c r="X63" s="644"/>
      <c r="Y63" s="643">
        <v>34</v>
      </c>
      <c r="Z63" s="644"/>
      <c r="AA63" s="187"/>
      <c r="AB63" s="188"/>
      <c r="AC63" s="643">
        <v>17</v>
      </c>
      <c r="AD63" s="644"/>
      <c r="AE63" s="187"/>
      <c r="AF63" s="235"/>
      <c r="AG63" s="197"/>
      <c r="AH63" s="195"/>
      <c r="AI63" s="196"/>
      <c r="AJ63" s="197"/>
      <c r="AK63" s="195"/>
      <c r="AL63" s="199"/>
      <c r="AM63" s="239">
        <v>108</v>
      </c>
      <c r="AN63" s="192">
        <v>51</v>
      </c>
      <c r="AO63" s="193">
        <v>3</v>
      </c>
      <c r="AP63" s="197"/>
      <c r="AQ63" s="195"/>
      <c r="AR63" s="201"/>
      <c r="AS63" s="197"/>
      <c r="AT63" s="195"/>
      <c r="AU63" s="196"/>
      <c r="AV63" s="197"/>
      <c r="AW63" s="195"/>
      <c r="AX63" s="199"/>
      <c r="AY63" s="200"/>
      <c r="AZ63" s="195"/>
      <c r="BA63" s="196"/>
      <c r="BB63" s="197"/>
      <c r="BC63" s="195"/>
      <c r="BD63" s="196"/>
      <c r="BE63" s="665">
        <f>SUM(AL63,AO63,AR63,AU63,BD63,AX63,BA63,AI63)</f>
        <v>3</v>
      </c>
      <c r="BF63" s="664"/>
      <c r="BG63" s="245"/>
      <c r="BH63" s="245"/>
      <c r="BI63" s="245"/>
      <c r="BJ63" s="191"/>
    </row>
    <row r="64" spans="1:285" s="14" customFormat="1" ht="121.2" customHeight="1" x14ac:dyDescent="0.55000000000000004">
      <c r="B64" s="1160"/>
      <c r="C64" s="676" t="s">
        <v>430</v>
      </c>
      <c r="D64" s="677"/>
      <c r="E64" s="677"/>
      <c r="F64" s="677"/>
      <c r="G64" s="677"/>
      <c r="H64" s="677"/>
      <c r="I64" s="677"/>
      <c r="J64" s="677"/>
      <c r="K64" s="677"/>
      <c r="L64" s="677"/>
      <c r="M64" s="677"/>
      <c r="N64" s="677"/>
      <c r="O64" s="677"/>
      <c r="P64" s="678"/>
      <c r="Q64" s="323"/>
      <c r="R64" s="188"/>
      <c r="S64" s="187"/>
      <c r="T64" s="188"/>
      <c r="U64" s="643">
        <f>SUM(AG64,AJ64,AM64,AP64,AY64,AV64,AS64)</f>
        <v>40</v>
      </c>
      <c r="V64" s="644"/>
      <c r="W64" s="189"/>
      <c r="X64" s="190"/>
      <c r="Y64" s="189"/>
      <c r="Z64" s="190"/>
      <c r="AA64" s="187"/>
      <c r="AB64" s="188"/>
      <c r="AC64" s="189"/>
      <c r="AD64" s="190"/>
      <c r="AE64" s="187"/>
      <c r="AF64" s="235"/>
      <c r="AG64" s="197"/>
      <c r="AH64" s="195"/>
      <c r="AI64" s="196"/>
      <c r="AJ64" s="197"/>
      <c r="AK64" s="195"/>
      <c r="AL64" s="199"/>
      <c r="AM64" s="200"/>
      <c r="AN64" s="195"/>
      <c r="AO64" s="196"/>
      <c r="AP64" s="580">
        <v>40</v>
      </c>
      <c r="AQ64" s="195"/>
      <c r="AR64" s="582">
        <v>1</v>
      </c>
      <c r="AS64" s="197"/>
      <c r="AT64" s="195"/>
      <c r="AU64" s="196"/>
      <c r="AV64" s="197"/>
      <c r="AW64" s="195"/>
      <c r="AX64" s="199"/>
      <c r="AY64" s="200"/>
      <c r="AZ64" s="195"/>
      <c r="BA64" s="193"/>
      <c r="BB64" s="197"/>
      <c r="BC64" s="195"/>
      <c r="BD64" s="196"/>
      <c r="BE64" s="663">
        <f>SUM(AL64,AO64,AR64,AU64,BD64,AX64,BA64,AI64)</f>
        <v>1</v>
      </c>
      <c r="BF64" s="664"/>
      <c r="BG64" s="245"/>
      <c r="BH64" s="245"/>
      <c r="BI64" s="245"/>
      <c r="BJ64" s="191"/>
    </row>
    <row r="65" spans="1:63" ht="43.2" customHeight="1" x14ac:dyDescent="0.55000000000000004">
      <c r="A65" s="117"/>
      <c r="B65" s="482"/>
      <c r="C65" s="527" t="s">
        <v>223</v>
      </c>
      <c r="D65" s="529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29"/>
      <c r="P65" s="530"/>
      <c r="Q65" s="139"/>
      <c r="R65" s="140"/>
      <c r="S65" s="141"/>
      <c r="T65" s="140"/>
      <c r="U65" s="141"/>
      <c r="V65" s="140"/>
      <c r="W65" s="141"/>
      <c r="X65" s="140"/>
      <c r="Y65" s="141"/>
      <c r="Z65" s="140"/>
      <c r="AA65" s="141"/>
      <c r="AB65" s="140"/>
      <c r="AC65" s="141"/>
      <c r="AD65" s="140"/>
      <c r="AE65" s="141"/>
      <c r="AF65" s="155"/>
      <c r="AG65" s="152"/>
      <c r="AH65" s="149"/>
      <c r="AI65" s="154"/>
      <c r="AJ65" s="152"/>
      <c r="AK65" s="149"/>
      <c r="AL65" s="153"/>
      <c r="AM65" s="148"/>
      <c r="AN65" s="149"/>
      <c r="AO65" s="154"/>
      <c r="AP65" s="152"/>
      <c r="AQ65" s="149"/>
      <c r="AR65" s="320"/>
      <c r="AS65" s="152"/>
      <c r="AT65" s="149"/>
      <c r="AU65" s="154"/>
      <c r="AV65" s="152"/>
      <c r="AW65" s="149"/>
      <c r="AX65" s="153"/>
      <c r="AY65" s="148"/>
      <c r="AZ65" s="149"/>
      <c r="BA65" s="154"/>
      <c r="BB65" s="152"/>
      <c r="BC65" s="149"/>
      <c r="BD65" s="154"/>
      <c r="BE65" s="321"/>
      <c r="BF65" s="322"/>
      <c r="BG65" s="661" t="s">
        <v>205</v>
      </c>
      <c r="BH65" s="661"/>
      <c r="BI65" s="661"/>
      <c r="BJ65" s="662"/>
    </row>
    <row r="66" spans="1:63" s="14" customFormat="1" ht="43.2" customHeight="1" x14ac:dyDescent="0.55000000000000004">
      <c r="A66" s="118"/>
      <c r="B66" s="1159" t="s">
        <v>232</v>
      </c>
      <c r="C66" s="531" t="s">
        <v>144</v>
      </c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3"/>
      <c r="Q66" s="645">
        <v>4</v>
      </c>
      <c r="R66" s="644"/>
      <c r="S66" s="187"/>
      <c r="T66" s="188"/>
      <c r="U66" s="643">
        <f>SUM(AG66,AJ66,AM66,AP66,AY66,AV66,AS66)</f>
        <v>130</v>
      </c>
      <c r="V66" s="644"/>
      <c r="W66" s="643">
        <f>SUM(Y66,AA66:AE66)</f>
        <v>85</v>
      </c>
      <c r="X66" s="644"/>
      <c r="Y66" s="643">
        <v>34</v>
      </c>
      <c r="Z66" s="644"/>
      <c r="AA66" s="643">
        <v>34</v>
      </c>
      <c r="AB66" s="644"/>
      <c r="AC66" s="643">
        <v>17</v>
      </c>
      <c r="AD66" s="644"/>
      <c r="AE66" s="187"/>
      <c r="AF66" s="235"/>
      <c r="AG66" s="197"/>
      <c r="AH66" s="195"/>
      <c r="AI66" s="196"/>
      <c r="AJ66" s="197"/>
      <c r="AK66" s="195"/>
      <c r="AL66" s="199"/>
      <c r="AM66" s="200"/>
      <c r="AN66" s="195"/>
      <c r="AO66" s="196"/>
      <c r="AP66" s="190">
        <v>130</v>
      </c>
      <c r="AQ66" s="192">
        <v>85</v>
      </c>
      <c r="AR66" s="193">
        <v>3</v>
      </c>
      <c r="AS66" s="197"/>
      <c r="AT66" s="195"/>
      <c r="AU66" s="196"/>
      <c r="AV66" s="197"/>
      <c r="AW66" s="195"/>
      <c r="AX66" s="199"/>
      <c r="AY66" s="200"/>
      <c r="AZ66" s="195"/>
      <c r="BA66" s="196"/>
      <c r="BB66" s="197"/>
      <c r="BC66" s="195"/>
      <c r="BD66" s="196"/>
      <c r="BE66" s="663">
        <f>SUM(AL66,AO66,AR66,AU66,BD66,AX66,BA66,AI66)</f>
        <v>3</v>
      </c>
      <c r="BF66" s="664"/>
      <c r="BG66" s="324"/>
      <c r="BH66" s="325"/>
      <c r="BI66" s="325"/>
      <c r="BJ66" s="326"/>
    </row>
    <row r="67" spans="1:63" s="14" customFormat="1" ht="81.599999999999994" customHeight="1" x14ac:dyDescent="0.55000000000000004">
      <c r="A67" s="118"/>
      <c r="B67" s="1160"/>
      <c r="C67" s="676" t="s">
        <v>252</v>
      </c>
      <c r="D67" s="677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8"/>
      <c r="Q67" s="323"/>
      <c r="R67" s="188"/>
      <c r="S67" s="187"/>
      <c r="T67" s="188"/>
      <c r="U67" s="643">
        <f>SUM(AG67,AJ67,AM67,AP67,AY67,AV67,AS67)</f>
        <v>40</v>
      </c>
      <c r="V67" s="644"/>
      <c r="W67" s="187"/>
      <c r="X67" s="188"/>
      <c r="Y67" s="187"/>
      <c r="Z67" s="188"/>
      <c r="AA67" s="187"/>
      <c r="AB67" s="188"/>
      <c r="AC67" s="187"/>
      <c r="AD67" s="188"/>
      <c r="AE67" s="187"/>
      <c r="AF67" s="235"/>
      <c r="AG67" s="197"/>
      <c r="AH67" s="195"/>
      <c r="AI67" s="196"/>
      <c r="AJ67" s="197"/>
      <c r="AK67" s="195"/>
      <c r="AL67" s="199"/>
      <c r="AM67" s="200"/>
      <c r="AN67" s="195"/>
      <c r="AO67" s="196"/>
      <c r="AP67" s="190"/>
      <c r="AQ67" s="195"/>
      <c r="AR67" s="193"/>
      <c r="AS67" s="190">
        <v>40</v>
      </c>
      <c r="AT67" s="192"/>
      <c r="AU67" s="244">
        <v>1</v>
      </c>
      <c r="AV67" s="197"/>
      <c r="AW67" s="195"/>
      <c r="AX67" s="199"/>
      <c r="AY67" s="200"/>
      <c r="AZ67" s="195"/>
      <c r="BA67" s="196"/>
      <c r="BB67" s="197"/>
      <c r="BC67" s="195"/>
      <c r="BD67" s="196"/>
      <c r="BE67" s="663">
        <f>SUM(AL67,AO67,AR67,AU67,BD67,AX67,BA67,AI67)</f>
        <v>1</v>
      </c>
      <c r="BF67" s="664"/>
      <c r="BG67" s="327"/>
      <c r="BH67" s="328"/>
      <c r="BI67" s="328"/>
      <c r="BJ67" s="329"/>
    </row>
    <row r="68" spans="1:63" s="14" customFormat="1" ht="46.8" customHeight="1" x14ac:dyDescent="0.55000000000000004">
      <c r="A68" s="118"/>
      <c r="B68" s="475" t="s">
        <v>233</v>
      </c>
      <c r="C68" s="676" t="s">
        <v>145</v>
      </c>
      <c r="D68" s="677"/>
      <c r="E68" s="677"/>
      <c r="F68" s="677"/>
      <c r="G68" s="677"/>
      <c r="H68" s="677"/>
      <c r="I68" s="677"/>
      <c r="J68" s="677"/>
      <c r="K68" s="677"/>
      <c r="L68" s="677"/>
      <c r="M68" s="677"/>
      <c r="N68" s="677"/>
      <c r="O68" s="677"/>
      <c r="P68" s="678"/>
      <c r="Q68" s="645">
        <v>7</v>
      </c>
      <c r="R68" s="644"/>
      <c r="S68" s="643"/>
      <c r="T68" s="644"/>
      <c r="U68" s="643">
        <f>SUM(AG68,AJ68,AM68,AP68,AY68,AV68,AS68)</f>
        <v>218</v>
      </c>
      <c r="V68" s="644"/>
      <c r="W68" s="643">
        <f>SUM(Y68,AA68:AE68)</f>
        <v>119</v>
      </c>
      <c r="X68" s="644"/>
      <c r="Y68" s="643">
        <v>68</v>
      </c>
      <c r="Z68" s="644"/>
      <c r="AA68" s="643">
        <v>34</v>
      </c>
      <c r="AB68" s="644"/>
      <c r="AC68" s="643">
        <v>17</v>
      </c>
      <c r="AD68" s="644"/>
      <c r="AE68" s="187"/>
      <c r="AF68" s="235"/>
      <c r="AG68" s="197"/>
      <c r="AH68" s="195"/>
      <c r="AI68" s="196"/>
      <c r="AJ68" s="197"/>
      <c r="AK68" s="195"/>
      <c r="AL68" s="199"/>
      <c r="AM68" s="200"/>
      <c r="AN68" s="195"/>
      <c r="AO68" s="196"/>
      <c r="AP68" s="197"/>
      <c r="AQ68" s="195"/>
      <c r="AR68" s="201"/>
      <c r="AS68" s="197"/>
      <c r="AT68" s="195"/>
      <c r="AU68" s="196"/>
      <c r="AV68" s="190"/>
      <c r="AW68" s="192"/>
      <c r="AX68" s="189"/>
      <c r="AY68" s="239">
        <v>218</v>
      </c>
      <c r="AZ68" s="192">
        <v>119</v>
      </c>
      <c r="BA68" s="193">
        <v>6</v>
      </c>
      <c r="BB68" s="197"/>
      <c r="BC68" s="195"/>
      <c r="BD68" s="196"/>
      <c r="BE68" s="663">
        <f>SUM(AL68,AO68,AR68,AU68,BD68,AX68,BA68,AI68)</f>
        <v>6</v>
      </c>
      <c r="BF68" s="664"/>
      <c r="BG68" s="645"/>
      <c r="BH68" s="645"/>
      <c r="BI68" s="645"/>
      <c r="BJ68" s="855"/>
    </row>
    <row r="69" spans="1:63" s="14" customFormat="1" ht="40.799999999999997" customHeight="1" x14ac:dyDescent="0.55000000000000004">
      <c r="A69" s="118"/>
      <c r="B69" s="475"/>
      <c r="C69" s="534" t="s">
        <v>225</v>
      </c>
      <c r="D69" s="535"/>
      <c r="E69" s="535"/>
      <c r="F69" s="535"/>
      <c r="G69" s="535"/>
      <c r="H69" s="535"/>
      <c r="I69" s="535"/>
      <c r="J69" s="535"/>
      <c r="K69" s="535"/>
      <c r="L69" s="535"/>
      <c r="M69" s="532"/>
      <c r="N69" s="532"/>
      <c r="O69" s="532"/>
      <c r="P69" s="533"/>
      <c r="Q69" s="645">
        <v>7</v>
      </c>
      <c r="R69" s="644"/>
      <c r="S69" s="187"/>
      <c r="T69" s="188"/>
      <c r="U69" s="643">
        <f>SUM(AG69,AJ69,AM69,AP69,AY69,AV69,AS69)</f>
        <v>108</v>
      </c>
      <c r="V69" s="644"/>
      <c r="W69" s="643">
        <f>SUM(Y69,AA69:AE69)</f>
        <v>51</v>
      </c>
      <c r="X69" s="644"/>
      <c r="Y69" s="643">
        <v>51</v>
      </c>
      <c r="Z69" s="644"/>
      <c r="AA69" s="187"/>
      <c r="AB69" s="188"/>
      <c r="AC69" s="187"/>
      <c r="AD69" s="188"/>
      <c r="AE69" s="187"/>
      <c r="AF69" s="235"/>
      <c r="AG69" s="197"/>
      <c r="AH69" s="195"/>
      <c r="AI69" s="196"/>
      <c r="AJ69" s="197"/>
      <c r="AK69" s="195"/>
      <c r="AL69" s="199"/>
      <c r="AM69" s="200"/>
      <c r="AN69" s="195"/>
      <c r="AO69" s="196"/>
      <c r="AP69" s="197"/>
      <c r="AQ69" s="195"/>
      <c r="AR69" s="201"/>
      <c r="AS69" s="197"/>
      <c r="AT69" s="195"/>
      <c r="AU69" s="196"/>
      <c r="AV69" s="197"/>
      <c r="AW69" s="195"/>
      <c r="AX69" s="199"/>
      <c r="AY69" s="239">
        <v>108</v>
      </c>
      <c r="AZ69" s="192">
        <v>51</v>
      </c>
      <c r="BA69" s="193">
        <v>3</v>
      </c>
      <c r="BB69" s="197"/>
      <c r="BC69" s="195"/>
      <c r="BD69" s="196"/>
      <c r="BE69" s="663">
        <f>SUM(AL69,AO69,AR69,AU69,BD69,AX69,BA69,AI69)</f>
        <v>3</v>
      </c>
      <c r="BF69" s="664"/>
      <c r="BG69" s="645" t="s">
        <v>206</v>
      </c>
      <c r="BH69" s="645"/>
      <c r="BI69" s="645"/>
      <c r="BJ69" s="855"/>
    </row>
    <row r="70" spans="1:63" ht="36" customHeight="1" x14ac:dyDescent="0.55000000000000004">
      <c r="A70" s="117"/>
      <c r="B70" s="483"/>
      <c r="C70" s="527" t="s">
        <v>226</v>
      </c>
      <c r="D70" s="528"/>
      <c r="E70" s="528"/>
      <c r="F70" s="528"/>
      <c r="G70" s="528"/>
      <c r="H70" s="528"/>
      <c r="I70" s="528"/>
      <c r="J70" s="528"/>
      <c r="K70" s="528"/>
      <c r="L70" s="528"/>
      <c r="M70" s="529"/>
      <c r="N70" s="529"/>
      <c r="O70" s="529"/>
      <c r="P70" s="530"/>
      <c r="Q70" s="139"/>
      <c r="R70" s="140"/>
      <c r="S70" s="141"/>
      <c r="T70" s="140"/>
      <c r="U70" s="141"/>
      <c r="V70" s="140"/>
      <c r="W70" s="141"/>
      <c r="X70" s="140"/>
      <c r="Y70" s="141"/>
      <c r="Z70" s="140"/>
      <c r="AA70" s="141"/>
      <c r="AB70" s="140"/>
      <c r="AC70" s="141"/>
      <c r="AD70" s="140"/>
      <c r="AE70" s="141"/>
      <c r="AF70" s="155"/>
      <c r="AG70" s="152"/>
      <c r="AH70" s="149"/>
      <c r="AI70" s="154"/>
      <c r="AJ70" s="152"/>
      <c r="AK70" s="149"/>
      <c r="AL70" s="153"/>
      <c r="AM70" s="148"/>
      <c r="AN70" s="149"/>
      <c r="AO70" s="154"/>
      <c r="AP70" s="152"/>
      <c r="AQ70" s="149"/>
      <c r="AR70" s="320"/>
      <c r="AS70" s="152"/>
      <c r="AT70" s="149"/>
      <c r="AU70" s="154"/>
      <c r="AV70" s="152"/>
      <c r="AW70" s="149"/>
      <c r="AX70" s="153"/>
      <c r="AY70" s="148"/>
      <c r="AZ70" s="149"/>
      <c r="BA70" s="154"/>
      <c r="BB70" s="152"/>
      <c r="BC70" s="149"/>
      <c r="BD70" s="154"/>
      <c r="BE70" s="330"/>
      <c r="BF70" s="331"/>
      <c r="BG70" s="718" t="s">
        <v>300</v>
      </c>
      <c r="BH70" s="718"/>
      <c r="BI70" s="718"/>
      <c r="BJ70" s="744"/>
    </row>
    <row r="71" spans="1:63" s="14" customFormat="1" ht="48" customHeight="1" x14ac:dyDescent="0.65">
      <c r="A71" s="118"/>
      <c r="B71" s="1159" t="s">
        <v>234</v>
      </c>
      <c r="C71" s="531" t="s">
        <v>147</v>
      </c>
      <c r="D71" s="536"/>
      <c r="E71" s="536"/>
      <c r="F71" s="536"/>
      <c r="G71" s="536"/>
      <c r="H71" s="536"/>
      <c r="I71" s="536"/>
      <c r="J71" s="536"/>
      <c r="K71" s="536"/>
      <c r="L71" s="536"/>
      <c r="M71" s="536"/>
      <c r="N71" s="536"/>
      <c r="O71" s="536"/>
      <c r="P71" s="537"/>
      <c r="Q71" s="645">
        <v>4</v>
      </c>
      <c r="R71" s="644"/>
      <c r="S71" s="187"/>
      <c r="T71" s="188"/>
      <c r="U71" s="643">
        <f>SUM(AG71,AJ71,AM71,AP71,AY71,AV71,AS71)</f>
        <v>130</v>
      </c>
      <c r="V71" s="644"/>
      <c r="W71" s="643">
        <f>SUM(Y71,AA71:AE71)</f>
        <v>85</v>
      </c>
      <c r="X71" s="644"/>
      <c r="Y71" s="643">
        <v>51</v>
      </c>
      <c r="Z71" s="644"/>
      <c r="AA71" s="189"/>
      <c r="AB71" s="190"/>
      <c r="AC71" s="643">
        <v>34</v>
      </c>
      <c r="AD71" s="644"/>
      <c r="AE71" s="187"/>
      <c r="AF71" s="235"/>
      <c r="AG71" s="197"/>
      <c r="AH71" s="195"/>
      <c r="AI71" s="196"/>
      <c r="AJ71" s="197"/>
      <c r="AK71" s="195"/>
      <c r="AL71" s="199"/>
      <c r="AM71" s="200"/>
      <c r="AN71" s="195"/>
      <c r="AO71" s="196"/>
      <c r="AP71" s="190">
        <v>130</v>
      </c>
      <c r="AQ71" s="589">
        <v>85</v>
      </c>
      <c r="AR71" s="244">
        <v>3</v>
      </c>
      <c r="AS71" s="197"/>
      <c r="AT71" s="195"/>
      <c r="AU71" s="196"/>
      <c r="AV71" s="197"/>
      <c r="AW71" s="195"/>
      <c r="AX71" s="199"/>
      <c r="AY71" s="200"/>
      <c r="AZ71" s="195"/>
      <c r="BA71" s="196"/>
      <c r="BB71" s="197"/>
      <c r="BC71" s="195"/>
      <c r="BD71" s="196"/>
      <c r="BE71" s="663">
        <f>SUM(AL71,AO71,AR71,AU71,BD71,AX71,BA71,AI71)</f>
        <v>3</v>
      </c>
      <c r="BF71" s="664"/>
      <c r="BG71" s="912" t="s">
        <v>301</v>
      </c>
      <c r="BH71" s="913"/>
      <c r="BI71" s="913"/>
      <c r="BJ71" s="914"/>
    </row>
    <row r="72" spans="1:63" ht="79.8" customHeight="1" x14ac:dyDescent="0.55000000000000004">
      <c r="A72" s="117"/>
      <c r="B72" s="1160"/>
      <c r="C72" s="622" t="s">
        <v>250</v>
      </c>
      <c r="D72" s="623"/>
      <c r="E72" s="623"/>
      <c r="F72" s="623"/>
      <c r="G72" s="623"/>
      <c r="H72" s="623"/>
      <c r="I72" s="623"/>
      <c r="J72" s="623"/>
      <c r="K72" s="623"/>
      <c r="L72" s="623"/>
      <c r="M72" s="623"/>
      <c r="N72" s="623"/>
      <c r="O72" s="623"/>
      <c r="P72" s="624"/>
      <c r="Q72" s="332"/>
      <c r="R72" s="158"/>
      <c r="S72" s="249"/>
      <c r="T72" s="263"/>
      <c r="U72" s="646">
        <f>SUM(AG72,AJ72,AM72,AP72,AY72,AV72,AS72)</f>
        <v>40</v>
      </c>
      <c r="V72" s="647"/>
      <c r="W72" s="161"/>
      <c r="X72" s="158"/>
      <c r="Y72" s="161"/>
      <c r="Z72" s="158"/>
      <c r="AA72" s="161"/>
      <c r="AB72" s="158"/>
      <c r="AC72" s="161"/>
      <c r="AD72" s="158"/>
      <c r="AE72" s="249"/>
      <c r="AF72" s="250"/>
      <c r="AG72" s="168"/>
      <c r="AH72" s="164"/>
      <c r="AI72" s="167"/>
      <c r="AJ72" s="168"/>
      <c r="AK72" s="164"/>
      <c r="AL72" s="165"/>
      <c r="AM72" s="166"/>
      <c r="AN72" s="164"/>
      <c r="AO72" s="167"/>
      <c r="AP72" s="158"/>
      <c r="AQ72" s="159"/>
      <c r="AR72" s="333"/>
      <c r="AS72" s="158">
        <v>40</v>
      </c>
      <c r="AT72" s="164"/>
      <c r="AU72" s="244">
        <v>1</v>
      </c>
      <c r="AV72" s="168"/>
      <c r="AW72" s="149"/>
      <c r="AX72" s="153"/>
      <c r="AY72" s="148"/>
      <c r="AZ72" s="149"/>
      <c r="BA72" s="154"/>
      <c r="BB72" s="152"/>
      <c r="BC72" s="149"/>
      <c r="BD72" s="154"/>
      <c r="BE72" s="666">
        <f>SUM(AL72,AO72,AR72,AU72,BD72,AX72,BA72,AI72)</f>
        <v>1</v>
      </c>
      <c r="BF72" s="667"/>
      <c r="BG72" s="915"/>
      <c r="BH72" s="905"/>
      <c r="BI72" s="905"/>
      <c r="BJ72" s="916"/>
      <c r="BK72" s="13"/>
    </row>
    <row r="73" spans="1:63" s="14" customFormat="1" ht="36" customHeight="1" x14ac:dyDescent="0.55000000000000004">
      <c r="A73" s="118"/>
      <c r="B73" s="1159" t="s">
        <v>235</v>
      </c>
      <c r="C73" s="531" t="s">
        <v>146</v>
      </c>
      <c r="D73" s="538"/>
      <c r="E73" s="538"/>
      <c r="F73" s="538"/>
      <c r="G73" s="538"/>
      <c r="H73" s="538"/>
      <c r="I73" s="538"/>
      <c r="J73" s="538"/>
      <c r="K73" s="538"/>
      <c r="L73" s="538"/>
      <c r="M73" s="538"/>
      <c r="N73" s="538"/>
      <c r="O73" s="538"/>
      <c r="P73" s="539"/>
      <c r="Q73" s="645">
        <v>7</v>
      </c>
      <c r="R73" s="644"/>
      <c r="S73" s="643">
        <v>6</v>
      </c>
      <c r="T73" s="644"/>
      <c r="U73" s="643">
        <f>SUM(AG73,AJ73,AM73,AP73,AY73,AV73,AS73)</f>
        <v>308</v>
      </c>
      <c r="V73" s="644"/>
      <c r="W73" s="643">
        <f>SUM(Y73,AA73:AE73)</f>
        <v>153</v>
      </c>
      <c r="X73" s="644"/>
      <c r="Y73" s="643">
        <v>68</v>
      </c>
      <c r="Z73" s="644"/>
      <c r="AA73" s="643">
        <v>34</v>
      </c>
      <c r="AB73" s="644"/>
      <c r="AC73" s="643">
        <v>51</v>
      </c>
      <c r="AD73" s="644"/>
      <c r="AE73" s="187"/>
      <c r="AF73" s="235"/>
      <c r="AG73" s="197"/>
      <c r="AH73" s="195"/>
      <c r="AI73" s="196"/>
      <c r="AJ73" s="197"/>
      <c r="AK73" s="195"/>
      <c r="AL73" s="199"/>
      <c r="AM73" s="200"/>
      <c r="AN73" s="195"/>
      <c r="AO73" s="196"/>
      <c r="AP73" s="197"/>
      <c r="AQ73" s="195"/>
      <c r="AR73" s="201"/>
      <c r="AS73" s="197"/>
      <c r="AT73" s="195"/>
      <c r="AU73" s="196"/>
      <c r="AV73" s="190">
        <v>108</v>
      </c>
      <c r="AW73" s="192">
        <v>51</v>
      </c>
      <c r="AX73" s="189">
        <v>3</v>
      </c>
      <c r="AY73" s="239">
        <v>200</v>
      </c>
      <c r="AZ73" s="192">
        <v>102</v>
      </c>
      <c r="BA73" s="193">
        <v>6</v>
      </c>
      <c r="BB73" s="197"/>
      <c r="BC73" s="195"/>
      <c r="BD73" s="196"/>
      <c r="BE73" s="663">
        <f>SUM(AL73,AO73,AR73,AU73,BD73,AX73,BA73,AI73)</f>
        <v>9</v>
      </c>
      <c r="BF73" s="664"/>
      <c r="BG73" s="912" t="s">
        <v>302</v>
      </c>
      <c r="BH73" s="913"/>
      <c r="BI73" s="913"/>
      <c r="BJ73" s="914"/>
    </row>
    <row r="74" spans="1:63" ht="87" customHeight="1" thickBot="1" x14ac:dyDescent="0.6">
      <c r="A74" s="117"/>
      <c r="B74" s="1161"/>
      <c r="C74" s="1069" t="s">
        <v>251</v>
      </c>
      <c r="D74" s="933"/>
      <c r="E74" s="933"/>
      <c r="F74" s="933"/>
      <c r="G74" s="933"/>
      <c r="H74" s="933"/>
      <c r="I74" s="933"/>
      <c r="J74" s="933"/>
      <c r="K74" s="933"/>
      <c r="L74" s="933"/>
      <c r="M74" s="933"/>
      <c r="N74" s="933"/>
      <c r="O74" s="933"/>
      <c r="P74" s="934"/>
      <c r="Q74" s="334"/>
      <c r="R74" s="335"/>
      <c r="S74" s="336"/>
      <c r="T74" s="335"/>
      <c r="U74" s="698">
        <f>SUM(AG74,AJ74,AM74,AP74,AY74,AV74,AS74)</f>
        <v>90</v>
      </c>
      <c r="V74" s="700"/>
      <c r="W74" s="336"/>
      <c r="X74" s="335"/>
      <c r="Y74" s="336"/>
      <c r="Z74" s="335"/>
      <c r="AA74" s="336"/>
      <c r="AB74" s="335"/>
      <c r="AC74" s="336"/>
      <c r="AD74" s="335"/>
      <c r="AE74" s="336"/>
      <c r="AF74" s="337"/>
      <c r="AG74" s="338"/>
      <c r="AH74" s="339"/>
      <c r="AI74" s="340"/>
      <c r="AJ74" s="341"/>
      <c r="AK74" s="339"/>
      <c r="AL74" s="340"/>
      <c r="AM74" s="338"/>
      <c r="AN74" s="339"/>
      <c r="AO74" s="340"/>
      <c r="AP74" s="338"/>
      <c r="AQ74" s="339"/>
      <c r="AR74" s="342"/>
      <c r="AS74" s="338"/>
      <c r="AT74" s="339"/>
      <c r="AU74" s="340"/>
      <c r="AV74" s="341"/>
      <c r="AW74" s="339"/>
      <c r="AX74" s="340"/>
      <c r="AY74" s="343">
        <v>90</v>
      </c>
      <c r="AZ74" s="344"/>
      <c r="BA74" s="268">
        <v>2</v>
      </c>
      <c r="BB74" s="341"/>
      <c r="BC74" s="339"/>
      <c r="BD74" s="340"/>
      <c r="BE74" s="917">
        <f>SUM(AL74,AO74,AR74,AU74,BD74,AX74,BA74,AI74)</f>
        <v>2</v>
      </c>
      <c r="BF74" s="918"/>
      <c r="BG74" s="1149"/>
      <c r="BH74" s="1150"/>
      <c r="BI74" s="1150"/>
      <c r="BJ74" s="1151"/>
    </row>
    <row r="75" spans="1:63" ht="33" customHeight="1" thickBot="1" x14ac:dyDescent="0.3">
      <c r="A75" s="117"/>
      <c r="B75" s="701" t="s">
        <v>93</v>
      </c>
      <c r="C75" s="755" t="s">
        <v>106</v>
      </c>
      <c r="D75" s="756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7"/>
      <c r="Q75" s="764" t="s">
        <v>8</v>
      </c>
      <c r="R75" s="764"/>
      <c r="S75" s="974" t="s">
        <v>9</v>
      </c>
      <c r="T75" s="975"/>
      <c r="U75" s="919" t="s">
        <v>10</v>
      </c>
      <c r="V75" s="920"/>
      <c r="W75" s="920"/>
      <c r="X75" s="920"/>
      <c r="Y75" s="920"/>
      <c r="Z75" s="920"/>
      <c r="AA75" s="920"/>
      <c r="AB75" s="920"/>
      <c r="AC75" s="920"/>
      <c r="AD75" s="920"/>
      <c r="AE75" s="920"/>
      <c r="AF75" s="921"/>
      <c r="AG75" s="919" t="s">
        <v>33</v>
      </c>
      <c r="AH75" s="920"/>
      <c r="AI75" s="920"/>
      <c r="AJ75" s="920"/>
      <c r="AK75" s="920"/>
      <c r="AL75" s="920"/>
      <c r="AM75" s="920"/>
      <c r="AN75" s="920"/>
      <c r="AO75" s="920"/>
      <c r="AP75" s="920"/>
      <c r="AQ75" s="920"/>
      <c r="AR75" s="920"/>
      <c r="AS75" s="920"/>
      <c r="AT75" s="920"/>
      <c r="AU75" s="920"/>
      <c r="AV75" s="920"/>
      <c r="AW75" s="920"/>
      <c r="AX75" s="920"/>
      <c r="AY75" s="920"/>
      <c r="AZ75" s="920"/>
      <c r="BA75" s="920"/>
      <c r="BB75" s="920"/>
      <c r="BC75" s="920"/>
      <c r="BD75" s="921"/>
      <c r="BE75" s="1024" t="s">
        <v>23</v>
      </c>
      <c r="BF75" s="867"/>
      <c r="BG75" s="866" t="s">
        <v>94</v>
      </c>
      <c r="BH75" s="866"/>
      <c r="BI75" s="866"/>
      <c r="BJ75" s="867"/>
    </row>
    <row r="76" spans="1:63" ht="31.8" customHeight="1" thickBot="1" x14ac:dyDescent="0.3">
      <c r="B76" s="702"/>
      <c r="C76" s="758"/>
      <c r="D76" s="759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60"/>
      <c r="Q76" s="765"/>
      <c r="R76" s="765"/>
      <c r="S76" s="876"/>
      <c r="T76" s="877"/>
      <c r="U76" s="765" t="s">
        <v>5</v>
      </c>
      <c r="V76" s="765"/>
      <c r="W76" s="876" t="s">
        <v>11</v>
      </c>
      <c r="X76" s="877"/>
      <c r="Y76" s="786" t="s">
        <v>12</v>
      </c>
      <c r="Z76" s="787"/>
      <c r="AA76" s="787"/>
      <c r="AB76" s="787"/>
      <c r="AC76" s="787"/>
      <c r="AD76" s="787"/>
      <c r="AE76" s="787"/>
      <c r="AF76" s="788"/>
      <c r="AG76" s="786" t="s">
        <v>14</v>
      </c>
      <c r="AH76" s="787"/>
      <c r="AI76" s="787"/>
      <c r="AJ76" s="787"/>
      <c r="AK76" s="787"/>
      <c r="AL76" s="788"/>
      <c r="AM76" s="786" t="s">
        <v>15</v>
      </c>
      <c r="AN76" s="787"/>
      <c r="AO76" s="787"/>
      <c r="AP76" s="787"/>
      <c r="AQ76" s="787"/>
      <c r="AR76" s="788"/>
      <c r="AS76" s="786" t="s">
        <v>16</v>
      </c>
      <c r="AT76" s="787"/>
      <c r="AU76" s="787"/>
      <c r="AV76" s="787"/>
      <c r="AW76" s="787"/>
      <c r="AX76" s="788"/>
      <c r="AY76" s="786" t="s">
        <v>218</v>
      </c>
      <c r="AZ76" s="787"/>
      <c r="BA76" s="787"/>
      <c r="BB76" s="787"/>
      <c r="BC76" s="787"/>
      <c r="BD76" s="788"/>
      <c r="BE76" s="1025"/>
      <c r="BF76" s="869"/>
      <c r="BG76" s="868"/>
      <c r="BH76" s="868"/>
      <c r="BI76" s="868"/>
      <c r="BJ76" s="869"/>
    </row>
    <row r="77" spans="1:63" ht="66.599999999999994" customHeight="1" thickBot="1" x14ac:dyDescent="0.3">
      <c r="A77" s="117"/>
      <c r="B77" s="702"/>
      <c r="C77" s="758"/>
      <c r="D77" s="759"/>
      <c r="E77" s="759"/>
      <c r="F77" s="759"/>
      <c r="G77" s="759"/>
      <c r="H77" s="759"/>
      <c r="I77" s="759"/>
      <c r="J77" s="759"/>
      <c r="K77" s="759"/>
      <c r="L77" s="759"/>
      <c r="M77" s="759"/>
      <c r="N77" s="759"/>
      <c r="O77" s="759"/>
      <c r="P77" s="760"/>
      <c r="Q77" s="765"/>
      <c r="R77" s="765"/>
      <c r="S77" s="876"/>
      <c r="T77" s="877"/>
      <c r="U77" s="765"/>
      <c r="V77" s="765"/>
      <c r="W77" s="876"/>
      <c r="X77" s="877"/>
      <c r="Y77" s="765" t="s">
        <v>13</v>
      </c>
      <c r="Z77" s="765"/>
      <c r="AA77" s="876" t="s">
        <v>95</v>
      </c>
      <c r="AB77" s="877"/>
      <c r="AC77" s="765" t="s">
        <v>96</v>
      </c>
      <c r="AD77" s="765"/>
      <c r="AE77" s="876" t="s">
        <v>71</v>
      </c>
      <c r="AF77" s="877"/>
      <c r="AG77" s="880" t="s">
        <v>212</v>
      </c>
      <c r="AH77" s="881"/>
      <c r="AI77" s="882"/>
      <c r="AJ77" s="888" t="s">
        <v>213</v>
      </c>
      <c r="AK77" s="787"/>
      <c r="AL77" s="788"/>
      <c r="AM77" s="888" t="s">
        <v>214</v>
      </c>
      <c r="AN77" s="787"/>
      <c r="AO77" s="788"/>
      <c r="AP77" s="888" t="s">
        <v>215</v>
      </c>
      <c r="AQ77" s="787"/>
      <c r="AR77" s="788"/>
      <c r="AS77" s="888" t="s">
        <v>216</v>
      </c>
      <c r="AT77" s="787"/>
      <c r="AU77" s="788"/>
      <c r="AV77" s="888" t="s">
        <v>217</v>
      </c>
      <c r="AW77" s="787"/>
      <c r="AX77" s="788"/>
      <c r="AY77" s="888" t="s">
        <v>422</v>
      </c>
      <c r="AZ77" s="787"/>
      <c r="BA77" s="788"/>
      <c r="BB77" s="888" t="s">
        <v>423</v>
      </c>
      <c r="BC77" s="787"/>
      <c r="BD77" s="788"/>
      <c r="BE77" s="1025"/>
      <c r="BF77" s="869"/>
      <c r="BG77" s="868"/>
      <c r="BH77" s="868"/>
      <c r="BI77" s="868"/>
      <c r="BJ77" s="869"/>
    </row>
    <row r="78" spans="1:63" ht="134.4" customHeight="1" thickBot="1" x14ac:dyDescent="0.3">
      <c r="A78" s="117"/>
      <c r="B78" s="703"/>
      <c r="C78" s="761"/>
      <c r="D78" s="762"/>
      <c r="E78" s="762"/>
      <c r="F78" s="762"/>
      <c r="G78" s="762"/>
      <c r="H78" s="762"/>
      <c r="I78" s="762"/>
      <c r="J78" s="762"/>
      <c r="K78" s="762"/>
      <c r="L78" s="762"/>
      <c r="M78" s="762"/>
      <c r="N78" s="762"/>
      <c r="O78" s="762"/>
      <c r="P78" s="763"/>
      <c r="Q78" s="766"/>
      <c r="R78" s="766"/>
      <c r="S78" s="878"/>
      <c r="T78" s="879"/>
      <c r="U78" s="766"/>
      <c r="V78" s="766"/>
      <c r="W78" s="878"/>
      <c r="X78" s="879"/>
      <c r="Y78" s="766"/>
      <c r="Z78" s="766"/>
      <c r="AA78" s="878"/>
      <c r="AB78" s="879"/>
      <c r="AC78" s="766"/>
      <c r="AD78" s="766"/>
      <c r="AE78" s="878"/>
      <c r="AF78" s="879"/>
      <c r="AG78" s="549" t="s">
        <v>3</v>
      </c>
      <c r="AH78" s="126" t="s">
        <v>17</v>
      </c>
      <c r="AI78" s="126" t="s">
        <v>18</v>
      </c>
      <c r="AJ78" s="550" t="s">
        <v>3</v>
      </c>
      <c r="AK78" s="551" t="s">
        <v>17</v>
      </c>
      <c r="AL78" s="550" t="s">
        <v>18</v>
      </c>
      <c r="AM78" s="551" t="s">
        <v>3</v>
      </c>
      <c r="AN78" s="550" t="s">
        <v>17</v>
      </c>
      <c r="AO78" s="551" t="s">
        <v>18</v>
      </c>
      <c r="AP78" s="550" t="s">
        <v>3</v>
      </c>
      <c r="AQ78" s="551" t="s">
        <v>17</v>
      </c>
      <c r="AR78" s="552" t="s">
        <v>18</v>
      </c>
      <c r="AS78" s="551" t="s">
        <v>3</v>
      </c>
      <c r="AT78" s="550" t="s">
        <v>17</v>
      </c>
      <c r="AU78" s="551" t="s">
        <v>18</v>
      </c>
      <c r="AV78" s="550" t="s">
        <v>3</v>
      </c>
      <c r="AW78" s="551" t="s">
        <v>17</v>
      </c>
      <c r="AX78" s="550" t="s">
        <v>18</v>
      </c>
      <c r="AY78" s="551" t="s">
        <v>3</v>
      </c>
      <c r="AZ78" s="551" t="s">
        <v>17</v>
      </c>
      <c r="BA78" s="550" t="s">
        <v>18</v>
      </c>
      <c r="BB78" s="551" t="s">
        <v>3</v>
      </c>
      <c r="BC78" s="550" t="s">
        <v>17</v>
      </c>
      <c r="BD78" s="551" t="s">
        <v>18</v>
      </c>
      <c r="BE78" s="1026"/>
      <c r="BF78" s="871"/>
      <c r="BG78" s="870"/>
      <c r="BH78" s="870"/>
      <c r="BI78" s="870"/>
      <c r="BJ78" s="871"/>
    </row>
    <row r="79" spans="1:63" ht="73.8" customHeight="1" thickBot="1" x14ac:dyDescent="0.6">
      <c r="B79" s="470" t="s">
        <v>131</v>
      </c>
      <c r="C79" s="1166" t="s">
        <v>127</v>
      </c>
      <c r="D79" s="1167"/>
      <c r="E79" s="1167"/>
      <c r="F79" s="1167"/>
      <c r="G79" s="1167"/>
      <c r="H79" s="1167"/>
      <c r="I79" s="1167"/>
      <c r="J79" s="1167"/>
      <c r="K79" s="1167"/>
      <c r="L79" s="1167"/>
      <c r="M79" s="1167"/>
      <c r="N79" s="1167"/>
      <c r="O79" s="1167"/>
      <c r="P79" s="1168"/>
      <c r="Q79" s="796"/>
      <c r="R79" s="684"/>
      <c r="S79" s="683"/>
      <c r="T79" s="684"/>
      <c r="U79" s="685">
        <f>SUM(U80,U87,U113)</f>
        <v>3638</v>
      </c>
      <c r="V79" s="686"/>
      <c r="W79" s="685">
        <f>SUM(W80,W87,W113)</f>
        <v>1705</v>
      </c>
      <c r="X79" s="686"/>
      <c r="Y79" s="685">
        <f>SUM(Y80,Y87,Y113)</f>
        <v>937</v>
      </c>
      <c r="Z79" s="686"/>
      <c r="AA79" s="685">
        <f>SUM(AA80,AA87,AA113)</f>
        <v>260</v>
      </c>
      <c r="AB79" s="686"/>
      <c r="AC79" s="685">
        <f>SUM(AC80,AC87,AC113)</f>
        <v>476</v>
      </c>
      <c r="AD79" s="686"/>
      <c r="AE79" s="685">
        <f>SUM(AE80,AE87,AE113)</f>
        <v>32</v>
      </c>
      <c r="AF79" s="1089"/>
      <c r="AG79" s="276"/>
      <c r="AH79" s="277"/>
      <c r="AI79" s="280"/>
      <c r="AJ79" s="276"/>
      <c r="AK79" s="277"/>
      <c r="AL79" s="278"/>
      <c r="AM79" s="279"/>
      <c r="AN79" s="277"/>
      <c r="AO79" s="280"/>
      <c r="AP79" s="276"/>
      <c r="AQ79" s="277"/>
      <c r="AR79" s="345"/>
      <c r="AS79" s="276"/>
      <c r="AT79" s="277"/>
      <c r="AU79" s="280"/>
      <c r="AV79" s="276"/>
      <c r="AW79" s="277"/>
      <c r="AX79" s="278"/>
      <c r="AY79" s="279"/>
      <c r="AZ79" s="277"/>
      <c r="BA79" s="280"/>
      <c r="BB79" s="270"/>
      <c r="BC79" s="271"/>
      <c r="BD79" s="272"/>
      <c r="BE79" s="1088">
        <f>SUM(BE81:BF116)</f>
        <v>96</v>
      </c>
      <c r="BF79" s="1089"/>
      <c r="BG79" s="856"/>
      <c r="BH79" s="856"/>
      <c r="BI79" s="856"/>
      <c r="BJ79" s="857"/>
    </row>
    <row r="80" spans="1:63" ht="82.8" customHeight="1" thickBot="1" x14ac:dyDescent="0.6">
      <c r="A80" s="117"/>
      <c r="B80" s="470" t="s">
        <v>98</v>
      </c>
      <c r="C80" s="999" t="s">
        <v>406</v>
      </c>
      <c r="D80" s="1000"/>
      <c r="E80" s="1000"/>
      <c r="F80" s="1000"/>
      <c r="G80" s="1000"/>
      <c r="H80" s="1000"/>
      <c r="I80" s="1000"/>
      <c r="J80" s="1000"/>
      <c r="K80" s="1000"/>
      <c r="L80" s="1000"/>
      <c r="M80" s="1000"/>
      <c r="N80" s="1000"/>
      <c r="O80" s="1000"/>
      <c r="P80" s="1001"/>
      <c r="Q80" s="314"/>
      <c r="R80" s="315"/>
      <c r="S80" s="316"/>
      <c r="T80" s="315"/>
      <c r="U80" s="771">
        <f>SUM(U81,U84)</f>
        <v>382</v>
      </c>
      <c r="V80" s="772"/>
      <c r="W80" s="771">
        <f>SUM(W81,W84)</f>
        <v>187</v>
      </c>
      <c r="X80" s="772"/>
      <c r="Y80" s="771">
        <f>SUM(Y81,Y84)</f>
        <v>104</v>
      </c>
      <c r="Z80" s="772"/>
      <c r="AA80" s="771">
        <f>SUM(AA81,AA84)</f>
        <v>51</v>
      </c>
      <c r="AB80" s="772"/>
      <c r="AC80" s="771"/>
      <c r="AD80" s="772"/>
      <c r="AE80" s="771">
        <f>SUM(AE81,AE84)</f>
        <v>32</v>
      </c>
      <c r="AF80" s="886"/>
      <c r="AG80" s="128"/>
      <c r="AH80" s="129"/>
      <c r="AI80" s="130"/>
      <c r="AJ80" s="128"/>
      <c r="AK80" s="129"/>
      <c r="AL80" s="131"/>
      <c r="AM80" s="132"/>
      <c r="AN80" s="129"/>
      <c r="AO80" s="130"/>
      <c r="AP80" s="134"/>
      <c r="AQ80" s="135"/>
      <c r="AR80" s="346"/>
      <c r="AS80" s="134"/>
      <c r="AT80" s="135"/>
      <c r="AU80" s="136"/>
      <c r="AV80" s="134"/>
      <c r="AW80" s="135"/>
      <c r="AX80" s="137"/>
      <c r="AY80" s="138"/>
      <c r="AZ80" s="135"/>
      <c r="BA80" s="136"/>
      <c r="BB80" s="134"/>
      <c r="BC80" s="135"/>
      <c r="BD80" s="136"/>
      <c r="BE80" s="314"/>
      <c r="BF80" s="317"/>
      <c r="BG80" s="1090" t="s">
        <v>435</v>
      </c>
      <c r="BH80" s="853"/>
      <c r="BI80" s="853"/>
      <c r="BJ80" s="854"/>
      <c r="BK80" s="13"/>
    </row>
    <row r="81" spans="1:71" ht="61.2" customHeight="1" x14ac:dyDescent="0.55000000000000004">
      <c r="A81" s="117"/>
      <c r="B81" s="474"/>
      <c r="C81" s="790" t="s">
        <v>407</v>
      </c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791"/>
      <c r="O81" s="791"/>
      <c r="P81" s="792"/>
      <c r="Q81" s="784"/>
      <c r="R81" s="785"/>
      <c r="S81" s="789"/>
      <c r="T81" s="785"/>
      <c r="U81" s="640">
        <f>SUM(U82:V83)</f>
        <v>144</v>
      </c>
      <c r="V81" s="641"/>
      <c r="W81" s="640">
        <f>SUM(W82:X83)</f>
        <v>68</v>
      </c>
      <c r="X81" s="641"/>
      <c r="Y81" s="640">
        <f>SUM(Y82:Z83)</f>
        <v>36</v>
      </c>
      <c r="Z81" s="641"/>
      <c r="AA81" s="1002"/>
      <c r="AB81" s="1003"/>
      <c r="AC81" s="1002"/>
      <c r="AD81" s="1003"/>
      <c r="AE81" s="640">
        <f>SUM(AE82:AF83)</f>
        <v>32</v>
      </c>
      <c r="AF81" s="939"/>
      <c r="AG81" s="347"/>
      <c r="AH81" s="348"/>
      <c r="AI81" s="349"/>
      <c r="AJ81" s="350"/>
      <c r="AK81" s="351"/>
      <c r="AL81" s="352"/>
      <c r="AM81" s="353"/>
      <c r="AN81" s="351"/>
      <c r="AO81" s="354"/>
      <c r="AP81" s="347"/>
      <c r="AQ81" s="348"/>
      <c r="AR81" s="355"/>
      <c r="AS81" s="347"/>
      <c r="AT81" s="348"/>
      <c r="AU81" s="349"/>
      <c r="AV81" s="347"/>
      <c r="AW81" s="348"/>
      <c r="AX81" s="356"/>
      <c r="AY81" s="357"/>
      <c r="AZ81" s="348"/>
      <c r="BA81" s="349"/>
      <c r="BB81" s="347"/>
      <c r="BC81" s="348"/>
      <c r="BD81" s="349"/>
      <c r="BE81" s="937"/>
      <c r="BF81" s="923"/>
      <c r="BG81" s="645" t="s">
        <v>433</v>
      </c>
      <c r="BH81" s="645"/>
      <c r="BI81" s="645"/>
      <c r="BJ81" s="855"/>
    </row>
    <row r="82" spans="1:71" s="14" customFormat="1" ht="84" customHeight="1" x14ac:dyDescent="0.55000000000000004">
      <c r="A82" s="118"/>
      <c r="B82" s="479" t="s">
        <v>236</v>
      </c>
      <c r="C82" s="708" t="s">
        <v>437</v>
      </c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709"/>
      <c r="O82" s="709"/>
      <c r="P82" s="775"/>
      <c r="Q82" s="323"/>
      <c r="R82" s="188"/>
      <c r="S82" s="643">
        <v>2</v>
      </c>
      <c r="T82" s="644"/>
      <c r="U82" s="636">
        <f>SUM(AG82,AJ82,AM82,AP82,AY82,AV82,AS82)</f>
        <v>72</v>
      </c>
      <c r="V82" s="637"/>
      <c r="W82" s="636">
        <f>SUM(Y82,AA82:AE82)</f>
        <v>34</v>
      </c>
      <c r="X82" s="637"/>
      <c r="Y82" s="636">
        <v>18</v>
      </c>
      <c r="Z82" s="637"/>
      <c r="AA82" s="636"/>
      <c r="AB82" s="637"/>
      <c r="AC82" s="636"/>
      <c r="AD82" s="637"/>
      <c r="AE82" s="636">
        <v>16</v>
      </c>
      <c r="AF82" s="916"/>
      <c r="AG82" s="286"/>
      <c r="AH82" s="287"/>
      <c r="AI82" s="288"/>
      <c r="AJ82" s="284">
        <v>72</v>
      </c>
      <c r="AK82" s="292">
        <v>34</v>
      </c>
      <c r="AL82" s="283">
        <v>2</v>
      </c>
      <c r="AM82" s="294"/>
      <c r="AN82" s="292"/>
      <c r="AO82" s="293"/>
      <c r="AP82" s="571"/>
      <c r="AQ82" s="292"/>
      <c r="AR82" s="577"/>
      <c r="AS82" s="286"/>
      <c r="AT82" s="287"/>
      <c r="AU82" s="288"/>
      <c r="AV82" s="286"/>
      <c r="AW82" s="287"/>
      <c r="AX82" s="289"/>
      <c r="AY82" s="290"/>
      <c r="AZ82" s="287"/>
      <c r="BA82" s="288"/>
      <c r="BB82" s="286"/>
      <c r="BC82" s="287"/>
      <c r="BD82" s="288"/>
      <c r="BE82" s="663">
        <f>SUM(AL82,AO82,AR82,AU82,BD82,AX82,BA82,AI82)</f>
        <v>2</v>
      </c>
      <c r="BF82" s="664"/>
      <c r="BG82" s="358"/>
      <c r="BH82" s="358"/>
      <c r="BI82" s="358"/>
      <c r="BJ82" s="359"/>
    </row>
    <row r="83" spans="1:71" s="14" customFormat="1" ht="85.2" customHeight="1" x14ac:dyDescent="0.55000000000000004">
      <c r="A83" s="118"/>
      <c r="B83" s="479" t="s">
        <v>237</v>
      </c>
      <c r="C83" s="708" t="s">
        <v>436</v>
      </c>
      <c r="D83" s="709"/>
      <c r="E83" s="709"/>
      <c r="F83" s="709"/>
      <c r="G83" s="709"/>
      <c r="H83" s="709"/>
      <c r="I83" s="709"/>
      <c r="J83" s="709"/>
      <c r="K83" s="709"/>
      <c r="L83" s="709"/>
      <c r="M83" s="709"/>
      <c r="N83" s="709"/>
      <c r="O83" s="709"/>
      <c r="P83" s="775"/>
      <c r="Q83" s="650"/>
      <c r="R83" s="690"/>
      <c r="S83" s="643">
        <v>4</v>
      </c>
      <c r="T83" s="644"/>
      <c r="U83" s="648">
        <f>SUM(AG83,AJ83,AM83,AP83,AY83,AV83,AS83)</f>
        <v>72</v>
      </c>
      <c r="V83" s="649"/>
      <c r="W83" s="648">
        <f>SUM(Y83,AA83:AE83)</f>
        <v>34</v>
      </c>
      <c r="X83" s="649"/>
      <c r="Y83" s="648">
        <v>18</v>
      </c>
      <c r="Z83" s="649"/>
      <c r="AA83" s="648"/>
      <c r="AB83" s="649"/>
      <c r="AC83" s="643"/>
      <c r="AD83" s="644"/>
      <c r="AE83" s="643">
        <v>16</v>
      </c>
      <c r="AF83" s="855"/>
      <c r="AG83" s="197"/>
      <c r="AH83" s="195"/>
      <c r="AI83" s="196"/>
      <c r="AJ83" s="190"/>
      <c r="AK83" s="192"/>
      <c r="AL83" s="189"/>
      <c r="AM83" s="239"/>
      <c r="AN83" s="192"/>
      <c r="AO83" s="193"/>
      <c r="AP83" s="580">
        <v>72</v>
      </c>
      <c r="AQ83" s="581">
        <v>34</v>
      </c>
      <c r="AR83" s="591">
        <v>2</v>
      </c>
      <c r="AS83" s="566"/>
      <c r="AT83" s="567"/>
      <c r="AU83" s="568"/>
      <c r="AV83" s="197"/>
      <c r="AW83" s="195"/>
      <c r="AX83" s="199"/>
      <c r="AY83" s="200"/>
      <c r="AZ83" s="195"/>
      <c r="BA83" s="196"/>
      <c r="BB83" s="197"/>
      <c r="BC83" s="195"/>
      <c r="BD83" s="196"/>
      <c r="BE83" s="663">
        <f>SUM(AL83,AO83,AR83,AU83,BD83,AX83,BA83,AI83)</f>
        <v>2</v>
      </c>
      <c r="BF83" s="664"/>
      <c r="BG83" s="644"/>
      <c r="BH83" s="909"/>
      <c r="BI83" s="909"/>
      <c r="BJ83" s="910"/>
    </row>
    <row r="84" spans="1:71" ht="90" customHeight="1" x14ac:dyDescent="0.55000000000000004">
      <c r="A84" s="117"/>
      <c r="B84" s="484"/>
      <c r="C84" s="987" t="s">
        <v>408</v>
      </c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9"/>
      <c r="Q84" s="779"/>
      <c r="R84" s="780"/>
      <c r="S84" s="781"/>
      <c r="T84" s="780"/>
      <c r="U84" s="961">
        <f>SUM(U85:V86)</f>
        <v>238</v>
      </c>
      <c r="V84" s="962"/>
      <c r="W84" s="961">
        <f>SUM(W85:X86)</f>
        <v>119</v>
      </c>
      <c r="X84" s="962"/>
      <c r="Y84" s="961">
        <f>SUM(Y85:Z86)</f>
        <v>68</v>
      </c>
      <c r="Z84" s="962"/>
      <c r="AA84" s="961">
        <f>SUM(AA85:AB86)</f>
        <v>51</v>
      </c>
      <c r="AB84" s="962"/>
      <c r="AC84" s="781"/>
      <c r="AD84" s="780"/>
      <c r="AE84" s="781"/>
      <c r="AF84" s="653"/>
      <c r="AG84" s="183"/>
      <c r="AH84" s="184"/>
      <c r="AI84" s="185"/>
      <c r="AJ84" s="168"/>
      <c r="AK84" s="164"/>
      <c r="AL84" s="165"/>
      <c r="AM84" s="360"/>
      <c r="AN84" s="184"/>
      <c r="AO84" s="185"/>
      <c r="AP84" s="168"/>
      <c r="AQ84" s="164"/>
      <c r="AR84" s="254"/>
      <c r="AS84" s="168"/>
      <c r="AT84" s="164"/>
      <c r="AU84" s="167"/>
      <c r="AV84" s="168"/>
      <c r="AW84" s="164"/>
      <c r="AX84" s="165"/>
      <c r="AY84" s="166"/>
      <c r="AZ84" s="164"/>
      <c r="BA84" s="167"/>
      <c r="BB84" s="168"/>
      <c r="BC84" s="164"/>
      <c r="BD84" s="167"/>
      <c r="BE84" s="666"/>
      <c r="BF84" s="667"/>
      <c r="BG84" s="682" t="s">
        <v>434</v>
      </c>
      <c r="BH84" s="682"/>
      <c r="BI84" s="682"/>
      <c r="BJ84" s="862"/>
    </row>
    <row r="85" spans="1:71" ht="45.6" customHeight="1" x14ac:dyDescent="0.55000000000000004">
      <c r="A85" s="117"/>
      <c r="B85" s="485" t="s">
        <v>238</v>
      </c>
      <c r="C85" s="776" t="s">
        <v>149</v>
      </c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8"/>
      <c r="Q85" s="1127">
        <v>1</v>
      </c>
      <c r="R85" s="774"/>
      <c r="S85" s="883"/>
      <c r="T85" s="884"/>
      <c r="U85" s="773">
        <f>SUM(AG85,AJ85,AM85,AP85,AY85,AV85,AS85)</f>
        <v>108</v>
      </c>
      <c r="V85" s="774"/>
      <c r="W85" s="773">
        <f>SUM(Y85,AA85:AE85)</f>
        <v>51</v>
      </c>
      <c r="X85" s="774"/>
      <c r="Y85" s="773">
        <v>34</v>
      </c>
      <c r="Z85" s="774"/>
      <c r="AA85" s="773">
        <v>17</v>
      </c>
      <c r="AB85" s="774"/>
      <c r="AC85" s="883"/>
      <c r="AD85" s="884"/>
      <c r="AE85" s="883"/>
      <c r="AF85" s="976"/>
      <c r="AG85" s="361">
        <v>108</v>
      </c>
      <c r="AH85" s="362">
        <v>51</v>
      </c>
      <c r="AI85" s="363">
        <v>3</v>
      </c>
      <c r="AJ85" s="364"/>
      <c r="AK85" s="365"/>
      <c r="AL85" s="366"/>
      <c r="AM85" s="367"/>
      <c r="AN85" s="365"/>
      <c r="AO85" s="368"/>
      <c r="AP85" s="364"/>
      <c r="AQ85" s="365"/>
      <c r="AR85" s="369"/>
      <c r="AS85" s="364"/>
      <c r="AT85" s="365"/>
      <c r="AU85" s="368"/>
      <c r="AV85" s="364"/>
      <c r="AW85" s="365"/>
      <c r="AX85" s="366"/>
      <c r="AY85" s="367"/>
      <c r="AZ85" s="365"/>
      <c r="BA85" s="368"/>
      <c r="BB85" s="364"/>
      <c r="BC85" s="365"/>
      <c r="BD85" s="368"/>
      <c r="BE85" s="1136">
        <f>SUM(AL85,AO85,AR85,AU85,BD85,AX85,BA85,AI85)</f>
        <v>3</v>
      </c>
      <c r="BF85" s="1137"/>
      <c r="BG85" s="774"/>
      <c r="BH85" s="1157"/>
      <c r="BI85" s="1157"/>
      <c r="BJ85" s="1158"/>
    </row>
    <row r="86" spans="1:71" s="29" customFormat="1" ht="44.4" customHeight="1" thickBot="1" x14ac:dyDescent="0.6">
      <c r="A86" s="119"/>
      <c r="B86" s="486" t="s">
        <v>239</v>
      </c>
      <c r="C86" s="776" t="s">
        <v>148</v>
      </c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8"/>
      <c r="Q86" s="908"/>
      <c r="R86" s="884"/>
      <c r="S86" s="773">
        <v>3</v>
      </c>
      <c r="T86" s="774"/>
      <c r="U86" s="773">
        <f>SUM(AG86,AJ86,AM86,AP86,AY86,AV86,AS86)</f>
        <v>130</v>
      </c>
      <c r="V86" s="774"/>
      <c r="W86" s="773">
        <f>SUM(Y86,AA86:AE86)</f>
        <v>68</v>
      </c>
      <c r="X86" s="774"/>
      <c r="Y86" s="773">
        <v>34</v>
      </c>
      <c r="Z86" s="774"/>
      <c r="AA86" s="773">
        <v>34</v>
      </c>
      <c r="AB86" s="774"/>
      <c r="AC86" s="883"/>
      <c r="AD86" s="884"/>
      <c r="AE86" s="883"/>
      <c r="AF86" s="976"/>
      <c r="AG86" s="364"/>
      <c r="AH86" s="365"/>
      <c r="AI86" s="368"/>
      <c r="AJ86" s="364"/>
      <c r="AK86" s="365"/>
      <c r="AL86" s="366"/>
      <c r="AM86" s="370">
        <v>130</v>
      </c>
      <c r="AN86" s="362">
        <v>68</v>
      </c>
      <c r="AO86" s="363">
        <v>3</v>
      </c>
      <c r="AP86" s="364"/>
      <c r="AQ86" s="365"/>
      <c r="AR86" s="369"/>
      <c r="AS86" s="361"/>
      <c r="AT86" s="362"/>
      <c r="AU86" s="363"/>
      <c r="AV86" s="364"/>
      <c r="AW86" s="365"/>
      <c r="AX86" s="366"/>
      <c r="AY86" s="367"/>
      <c r="AZ86" s="365"/>
      <c r="BA86" s="368"/>
      <c r="BB86" s="364"/>
      <c r="BC86" s="365"/>
      <c r="BD86" s="368"/>
      <c r="BE86" s="1136">
        <f>SUM(AL86,AO86,AR86,AU86,BD86,AX86,BA86,AI86)</f>
        <v>3</v>
      </c>
      <c r="BF86" s="1137"/>
      <c r="BG86" s="1087"/>
      <c r="BH86" s="633"/>
      <c r="BI86" s="633"/>
      <c r="BJ86" s="634"/>
    </row>
    <row r="87" spans="1:71" ht="105.6" customHeight="1" thickBot="1" x14ac:dyDescent="0.6">
      <c r="A87" s="117"/>
      <c r="B87" s="487" t="s">
        <v>113</v>
      </c>
      <c r="C87" s="1143" t="s">
        <v>409</v>
      </c>
      <c r="D87" s="1000"/>
      <c r="E87" s="1000"/>
      <c r="F87" s="1000"/>
      <c r="G87" s="1000"/>
      <c r="H87" s="1000"/>
      <c r="I87" s="1000"/>
      <c r="J87" s="1000"/>
      <c r="K87" s="1000"/>
      <c r="L87" s="1000"/>
      <c r="M87" s="1000"/>
      <c r="N87" s="1000"/>
      <c r="O87" s="1000"/>
      <c r="P87" s="1001"/>
      <c r="Q87" s="371"/>
      <c r="R87" s="315"/>
      <c r="S87" s="316"/>
      <c r="T87" s="317"/>
      <c r="U87" s="885">
        <f>SUM(U88,U110)</f>
        <v>2888</v>
      </c>
      <c r="V87" s="772"/>
      <c r="W87" s="771">
        <f>SUM(W88,W110)</f>
        <v>1331</v>
      </c>
      <c r="X87" s="772"/>
      <c r="Y87" s="771">
        <f>SUM(Y88,Y110)</f>
        <v>731</v>
      </c>
      <c r="Z87" s="772"/>
      <c r="AA87" s="771">
        <f>SUM(AA88,AA110)</f>
        <v>209</v>
      </c>
      <c r="AB87" s="1177"/>
      <c r="AC87" s="885">
        <f>SUM(AC88,AC110)</f>
        <v>391</v>
      </c>
      <c r="AD87" s="886"/>
      <c r="AE87" s="371"/>
      <c r="AF87" s="317"/>
      <c r="AG87" s="128"/>
      <c r="AH87" s="129"/>
      <c r="AI87" s="130"/>
      <c r="AJ87" s="128"/>
      <c r="AK87" s="129"/>
      <c r="AL87" s="130"/>
      <c r="AM87" s="132"/>
      <c r="AN87" s="129"/>
      <c r="AO87" s="130"/>
      <c r="AP87" s="128"/>
      <c r="AQ87" s="129"/>
      <c r="AR87" s="133"/>
      <c r="AS87" s="128"/>
      <c r="AT87" s="129"/>
      <c r="AU87" s="130"/>
      <c r="AV87" s="132"/>
      <c r="AW87" s="129"/>
      <c r="AX87" s="131"/>
      <c r="AY87" s="132"/>
      <c r="AZ87" s="129"/>
      <c r="BA87" s="130"/>
      <c r="BB87" s="134"/>
      <c r="BC87" s="135"/>
      <c r="BD87" s="136"/>
      <c r="BE87" s="314"/>
      <c r="BF87" s="317"/>
      <c r="BG87" s="853" t="s">
        <v>441</v>
      </c>
      <c r="BH87" s="853"/>
      <c r="BI87" s="853"/>
      <c r="BJ87" s="854"/>
    </row>
    <row r="88" spans="1:71" ht="97.2" customHeight="1" x14ac:dyDescent="0.55000000000000004">
      <c r="A88" s="117"/>
      <c r="B88" s="474" t="s">
        <v>114</v>
      </c>
      <c r="C88" s="1146" t="s">
        <v>294</v>
      </c>
      <c r="D88" s="1147"/>
      <c r="E88" s="1147"/>
      <c r="F88" s="1147"/>
      <c r="G88" s="1147"/>
      <c r="H88" s="1147"/>
      <c r="I88" s="1147"/>
      <c r="J88" s="1147"/>
      <c r="K88" s="1147"/>
      <c r="L88" s="1147"/>
      <c r="M88" s="1147"/>
      <c r="N88" s="1147"/>
      <c r="O88" s="1147"/>
      <c r="P88" s="1148"/>
      <c r="Q88" s="784"/>
      <c r="R88" s="785"/>
      <c r="S88" s="789"/>
      <c r="T88" s="785"/>
      <c r="U88" s="640">
        <f>SUM(U89:V109)</f>
        <v>2650</v>
      </c>
      <c r="V88" s="641"/>
      <c r="W88" s="640">
        <f>SUM(W89:X109)</f>
        <v>1212</v>
      </c>
      <c r="X88" s="641"/>
      <c r="Y88" s="640">
        <f>SUM(Y89:Z109)</f>
        <v>680</v>
      </c>
      <c r="Z88" s="641"/>
      <c r="AA88" s="640">
        <f>SUM(AA89:AB108)</f>
        <v>175</v>
      </c>
      <c r="AB88" s="641"/>
      <c r="AC88" s="640">
        <f>SUM(AC89:AD109)</f>
        <v>357</v>
      </c>
      <c r="AD88" s="641"/>
      <c r="AE88" s="789"/>
      <c r="AF88" s="893"/>
      <c r="AG88" s="350"/>
      <c r="AH88" s="351"/>
      <c r="AI88" s="354"/>
      <c r="AJ88" s="350"/>
      <c r="AK88" s="351"/>
      <c r="AL88" s="352"/>
      <c r="AM88" s="353"/>
      <c r="AN88" s="351"/>
      <c r="AO88" s="354"/>
      <c r="AP88" s="350"/>
      <c r="AQ88" s="351"/>
      <c r="AR88" s="372"/>
      <c r="AS88" s="350"/>
      <c r="AT88" s="351"/>
      <c r="AU88" s="354"/>
      <c r="AV88" s="350"/>
      <c r="AW88" s="351"/>
      <c r="AX88" s="352"/>
      <c r="AY88" s="353"/>
      <c r="AZ88" s="351"/>
      <c r="BA88" s="354"/>
      <c r="BB88" s="347"/>
      <c r="BC88" s="348"/>
      <c r="BD88" s="349"/>
      <c r="BE88" s="784"/>
      <c r="BF88" s="893"/>
      <c r="BG88" s="872" t="s">
        <v>366</v>
      </c>
      <c r="BH88" s="872"/>
      <c r="BI88" s="872"/>
      <c r="BJ88" s="873"/>
      <c r="BS88" s="21"/>
    </row>
    <row r="89" spans="1:71" s="29" customFormat="1" ht="46.2" customHeight="1" x14ac:dyDescent="0.55000000000000004">
      <c r="A89" s="119"/>
      <c r="B89" s="488" t="s">
        <v>167</v>
      </c>
      <c r="C89" s="767" t="s">
        <v>132</v>
      </c>
      <c r="D89" s="767"/>
      <c r="E89" s="767"/>
      <c r="F89" s="767"/>
      <c r="G89" s="767"/>
      <c r="H89" s="767"/>
      <c r="I89" s="767"/>
      <c r="J89" s="767"/>
      <c r="K89" s="767"/>
      <c r="L89" s="767"/>
      <c r="M89" s="767"/>
      <c r="N89" s="767"/>
      <c r="O89" s="767"/>
      <c r="P89" s="768"/>
      <c r="Q89" s="718">
        <v>1</v>
      </c>
      <c r="R89" s="632"/>
      <c r="S89" s="642">
        <v>2</v>
      </c>
      <c r="T89" s="632"/>
      <c r="U89" s="642">
        <f>SUM(AG89,AJ89,AM89,AP89)</f>
        <v>216</v>
      </c>
      <c r="V89" s="632"/>
      <c r="W89" s="642">
        <f>SUM(Y89,AA89:AE89)</f>
        <v>102</v>
      </c>
      <c r="X89" s="632"/>
      <c r="Y89" s="642">
        <v>34</v>
      </c>
      <c r="Z89" s="632"/>
      <c r="AA89" s="642"/>
      <c r="AB89" s="632"/>
      <c r="AC89" s="642">
        <v>68</v>
      </c>
      <c r="AD89" s="632"/>
      <c r="AE89" s="714"/>
      <c r="AF89" s="715"/>
      <c r="AG89" s="171">
        <v>108</v>
      </c>
      <c r="AH89" s="172">
        <v>51</v>
      </c>
      <c r="AI89" s="173">
        <v>3</v>
      </c>
      <c r="AJ89" s="171">
        <v>108</v>
      </c>
      <c r="AK89" s="172">
        <v>51</v>
      </c>
      <c r="AL89" s="174">
        <v>3</v>
      </c>
      <c r="AM89" s="179"/>
      <c r="AN89" s="177"/>
      <c r="AO89" s="180"/>
      <c r="AP89" s="181"/>
      <c r="AQ89" s="177"/>
      <c r="AR89" s="373"/>
      <c r="AS89" s="181"/>
      <c r="AT89" s="177"/>
      <c r="AU89" s="180"/>
      <c r="AV89" s="181"/>
      <c r="AW89" s="177"/>
      <c r="AX89" s="178"/>
      <c r="AY89" s="179"/>
      <c r="AZ89" s="177"/>
      <c r="BA89" s="180"/>
      <c r="BB89" s="181"/>
      <c r="BC89" s="177"/>
      <c r="BD89" s="180"/>
      <c r="BE89" s="752">
        <f t="shared" ref="BE89:BE94" si="1">SUM(AL89,AO89,AR89,AU89,BD89,AX89,BA89,AI89)</f>
        <v>6</v>
      </c>
      <c r="BF89" s="717"/>
      <c r="BG89" s="632" t="s">
        <v>271</v>
      </c>
      <c r="BH89" s="633"/>
      <c r="BI89" s="633"/>
      <c r="BJ89" s="634"/>
    </row>
    <row r="90" spans="1:71" s="29" customFormat="1" ht="48.6" customHeight="1" x14ac:dyDescent="0.55000000000000004">
      <c r="A90" s="119"/>
      <c r="B90" s="479" t="s">
        <v>168</v>
      </c>
      <c r="C90" s="793" t="s">
        <v>150</v>
      </c>
      <c r="D90" s="794"/>
      <c r="E90" s="794"/>
      <c r="F90" s="794"/>
      <c r="G90" s="794"/>
      <c r="H90" s="794"/>
      <c r="I90" s="794"/>
      <c r="J90" s="794"/>
      <c r="K90" s="794"/>
      <c r="L90" s="794"/>
      <c r="M90" s="794"/>
      <c r="N90" s="794"/>
      <c r="O90" s="794"/>
      <c r="P90" s="795"/>
      <c r="Q90" s="645">
        <v>2</v>
      </c>
      <c r="R90" s="644"/>
      <c r="S90" s="719"/>
      <c r="T90" s="690"/>
      <c r="U90" s="643">
        <f t="shared" ref="U90:U96" si="2">SUM(AG90,AJ90,AM90,AP90,AY90,AV90,AS90)</f>
        <v>130</v>
      </c>
      <c r="V90" s="644"/>
      <c r="W90" s="643">
        <f>SUM(Y90,AA90:AE90)</f>
        <v>68</v>
      </c>
      <c r="X90" s="644"/>
      <c r="Y90" s="643">
        <v>34</v>
      </c>
      <c r="Z90" s="644"/>
      <c r="AA90" s="719"/>
      <c r="AB90" s="690"/>
      <c r="AC90" s="643">
        <v>34</v>
      </c>
      <c r="AD90" s="644"/>
      <c r="AE90" s="719"/>
      <c r="AF90" s="651"/>
      <c r="AG90" s="197"/>
      <c r="AH90" s="195"/>
      <c r="AI90" s="196"/>
      <c r="AJ90" s="190">
        <v>130</v>
      </c>
      <c r="AK90" s="192">
        <v>68</v>
      </c>
      <c r="AL90" s="189">
        <v>3</v>
      </c>
      <c r="AM90" s="239"/>
      <c r="AN90" s="192"/>
      <c r="AO90" s="193"/>
      <c r="AP90" s="190"/>
      <c r="AQ90" s="192"/>
      <c r="AR90" s="374"/>
      <c r="AS90" s="197"/>
      <c r="AT90" s="195"/>
      <c r="AU90" s="196"/>
      <c r="AV90" s="197"/>
      <c r="AW90" s="195"/>
      <c r="AX90" s="199"/>
      <c r="AY90" s="200"/>
      <c r="AZ90" s="195"/>
      <c r="BA90" s="196"/>
      <c r="BB90" s="197"/>
      <c r="BC90" s="195"/>
      <c r="BD90" s="196"/>
      <c r="BE90" s="665">
        <f t="shared" si="1"/>
        <v>3</v>
      </c>
      <c r="BF90" s="664"/>
      <c r="BG90" s="644" t="s">
        <v>263</v>
      </c>
      <c r="BH90" s="909"/>
      <c r="BI90" s="909"/>
      <c r="BJ90" s="910"/>
    </row>
    <row r="91" spans="1:71" s="29" customFormat="1" ht="47.4" customHeight="1" x14ac:dyDescent="0.55000000000000004">
      <c r="A91" s="119"/>
      <c r="B91" s="1124" t="s">
        <v>169</v>
      </c>
      <c r="C91" s="687" t="s">
        <v>133</v>
      </c>
      <c r="D91" s="688"/>
      <c r="E91" s="688"/>
      <c r="F91" s="688"/>
      <c r="G91" s="688"/>
      <c r="H91" s="688"/>
      <c r="I91" s="688"/>
      <c r="J91" s="688"/>
      <c r="K91" s="688"/>
      <c r="L91" s="688"/>
      <c r="M91" s="688"/>
      <c r="N91" s="688"/>
      <c r="O91" s="688"/>
      <c r="P91" s="689"/>
      <c r="Q91" s="718">
        <v>3</v>
      </c>
      <c r="R91" s="632"/>
      <c r="S91" s="714"/>
      <c r="T91" s="720"/>
      <c r="U91" s="782">
        <f t="shared" si="2"/>
        <v>130</v>
      </c>
      <c r="V91" s="783"/>
      <c r="W91" s="782">
        <f>SUM(Y91,AA91:AE91)</f>
        <v>68</v>
      </c>
      <c r="X91" s="783"/>
      <c r="Y91" s="642">
        <v>34</v>
      </c>
      <c r="Z91" s="632"/>
      <c r="AA91" s="782">
        <v>17</v>
      </c>
      <c r="AB91" s="783"/>
      <c r="AC91" s="782">
        <v>17</v>
      </c>
      <c r="AD91" s="783"/>
      <c r="AE91" s="714"/>
      <c r="AF91" s="715"/>
      <c r="AG91" s="181"/>
      <c r="AH91" s="177"/>
      <c r="AI91" s="180"/>
      <c r="AJ91" s="181"/>
      <c r="AK91" s="177"/>
      <c r="AL91" s="180"/>
      <c r="AM91" s="175">
        <v>130</v>
      </c>
      <c r="AN91" s="375">
        <v>68</v>
      </c>
      <c r="AO91" s="590">
        <v>4</v>
      </c>
      <c r="AP91" s="181"/>
      <c r="AQ91" s="177"/>
      <c r="AR91" s="373"/>
      <c r="AS91" s="181"/>
      <c r="AT91" s="177"/>
      <c r="AU91" s="180"/>
      <c r="AV91" s="181"/>
      <c r="AW91" s="177"/>
      <c r="AX91" s="178"/>
      <c r="AY91" s="179"/>
      <c r="AZ91" s="177"/>
      <c r="BA91" s="376"/>
      <c r="BB91" s="181"/>
      <c r="BC91" s="177"/>
      <c r="BD91" s="180"/>
      <c r="BE91" s="752">
        <f t="shared" si="1"/>
        <v>4</v>
      </c>
      <c r="BF91" s="717"/>
      <c r="BG91" s="1130" t="s">
        <v>352</v>
      </c>
      <c r="BH91" s="1131"/>
      <c r="BI91" s="1131"/>
      <c r="BJ91" s="1132"/>
    </row>
    <row r="92" spans="1:71" s="29" customFormat="1" ht="86.4" customHeight="1" x14ac:dyDescent="0.55000000000000004">
      <c r="A92" s="119"/>
      <c r="B92" s="1125"/>
      <c r="C92" s="622" t="s">
        <v>270</v>
      </c>
      <c r="D92" s="623"/>
      <c r="E92" s="623"/>
      <c r="F92" s="623"/>
      <c r="G92" s="623"/>
      <c r="H92" s="623"/>
      <c r="I92" s="623"/>
      <c r="J92" s="623"/>
      <c r="K92" s="623"/>
      <c r="L92" s="623"/>
      <c r="M92" s="623"/>
      <c r="N92" s="623"/>
      <c r="O92" s="623"/>
      <c r="P92" s="624"/>
      <c r="Q92" s="246"/>
      <c r="R92" s="247"/>
      <c r="S92" s="248"/>
      <c r="T92" s="247"/>
      <c r="U92" s="1004">
        <f t="shared" si="2"/>
        <v>40</v>
      </c>
      <c r="V92" s="1005"/>
      <c r="W92" s="249"/>
      <c r="X92" s="263"/>
      <c r="Y92" s="249"/>
      <c r="Z92" s="263"/>
      <c r="AA92" s="249"/>
      <c r="AB92" s="263"/>
      <c r="AC92" s="249"/>
      <c r="AD92" s="263"/>
      <c r="AE92" s="249"/>
      <c r="AF92" s="250"/>
      <c r="AG92" s="168"/>
      <c r="AH92" s="164"/>
      <c r="AI92" s="167"/>
      <c r="AJ92" s="168"/>
      <c r="AK92" s="164"/>
      <c r="AL92" s="165"/>
      <c r="AM92" s="166"/>
      <c r="AN92" s="164"/>
      <c r="AO92" s="167"/>
      <c r="AP92" s="158">
        <v>40</v>
      </c>
      <c r="AQ92" s="159"/>
      <c r="AR92" s="333">
        <v>1</v>
      </c>
      <c r="AS92" s="168"/>
      <c r="AT92" s="164"/>
      <c r="AU92" s="167"/>
      <c r="AV92" s="168"/>
      <c r="AW92" s="164"/>
      <c r="AX92" s="165"/>
      <c r="AY92" s="166"/>
      <c r="AZ92" s="164"/>
      <c r="BA92" s="167"/>
      <c r="BB92" s="168"/>
      <c r="BC92" s="164"/>
      <c r="BD92" s="167"/>
      <c r="BE92" s="874">
        <f t="shared" si="1"/>
        <v>1</v>
      </c>
      <c r="BF92" s="667"/>
      <c r="BG92" s="1133"/>
      <c r="BH92" s="1134"/>
      <c r="BI92" s="1134"/>
      <c r="BJ92" s="1135"/>
    </row>
    <row r="93" spans="1:71" s="29" customFormat="1" ht="50.4" customHeight="1" x14ac:dyDescent="0.55000000000000004">
      <c r="A93" s="119"/>
      <c r="B93" s="473" t="s">
        <v>170</v>
      </c>
      <c r="C93" s="687" t="s">
        <v>151</v>
      </c>
      <c r="D93" s="688"/>
      <c r="E93" s="688"/>
      <c r="F93" s="688"/>
      <c r="G93" s="688"/>
      <c r="H93" s="688"/>
      <c r="I93" s="688"/>
      <c r="J93" s="688"/>
      <c r="K93" s="688"/>
      <c r="L93" s="688"/>
      <c r="M93" s="688"/>
      <c r="N93" s="688"/>
      <c r="O93" s="688"/>
      <c r="P93" s="689"/>
      <c r="Q93" s="718">
        <v>3</v>
      </c>
      <c r="R93" s="632"/>
      <c r="S93" s="642"/>
      <c r="T93" s="632"/>
      <c r="U93" s="642">
        <f t="shared" si="2"/>
        <v>210</v>
      </c>
      <c r="V93" s="632"/>
      <c r="W93" s="642">
        <f t="shared" ref="W93:W98" si="3">SUM(Y93,AA93:AE93)</f>
        <v>119</v>
      </c>
      <c r="X93" s="632"/>
      <c r="Y93" s="642">
        <v>68</v>
      </c>
      <c r="Z93" s="632"/>
      <c r="AA93" s="642">
        <v>17</v>
      </c>
      <c r="AB93" s="632"/>
      <c r="AC93" s="642">
        <v>34</v>
      </c>
      <c r="AD93" s="632"/>
      <c r="AE93" s="714"/>
      <c r="AF93" s="715"/>
      <c r="AG93" s="181"/>
      <c r="AH93" s="177"/>
      <c r="AI93" s="180"/>
      <c r="AJ93" s="181"/>
      <c r="AK93" s="177"/>
      <c r="AL93" s="178"/>
      <c r="AM93" s="175">
        <v>210</v>
      </c>
      <c r="AN93" s="172">
        <v>119</v>
      </c>
      <c r="AO93" s="173">
        <v>6</v>
      </c>
      <c r="AP93" s="171"/>
      <c r="AQ93" s="172"/>
      <c r="AR93" s="182"/>
      <c r="AS93" s="181"/>
      <c r="AT93" s="177"/>
      <c r="AU93" s="180"/>
      <c r="AV93" s="181"/>
      <c r="AW93" s="177"/>
      <c r="AX93" s="178"/>
      <c r="AY93" s="179"/>
      <c r="AZ93" s="177"/>
      <c r="BA93" s="180"/>
      <c r="BB93" s="181"/>
      <c r="BC93" s="177"/>
      <c r="BD93" s="180"/>
      <c r="BE93" s="752">
        <f t="shared" si="1"/>
        <v>6</v>
      </c>
      <c r="BF93" s="717"/>
      <c r="BG93" s="632" t="s">
        <v>263</v>
      </c>
      <c r="BH93" s="633"/>
      <c r="BI93" s="633"/>
      <c r="BJ93" s="634"/>
    </row>
    <row r="94" spans="1:71" s="29" customFormat="1" ht="60.6" customHeight="1" x14ac:dyDescent="0.55000000000000004">
      <c r="A94" s="119"/>
      <c r="B94" s="473" t="s">
        <v>171</v>
      </c>
      <c r="C94" s="708" t="s">
        <v>152</v>
      </c>
      <c r="D94" s="709"/>
      <c r="E94" s="709"/>
      <c r="F94" s="709"/>
      <c r="G94" s="709"/>
      <c r="H94" s="709"/>
      <c r="I94" s="709"/>
      <c r="J94" s="709"/>
      <c r="K94" s="709"/>
      <c r="L94" s="709"/>
      <c r="M94" s="709"/>
      <c r="N94" s="709"/>
      <c r="O94" s="709"/>
      <c r="P94" s="775"/>
      <c r="Q94" s="718"/>
      <c r="R94" s="632"/>
      <c r="S94" s="642">
        <v>3</v>
      </c>
      <c r="T94" s="632"/>
      <c r="U94" s="642">
        <f t="shared" si="2"/>
        <v>108</v>
      </c>
      <c r="V94" s="632"/>
      <c r="W94" s="642">
        <f t="shared" si="3"/>
        <v>51</v>
      </c>
      <c r="X94" s="632"/>
      <c r="Y94" s="642">
        <v>34</v>
      </c>
      <c r="Z94" s="632"/>
      <c r="AA94" s="642">
        <v>17</v>
      </c>
      <c r="AB94" s="632"/>
      <c r="AC94" s="714"/>
      <c r="AD94" s="720"/>
      <c r="AE94" s="714"/>
      <c r="AF94" s="715"/>
      <c r="AG94" s="181"/>
      <c r="AH94" s="177"/>
      <c r="AI94" s="180"/>
      <c r="AJ94" s="181"/>
      <c r="AK94" s="177"/>
      <c r="AL94" s="178"/>
      <c r="AM94" s="175">
        <v>108</v>
      </c>
      <c r="AN94" s="172">
        <v>51</v>
      </c>
      <c r="AO94" s="173">
        <v>3</v>
      </c>
      <c r="AP94" s="171"/>
      <c r="AQ94" s="172"/>
      <c r="AR94" s="182"/>
      <c r="AS94" s="181"/>
      <c r="AT94" s="177"/>
      <c r="AU94" s="180"/>
      <c r="AV94" s="181"/>
      <c r="AW94" s="177"/>
      <c r="AX94" s="178"/>
      <c r="AY94" s="179"/>
      <c r="AZ94" s="177"/>
      <c r="BA94" s="180"/>
      <c r="BB94" s="181"/>
      <c r="BC94" s="177"/>
      <c r="BD94" s="180"/>
      <c r="BE94" s="752">
        <f t="shared" si="1"/>
        <v>3</v>
      </c>
      <c r="BF94" s="717"/>
      <c r="BG94" s="632" t="s">
        <v>309</v>
      </c>
      <c r="BH94" s="633"/>
      <c r="BI94" s="633"/>
      <c r="BJ94" s="634"/>
    </row>
    <row r="95" spans="1:71" s="29" customFormat="1" ht="51.6" customHeight="1" x14ac:dyDescent="0.55000000000000004">
      <c r="A95" s="119"/>
      <c r="B95" s="475" t="s">
        <v>172</v>
      </c>
      <c r="C95" s="793" t="s">
        <v>154</v>
      </c>
      <c r="D95" s="794"/>
      <c r="E95" s="794"/>
      <c r="F95" s="794"/>
      <c r="G95" s="794"/>
      <c r="H95" s="794"/>
      <c r="I95" s="794"/>
      <c r="J95" s="794"/>
      <c r="K95" s="794"/>
      <c r="L95" s="794"/>
      <c r="M95" s="794"/>
      <c r="N95" s="794"/>
      <c r="O95" s="794"/>
      <c r="P95" s="795"/>
      <c r="Q95" s="645">
        <v>3</v>
      </c>
      <c r="R95" s="644"/>
      <c r="S95" s="643"/>
      <c r="T95" s="644"/>
      <c r="U95" s="643">
        <f t="shared" si="2"/>
        <v>200</v>
      </c>
      <c r="V95" s="644"/>
      <c r="W95" s="643">
        <f t="shared" si="3"/>
        <v>90</v>
      </c>
      <c r="X95" s="644"/>
      <c r="Y95" s="643">
        <v>51</v>
      </c>
      <c r="Z95" s="644"/>
      <c r="AA95" s="643">
        <v>22</v>
      </c>
      <c r="AB95" s="644"/>
      <c r="AC95" s="643">
        <v>17</v>
      </c>
      <c r="AD95" s="644"/>
      <c r="AE95" s="719"/>
      <c r="AF95" s="651"/>
      <c r="AG95" s="197"/>
      <c r="AH95" s="195"/>
      <c r="AI95" s="196"/>
      <c r="AJ95" s="197"/>
      <c r="AK95" s="195"/>
      <c r="AL95" s="199"/>
      <c r="AM95" s="586">
        <v>200</v>
      </c>
      <c r="AN95" s="587">
        <v>90</v>
      </c>
      <c r="AO95" s="588">
        <v>6</v>
      </c>
      <c r="AP95" s="197"/>
      <c r="AQ95" s="195"/>
      <c r="AR95" s="198"/>
      <c r="AS95" s="190"/>
      <c r="AT95" s="192"/>
      <c r="AU95" s="193"/>
      <c r="AV95" s="197"/>
      <c r="AW95" s="195"/>
      <c r="AX95" s="199"/>
      <c r="AY95" s="200"/>
      <c r="AZ95" s="195"/>
      <c r="BA95" s="196"/>
      <c r="BB95" s="197"/>
      <c r="BC95" s="195"/>
      <c r="BD95" s="196"/>
      <c r="BE95" s="665">
        <f t="shared" ref="BE95" si="4">SUM(AL95,AO95,AR95,AU95,BD95,AX95,BA95,AI95)</f>
        <v>6</v>
      </c>
      <c r="BF95" s="664"/>
      <c r="BG95" s="644" t="s">
        <v>305</v>
      </c>
      <c r="BH95" s="909"/>
      <c r="BI95" s="909"/>
      <c r="BJ95" s="910"/>
    </row>
    <row r="96" spans="1:71" s="29" customFormat="1" ht="40.799999999999997" customHeight="1" x14ac:dyDescent="0.55000000000000004">
      <c r="A96" s="119"/>
      <c r="B96" s="473" t="s">
        <v>173</v>
      </c>
      <c r="C96" s="687" t="s">
        <v>153</v>
      </c>
      <c r="D96" s="688"/>
      <c r="E96" s="688"/>
      <c r="F96" s="688"/>
      <c r="G96" s="688"/>
      <c r="H96" s="688"/>
      <c r="I96" s="688"/>
      <c r="J96" s="688"/>
      <c r="K96" s="688"/>
      <c r="L96" s="688"/>
      <c r="M96" s="688"/>
      <c r="N96" s="688"/>
      <c r="O96" s="688"/>
      <c r="P96" s="689"/>
      <c r="Q96" s="718"/>
      <c r="R96" s="632"/>
      <c r="S96" s="642">
        <v>4</v>
      </c>
      <c r="T96" s="632"/>
      <c r="U96" s="642">
        <f t="shared" si="2"/>
        <v>108</v>
      </c>
      <c r="V96" s="632"/>
      <c r="W96" s="642">
        <f t="shared" si="3"/>
        <v>51</v>
      </c>
      <c r="X96" s="632"/>
      <c r="Y96" s="642">
        <v>34</v>
      </c>
      <c r="Z96" s="632"/>
      <c r="AA96" s="642">
        <v>17</v>
      </c>
      <c r="AB96" s="632"/>
      <c r="AC96" s="714"/>
      <c r="AD96" s="720"/>
      <c r="AE96" s="714"/>
      <c r="AF96" s="715"/>
      <c r="AG96" s="181"/>
      <c r="AH96" s="177"/>
      <c r="AI96" s="180"/>
      <c r="AJ96" s="181"/>
      <c r="AK96" s="177"/>
      <c r="AL96" s="178"/>
      <c r="AM96" s="179"/>
      <c r="AN96" s="177"/>
      <c r="AO96" s="180"/>
      <c r="AP96" s="171">
        <v>108</v>
      </c>
      <c r="AQ96" s="172">
        <v>51</v>
      </c>
      <c r="AR96" s="182">
        <v>3</v>
      </c>
      <c r="AS96" s="181"/>
      <c r="AT96" s="177"/>
      <c r="AU96" s="180"/>
      <c r="AV96" s="181"/>
      <c r="AW96" s="177"/>
      <c r="AX96" s="178"/>
      <c r="AY96" s="179"/>
      <c r="AZ96" s="177"/>
      <c r="BA96" s="180"/>
      <c r="BB96" s="181"/>
      <c r="BC96" s="177"/>
      <c r="BD96" s="180"/>
      <c r="BE96" s="752">
        <f>SUM(AL96,AO96,AR96,AU96,BD96,AX96,BA96,AI96)</f>
        <v>3</v>
      </c>
      <c r="BF96" s="717"/>
      <c r="BG96" s="632" t="s">
        <v>305</v>
      </c>
      <c r="BH96" s="633"/>
      <c r="BI96" s="633"/>
      <c r="BJ96" s="634"/>
    </row>
    <row r="97" spans="1:62" s="29" customFormat="1" ht="39.6" customHeight="1" x14ac:dyDescent="0.55000000000000004">
      <c r="A97" s="119"/>
      <c r="B97" s="583" t="s">
        <v>174</v>
      </c>
      <c r="C97" s="767" t="s">
        <v>143</v>
      </c>
      <c r="D97" s="767"/>
      <c r="E97" s="767"/>
      <c r="F97" s="767"/>
      <c r="G97" s="767"/>
      <c r="H97" s="767"/>
      <c r="I97" s="767"/>
      <c r="J97" s="767"/>
      <c r="K97" s="767"/>
      <c r="L97" s="767"/>
      <c r="M97" s="767"/>
      <c r="N97" s="767"/>
      <c r="O97" s="767"/>
      <c r="P97" s="768"/>
      <c r="Q97" s="977"/>
      <c r="R97" s="720"/>
      <c r="S97" s="642">
        <v>4</v>
      </c>
      <c r="T97" s="632"/>
      <c r="U97" s="642">
        <f t="shared" ref="U97:U102" si="5">SUM(AG97,AJ97,AM97,AP97,AY97,AV97,AS97)</f>
        <v>108</v>
      </c>
      <c r="V97" s="632"/>
      <c r="W97" s="642">
        <f t="shared" si="3"/>
        <v>51</v>
      </c>
      <c r="X97" s="632"/>
      <c r="Y97" s="642">
        <v>34</v>
      </c>
      <c r="Z97" s="632"/>
      <c r="AA97" s="642"/>
      <c r="AB97" s="632"/>
      <c r="AC97" s="642">
        <v>17</v>
      </c>
      <c r="AD97" s="632"/>
      <c r="AE97" s="714"/>
      <c r="AF97" s="715"/>
      <c r="AG97" s="181"/>
      <c r="AH97" s="177"/>
      <c r="AI97" s="180"/>
      <c r="AJ97" s="579"/>
      <c r="AK97" s="587"/>
      <c r="AL97" s="578"/>
      <c r="AM97" s="179"/>
      <c r="AN97" s="177"/>
      <c r="AO97" s="180"/>
      <c r="AP97" s="579">
        <v>108</v>
      </c>
      <c r="AQ97" s="587">
        <v>51</v>
      </c>
      <c r="AR97" s="588">
        <v>3</v>
      </c>
      <c r="AS97" s="181"/>
      <c r="AT97" s="177"/>
      <c r="AU97" s="180"/>
      <c r="AV97" s="181"/>
      <c r="AW97" s="177"/>
      <c r="AX97" s="178"/>
      <c r="AY97" s="592"/>
      <c r="AZ97" s="593"/>
      <c r="BA97" s="594"/>
      <c r="BB97" s="181"/>
      <c r="BC97" s="177"/>
      <c r="BD97" s="180"/>
      <c r="BE97" s="752">
        <f>SUM(AL97,AO97,AR97,AU97,BD97,AX97,BA97,AI97)</f>
        <v>3</v>
      </c>
      <c r="BF97" s="717"/>
      <c r="BG97" s="632" t="s">
        <v>257</v>
      </c>
      <c r="BH97" s="633"/>
      <c r="BI97" s="633"/>
      <c r="BJ97" s="634"/>
    </row>
    <row r="98" spans="1:62" s="14" customFormat="1" ht="36" customHeight="1" x14ac:dyDescent="0.55000000000000004">
      <c r="A98" s="118"/>
      <c r="B98" s="1124" t="s">
        <v>175</v>
      </c>
      <c r="C98" s="687" t="s">
        <v>158</v>
      </c>
      <c r="D98" s="688"/>
      <c r="E98" s="688"/>
      <c r="F98" s="688"/>
      <c r="G98" s="688"/>
      <c r="H98" s="688"/>
      <c r="I98" s="688"/>
      <c r="J98" s="688"/>
      <c r="K98" s="688"/>
      <c r="L98" s="688"/>
      <c r="M98" s="688"/>
      <c r="N98" s="688"/>
      <c r="O98" s="688"/>
      <c r="P98" s="689"/>
      <c r="Q98" s="718">
        <v>4</v>
      </c>
      <c r="R98" s="632"/>
      <c r="S98" s="377"/>
      <c r="T98" s="378"/>
      <c r="U98" s="642">
        <f>SUM(AG98,AJ98,AM98,AP98,AY98,AV98,AS98)</f>
        <v>130</v>
      </c>
      <c r="V98" s="632"/>
      <c r="W98" s="642">
        <f t="shared" si="3"/>
        <v>68</v>
      </c>
      <c r="X98" s="632"/>
      <c r="Y98" s="642">
        <v>34</v>
      </c>
      <c r="Z98" s="632"/>
      <c r="AA98" s="642"/>
      <c r="AB98" s="632"/>
      <c r="AC98" s="642">
        <v>34</v>
      </c>
      <c r="AD98" s="632"/>
      <c r="AE98" s="377"/>
      <c r="AF98" s="379"/>
      <c r="AG98" s="181"/>
      <c r="AH98" s="177"/>
      <c r="AI98" s="180"/>
      <c r="AJ98" s="181"/>
      <c r="AK98" s="177"/>
      <c r="AL98" s="178"/>
      <c r="AM98" s="179"/>
      <c r="AN98" s="177"/>
      <c r="AO98" s="180"/>
      <c r="AP98" s="171">
        <v>130</v>
      </c>
      <c r="AQ98" s="172">
        <v>68</v>
      </c>
      <c r="AR98" s="173">
        <v>3</v>
      </c>
      <c r="AS98" s="181"/>
      <c r="AT98" s="177"/>
      <c r="AU98" s="180"/>
      <c r="AV98" s="181"/>
      <c r="AW98" s="177"/>
      <c r="AX98" s="178"/>
      <c r="AY98" s="179"/>
      <c r="AZ98" s="177"/>
      <c r="BA98" s="180"/>
      <c r="BB98" s="181"/>
      <c r="BC98" s="177"/>
      <c r="BD98" s="180"/>
      <c r="BE98" s="752">
        <f t="shared" ref="BE98" si="6">SUM(AL98,AO98,AR98,AU98,BD98,AX98,BA98,AI98)</f>
        <v>3</v>
      </c>
      <c r="BF98" s="717"/>
      <c r="BG98" s="1126" t="s">
        <v>309</v>
      </c>
      <c r="BH98" s="1127"/>
      <c r="BI98" s="1127"/>
      <c r="BJ98" s="1128"/>
    </row>
    <row r="99" spans="1:62" s="14" customFormat="1" ht="81.599999999999994" customHeight="1" x14ac:dyDescent="0.55000000000000004">
      <c r="A99" s="118"/>
      <c r="B99" s="1125"/>
      <c r="C99" s="901" t="s">
        <v>268</v>
      </c>
      <c r="D99" s="902"/>
      <c r="E99" s="902"/>
      <c r="F99" s="902"/>
      <c r="G99" s="902"/>
      <c r="H99" s="902"/>
      <c r="I99" s="902"/>
      <c r="J99" s="902"/>
      <c r="K99" s="902"/>
      <c r="L99" s="902"/>
      <c r="M99" s="902"/>
      <c r="N99" s="902"/>
      <c r="O99" s="902"/>
      <c r="P99" s="903"/>
      <c r="Q99" s="727"/>
      <c r="R99" s="728"/>
      <c r="S99" s="875"/>
      <c r="T99" s="728"/>
      <c r="U99" s="648">
        <f t="shared" ref="U99" si="7">SUM(AG99,AJ99,AM99,AP99,AY99,AV99,AS99)</f>
        <v>40</v>
      </c>
      <c r="V99" s="649"/>
      <c r="W99" s="875"/>
      <c r="X99" s="728"/>
      <c r="Y99" s="875"/>
      <c r="Z99" s="728"/>
      <c r="AA99" s="875"/>
      <c r="AB99" s="728"/>
      <c r="AC99" s="875"/>
      <c r="AD99" s="728"/>
      <c r="AE99" s="875"/>
      <c r="AF99" s="887"/>
      <c r="AG99" s="380"/>
      <c r="AH99" s="381"/>
      <c r="AI99" s="382"/>
      <c r="AJ99" s="380"/>
      <c r="AK99" s="381"/>
      <c r="AL99" s="383"/>
      <c r="AM99" s="384"/>
      <c r="AN99" s="381"/>
      <c r="AO99" s="382"/>
      <c r="AP99" s="385"/>
      <c r="AQ99" s="381"/>
      <c r="AR99" s="386"/>
      <c r="AS99" s="385">
        <v>40</v>
      </c>
      <c r="AT99" s="387"/>
      <c r="AU99" s="388">
        <v>1</v>
      </c>
      <c r="AV99" s="380"/>
      <c r="AW99" s="381"/>
      <c r="AX99" s="383"/>
      <c r="AY99" s="384"/>
      <c r="AZ99" s="381"/>
      <c r="BA99" s="382"/>
      <c r="BB99" s="380"/>
      <c r="BC99" s="381"/>
      <c r="BD99" s="382"/>
      <c r="BE99" s="864">
        <f>SUM(AL99,AO99,AR99,AU99,BD99,AX99,BA99,AI99)</f>
        <v>1</v>
      </c>
      <c r="BF99" s="865"/>
      <c r="BG99" s="1129"/>
      <c r="BH99" s="661"/>
      <c r="BI99" s="661"/>
      <c r="BJ99" s="662"/>
    </row>
    <row r="100" spans="1:62" s="14" customFormat="1" ht="45" customHeight="1" x14ac:dyDescent="0.55000000000000004">
      <c r="A100" s="118"/>
      <c r="B100" s="475" t="s">
        <v>176</v>
      </c>
      <c r="C100" s="753" t="s">
        <v>135</v>
      </c>
      <c r="D100" s="753"/>
      <c r="E100" s="753"/>
      <c r="F100" s="753"/>
      <c r="G100" s="753"/>
      <c r="H100" s="753"/>
      <c r="I100" s="753"/>
      <c r="J100" s="753"/>
      <c r="K100" s="753"/>
      <c r="L100" s="753"/>
      <c r="M100" s="753"/>
      <c r="N100" s="753"/>
      <c r="O100" s="753"/>
      <c r="P100" s="754"/>
      <c r="Q100" s="645">
        <v>5</v>
      </c>
      <c r="R100" s="644"/>
      <c r="S100" s="719"/>
      <c r="T100" s="690"/>
      <c r="U100" s="643">
        <f t="shared" si="5"/>
        <v>108</v>
      </c>
      <c r="V100" s="644"/>
      <c r="W100" s="643">
        <f>SUM(Y100,AA100:AE100)</f>
        <v>51</v>
      </c>
      <c r="X100" s="644"/>
      <c r="Y100" s="643">
        <v>34</v>
      </c>
      <c r="Z100" s="644"/>
      <c r="AA100" s="643"/>
      <c r="AB100" s="644"/>
      <c r="AC100" s="643">
        <v>17</v>
      </c>
      <c r="AD100" s="644"/>
      <c r="AE100" s="719"/>
      <c r="AF100" s="651"/>
      <c r="AG100" s="197"/>
      <c r="AH100" s="195"/>
      <c r="AI100" s="196"/>
      <c r="AJ100" s="197"/>
      <c r="AK100" s="195"/>
      <c r="AL100" s="199"/>
      <c r="AM100" s="239"/>
      <c r="AN100" s="192"/>
      <c r="AO100" s="193"/>
      <c r="AP100" s="197"/>
      <c r="AQ100" s="195"/>
      <c r="AR100" s="201"/>
      <c r="AS100" s="579">
        <v>108</v>
      </c>
      <c r="AT100" s="587">
        <v>51</v>
      </c>
      <c r="AU100" s="588">
        <v>3</v>
      </c>
      <c r="AV100" s="197"/>
      <c r="AW100" s="195"/>
      <c r="AX100" s="199"/>
      <c r="AY100" s="200"/>
      <c r="AZ100" s="195"/>
      <c r="BA100" s="196"/>
      <c r="BB100" s="197"/>
      <c r="BC100" s="195"/>
      <c r="BD100" s="196"/>
      <c r="BE100" s="665">
        <f>SUM(AL100,AO100,AR100,AU100,BD100,AX100,BA100,AI100)</f>
        <v>3</v>
      </c>
      <c r="BF100" s="664"/>
      <c r="BG100" s="644" t="s">
        <v>257</v>
      </c>
      <c r="BH100" s="909"/>
      <c r="BI100" s="909"/>
      <c r="BJ100" s="910"/>
    </row>
    <row r="101" spans="1:62" s="29" customFormat="1" ht="42" customHeight="1" x14ac:dyDescent="0.55000000000000004">
      <c r="A101" s="119"/>
      <c r="B101" s="1124" t="s">
        <v>177</v>
      </c>
      <c r="C101" s="687" t="s">
        <v>134</v>
      </c>
      <c r="D101" s="688"/>
      <c r="E101" s="688"/>
      <c r="F101" s="688"/>
      <c r="G101" s="688"/>
      <c r="H101" s="688"/>
      <c r="I101" s="688"/>
      <c r="J101" s="688"/>
      <c r="K101" s="688"/>
      <c r="L101" s="688"/>
      <c r="M101" s="688"/>
      <c r="N101" s="688"/>
      <c r="O101" s="688"/>
      <c r="P101" s="689"/>
      <c r="Q101" s="718">
        <v>5</v>
      </c>
      <c r="R101" s="632"/>
      <c r="S101" s="642"/>
      <c r="T101" s="632"/>
      <c r="U101" s="642">
        <f t="shared" si="5"/>
        <v>200</v>
      </c>
      <c r="V101" s="632"/>
      <c r="W101" s="642">
        <f>SUM(Y101,AA101:AE101)</f>
        <v>119</v>
      </c>
      <c r="X101" s="632"/>
      <c r="Y101" s="642">
        <v>68</v>
      </c>
      <c r="Z101" s="632"/>
      <c r="AA101" s="642">
        <v>17</v>
      </c>
      <c r="AB101" s="632"/>
      <c r="AC101" s="642">
        <v>34</v>
      </c>
      <c r="AD101" s="632"/>
      <c r="AE101" s="714"/>
      <c r="AF101" s="715"/>
      <c r="AG101" s="181"/>
      <c r="AH101" s="177"/>
      <c r="AI101" s="180"/>
      <c r="AJ101" s="181"/>
      <c r="AK101" s="177"/>
      <c r="AL101" s="178"/>
      <c r="AM101" s="179"/>
      <c r="AN101" s="177"/>
      <c r="AO101" s="180"/>
      <c r="AP101" s="389"/>
      <c r="AQ101" s="390"/>
      <c r="AR101" s="391"/>
      <c r="AS101" s="190">
        <v>200</v>
      </c>
      <c r="AT101" s="567">
        <v>119</v>
      </c>
      <c r="AU101" s="193">
        <v>6</v>
      </c>
      <c r="AV101" s="197"/>
      <c r="AW101" s="195"/>
      <c r="AX101" s="199"/>
      <c r="AY101" s="179"/>
      <c r="AZ101" s="177"/>
      <c r="BA101" s="180"/>
      <c r="BB101" s="181"/>
      <c r="BC101" s="177"/>
      <c r="BD101" s="180"/>
      <c r="BE101" s="752">
        <f t="shared" ref="BE101:BE108" si="8">SUM(AL101,AO101,AR101,AU101,BD101,AX101,BA101,AI101)</f>
        <v>6</v>
      </c>
      <c r="BF101" s="717"/>
      <c r="BG101" s="1118" t="s">
        <v>263</v>
      </c>
      <c r="BH101" s="1119"/>
      <c r="BI101" s="1119"/>
      <c r="BJ101" s="1120"/>
    </row>
    <row r="102" spans="1:62" ht="78" customHeight="1" x14ac:dyDescent="0.55000000000000004">
      <c r="A102" s="117"/>
      <c r="B102" s="1125"/>
      <c r="C102" s="622" t="s">
        <v>255</v>
      </c>
      <c r="D102" s="623"/>
      <c r="E102" s="623"/>
      <c r="F102" s="623"/>
      <c r="G102" s="623"/>
      <c r="H102" s="623"/>
      <c r="I102" s="623"/>
      <c r="J102" s="623"/>
      <c r="K102" s="623"/>
      <c r="L102" s="623"/>
      <c r="M102" s="623"/>
      <c r="N102" s="623"/>
      <c r="O102" s="623"/>
      <c r="P102" s="624"/>
      <c r="Q102" s="332"/>
      <c r="R102" s="158"/>
      <c r="S102" s="249"/>
      <c r="T102" s="263"/>
      <c r="U102" s="646">
        <f t="shared" si="5"/>
        <v>90</v>
      </c>
      <c r="V102" s="647"/>
      <c r="W102" s="249"/>
      <c r="X102" s="263"/>
      <c r="Y102" s="249"/>
      <c r="Z102" s="263"/>
      <c r="AA102" s="249"/>
      <c r="AB102" s="263"/>
      <c r="AC102" s="249"/>
      <c r="AD102" s="263"/>
      <c r="AE102" s="249"/>
      <c r="AF102" s="250"/>
      <c r="AG102" s="168"/>
      <c r="AH102" s="164"/>
      <c r="AI102" s="167"/>
      <c r="AJ102" s="168"/>
      <c r="AK102" s="164"/>
      <c r="AL102" s="165"/>
      <c r="AM102" s="166"/>
      <c r="AN102" s="164"/>
      <c r="AO102" s="167"/>
      <c r="AP102" s="168"/>
      <c r="AQ102" s="164"/>
      <c r="AR102" s="254"/>
      <c r="AS102" s="190"/>
      <c r="AT102" s="237"/>
      <c r="AU102" s="244"/>
      <c r="AV102" s="190">
        <v>90</v>
      </c>
      <c r="AW102" s="195"/>
      <c r="AX102" s="392">
        <v>2</v>
      </c>
      <c r="AY102" s="166"/>
      <c r="AZ102" s="164"/>
      <c r="BA102" s="167"/>
      <c r="BB102" s="168"/>
      <c r="BC102" s="164"/>
      <c r="BD102" s="167"/>
      <c r="BE102" s="874">
        <f t="shared" si="8"/>
        <v>2</v>
      </c>
      <c r="BF102" s="667"/>
      <c r="BG102" s="1121"/>
      <c r="BH102" s="1122"/>
      <c r="BI102" s="1122"/>
      <c r="BJ102" s="1123"/>
    </row>
    <row r="103" spans="1:62" s="14" customFormat="1" ht="84" customHeight="1" x14ac:dyDescent="0.55000000000000004">
      <c r="A103" s="118"/>
      <c r="B103" s="475" t="s">
        <v>242</v>
      </c>
      <c r="C103" s="676" t="s">
        <v>241</v>
      </c>
      <c r="D103" s="677"/>
      <c r="E103" s="677"/>
      <c r="F103" s="677"/>
      <c r="G103" s="677"/>
      <c r="H103" s="677"/>
      <c r="I103" s="677"/>
      <c r="J103" s="677"/>
      <c r="K103" s="677"/>
      <c r="L103" s="677"/>
      <c r="M103" s="677"/>
      <c r="N103" s="677"/>
      <c r="O103" s="677"/>
      <c r="P103" s="678"/>
      <c r="Q103" s="245"/>
      <c r="R103" s="190"/>
      <c r="S103" s="643">
        <v>5</v>
      </c>
      <c r="T103" s="644"/>
      <c r="U103" s="643">
        <f t="shared" ref="U103" si="9">SUM(AG103,AJ103,AM103,AP103,AY103,AV103,AS103)</f>
        <v>130</v>
      </c>
      <c r="V103" s="644"/>
      <c r="W103" s="643">
        <f t="shared" ref="W103" si="10">SUM(Y103,AA103:AE103)</f>
        <v>68</v>
      </c>
      <c r="X103" s="644"/>
      <c r="Y103" s="643">
        <v>34</v>
      </c>
      <c r="Z103" s="644"/>
      <c r="AA103" s="643">
        <v>34</v>
      </c>
      <c r="AB103" s="644"/>
      <c r="AC103" s="643"/>
      <c r="AD103" s="644"/>
      <c r="AE103" s="187"/>
      <c r="AF103" s="235"/>
      <c r="AG103" s="197"/>
      <c r="AH103" s="195"/>
      <c r="AI103" s="196"/>
      <c r="AJ103" s="197"/>
      <c r="AK103" s="195"/>
      <c r="AL103" s="199"/>
      <c r="AM103" s="200"/>
      <c r="AN103" s="195"/>
      <c r="AO103" s="196"/>
      <c r="AP103" s="197"/>
      <c r="AQ103" s="195"/>
      <c r="AR103" s="198"/>
      <c r="AS103" s="190">
        <v>130</v>
      </c>
      <c r="AT103" s="192">
        <v>68</v>
      </c>
      <c r="AU103" s="193">
        <v>3</v>
      </c>
      <c r="AV103" s="197"/>
      <c r="AW103" s="195"/>
      <c r="AX103" s="199"/>
      <c r="AY103" s="200"/>
      <c r="AZ103" s="195"/>
      <c r="BA103" s="196"/>
      <c r="BB103" s="197"/>
      <c r="BC103" s="195"/>
      <c r="BD103" s="196"/>
      <c r="BE103" s="665">
        <f t="shared" ref="BE103" si="11">SUM(AL103,AO103,AR103,AU103,BD103,AX103,BA103,AI103)</f>
        <v>3</v>
      </c>
      <c r="BF103" s="664"/>
      <c r="BG103" s="682" t="s">
        <v>348</v>
      </c>
      <c r="BH103" s="682"/>
      <c r="BI103" s="682"/>
      <c r="BJ103" s="862"/>
    </row>
    <row r="104" spans="1:62" s="14" customFormat="1" ht="46.2" customHeight="1" x14ac:dyDescent="0.55000000000000004">
      <c r="A104" s="118"/>
      <c r="B104" s="1124" t="s">
        <v>265</v>
      </c>
      <c r="C104" s="687" t="s">
        <v>157</v>
      </c>
      <c r="D104" s="688"/>
      <c r="E104" s="688"/>
      <c r="F104" s="688"/>
      <c r="G104" s="688"/>
      <c r="H104" s="688"/>
      <c r="I104" s="688"/>
      <c r="J104" s="688"/>
      <c r="K104" s="688"/>
      <c r="L104" s="688"/>
      <c r="M104" s="688"/>
      <c r="N104" s="688"/>
      <c r="O104" s="688"/>
      <c r="P104" s="689"/>
      <c r="Q104" s="718">
        <v>5</v>
      </c>
      <c r="R104" s="632"/>
      <c r="S104" s="714"/>
      <c r="T104" s="720"/>
      <c r="U104" s="642">
        <f>SUM(AG104,AJ104,AM104,AP104,AY104,AV104,AS104)</f>
        <v>130</v>
      </c>
      <c r="V104" s="632"/>
      <c r="W104" s="642">
        <f>SUM(Y104,AA104:AE104)</f>
        <v>68</v>
      </c>
      <c r="X104" s="632"/>
      <c r="Y104" s="642">
        <v>34</v>
      </c>
      <c r="Z104" s="632"/>
      <c r="AA104" s="642"/>
      <c r="AB104" s="632"/>
      <c r="AC104" s="642">
        <v>34</v>
      </c>
      <c r="AD104" s="632"/>
      <c r="AE104" s="714"/>
      <c r="AF104" s="715"/>
      <c r="AG104" s="181"/>
      <c r="AH104" s="177"/>
      <c r="AI104" s="180"/>
      <c r="AJ104" s="181"/>
      <c r="AK104" s="177"/>
      <c r="AL104" s="178"/>
      <c r="AM104" s="179"/>
      <c r="AN104" s="177"/>
      <c r="AO104" s="180"/>
      <c r="AP104" s="181"/>
      <c r="AQ104" s="177"/>
      <c r="AR104" s="373"/>
      <c r="AS104" s="171">
        <v>130</v>
      </c>
      <c r="AT104" s="172">
        <v>68</v>
      </c>
      <c r="AU104" s="173">
        <v>3</v>
      </c>
      <c r="AV104" s="181"/>
      <c r="AW104" s="177"/>
      <c r="AX104" s="178"/>
      <c r="AY104" s="179"/>
      <c r="AZ104" s="177"/>
      <c r="BA104" s="180"/>
      <c r="BB104" s="181"/>
      <c r="BC104" s="177"/>
      <c r="BD104" s="180"/>
      <c r="BE104" s="716">
        <f>SUM(AL104,AO104,AR104,AU104,BD104,AX104,BA104,AI104)</f>
        <v>3</v>
      </c>
      <c r="BF104" s="717"/>
      <c r="BG104" s="1118" t="s">
        <v>360</v>
      </c>
      <c r="BH104" s="1119"/>
      <c r="BI104" s="1119"/>
      <c r="BJ104" s="1120"/>
    </row>
    <row r="105" spans="1:62" s="14" customFormat="1" ht="85.8" customHeight="1" x14ac:dyDescent="0.55000000000000004">
      <c r="A105" s="118"/>
      <c r="B105" s="1125"/>
      <c r="C105" s="622" t="s">
        <v>269</v>
      </c>
      <c r="D105" s="623"/>
      <c r="E105" s="623"/>
      <c r="F105" s="623"/>
      <c r="G105" s="623"/>
      <c r="H105" s="623"/>
      <c r="I105" s="623"/>
      <c r="J105" s="623"/>
      <c r="K105" s="623"/>
      <c r="L105" s="623"/>
      <c r="M105" s="623"/>
      <c r="N105" s="623"/>
      <c r="O105" s="623"/>
      <c r="P105" s="624"/>
      <c r="Q105" s="332"/>
      <c r="R105" s="158"/>
      <c r="S105" s="249"/>
      <c r="T105" s="263"/>
      <c r="U105" s="646">
        <f t="shared" ref="U105" si="12">SUM(AG105,AJ105,AM105,AP105,AY105,AV105,AS105)</f>
        <v>40</v>
      </c>
      <c r="V105" s="647"/>
      <c r="W105" s="161"/>
      <c r="X105" s="158"/>
      <c r="Y105" s="161"/>
      <c r="Z105" s="158"/>
      <c r="AA105" s="161"/>
      <c r="AB105" s="158"/>
      <c r="AC105" s="161"/>
      <c r="AD105" s="158"/>
      <c r="AE105" s="249"/>
      <c r="AF105" s="250"/>
      <c r="AG105" s="168"/>
      <c r="AH105" s="164"/>
      <c r="AI105" s="167"/>
      <c r="AJ105" s="168"/>
      <c r="AK105" s="164"/>
      <c r="AL105" s="165"/>
      <c r="AM105" s="166"/>
      <c r="AN105" s="164"/>
      <c r="AO105" s="167"/>
      <c r="AP105" s="168"/>
      <c r="AQ105" s="164"/>
      <c r="AR105" s="254"/>
      <c r="AS105" s="296"/>
      <c r="AT105" s="297"/>
      <c r="AU105" s="298"/>
      <c r="AV105" s="158">
        <v>40</v>
      </c>
      <c r="AW105" s="297"/>
      <c r="AX105" s="161">
        <v>1</v>
      </c>
      <c r="AY105" s="166"/>
      <c r="AZ105" s="164"/>
      <c r="BA105" s="167"/>
      <c r="BB105" s="168"/>
      <c r="BC105" s="164"/>
      <c r="BD105" s="167"/>
      <c r="BE105" s="663">
        <f>SUM(AL105,AO105,AR105,AU105,BD105,AX105,BA105,AI105)</f>
        <v>1</v>
      </c>
      <c r="BF105" s="664"/>
      <c r="BG105" s="1121"/>
      <c r="BH105" s="1122"/>
      <c r="BI105" s="1122"/>
      <c r="BJ105" s="1123"/>
    </row>
    <row r="106" spans="1:62" s="14" customFormat="1" ht="53.4" customHeight="1" x14ac:dyDescent="0.55000000000000004">
      <c r="A106" s="118"/>
      <c r="B106" s="475" t="s">
        <v>266</v>
      </c>
      <c r="C106" s="676" t="s">
        <v>155</v>
      </c>
      <c r="D106" s="677"/>
      <c r="E106" s="677"/>
      <c r="F106" s="677"/>
      <c r="G106" s="677"/>
      <c r="H106" s="677"/>
      <c r="I106" s="677"/>
      <c r="J106" s="677"/>
      <c r="K106" s="677"/>
      <c r="L106" s="677"/>
      <c r="M106" s="677"/>
      <c r="N106" s="677"/>
      <c r="O106" s="677"/>
      <c r="P106" s="678"/>
      <c r="Q106" s="645">
        <v>6</v>
      </c>
      <c r="R106" s="644"/>
      <c r="S106" s="643"/>
      <c r="T106" s="644"/>
      <c r="U106" s="643">
        <f t="shared" ref="U106:U107" si="13">SUM(AG106,AJ106,AM106,AP106,AY106,AV106,AS106)</f>
        <v>130</v>
      </c>
      <c r="V106" s="644"/>
      <c r="W106" s="643">
        <f t="shared" ref="W106:W107" si="14">SUM(Y106,AA106:AE106)</f>
        <v>85</v>
      </c>
      <c r="X106" s="644"/>
      <c r="Y106" s="643">
        <v>51</v>
      </c>
      <c r="Z106" s="644"/>
      <c r="AA106" s="643">
        <v>34</v>
      </c>
      <c r="AB106" s="644"/>
      <c r="AC106" s="719"/>
      <c r="AD106" s="690"/>
      <c r="AE106" s="719"/>
      <c r="AF106" s="651"/>
      <c r="AG106" s="197"/>
      <c r="AH106" s="195"/>
      <c r="AI106" s="196"/>
      <c r="AJ106" s="197"/>
      <c r="AK106" s="195"/>
      <c r="AL106" s="199"/>
      <c r="AM106" s="200"/>
      <c r="AN106" s="195"/>
      <c r="AO106" s="196"/>
      <c r="AP106" s="197"/>
      <c r="AQ106" s="195"/>
      <c r="AR106" s="201"/>
      <c r="AS106" s="190"/>
      <c r="AT106" s="192"/>
      <c r="AU106" s="193"/>
      <c r="AV106" s="190">
        <v>130</v>
      </c>
      <c r="AW106" s="589">
        <v>85</v>
      </c>
      <c r="AX106" s="189">
        <v>3</v>
      </c>
      <c r="AY106" s="200"/>
      <c r="AZ106" s="195"/>
      <c r="BA106" s="196"/>
      <c r="BB106" s="197"/>
      <c r="BC106" s="195"/>
      <c r="BD106" s="196"/>
      <c r="BE106" s="663">
        <f t="shared" si="8"/>
        <v>3</v>
      </c>
      <c r="BF106" s="664"/>
      <c r="BG106" s="682" t="s">
        <v>262</v>
      </c>
      <c r="BH106" s="682"/>
      <c r="BI106" s="682"/>
      <c r="BJ106" s="862"/>
    </row>
    <row r="107" spans="1:62" s="29" customFormat="1" ht="82.8" customHeight="1" x14ac:dyDescent="0.55000000000000004">
      <c r="A107" s="119"/>
      <c r="B107" s="1124" t="s">
        <v>267</v>
      </c>
      <c r="C107" s="708" t="s">
        <v>156</v>
      </c>
      <c r="D107" s="709"/>
      <c r="E107" s="709"/>
      <c r="F107" s="709"/>
      <c r="G107" s="709"/>
      <c r="H107" s="709"/>
      <c r="I107" s="709"/>
      <c r="J107" s="709"/>
      <c r="K107" s="709"/>
      <c r="L107" s="709"/>
      <c r="M107" s="709"/>
      <c r="N107" s="709"/>
      <c r="O107" s="709"/>
      <c r="P107" s="775"/>
      <c r="Q107" s="718">
        <v>6</v>
      </c>
      <c r="R107" s="632"/>
      <c r="S107" s="642"/>
      <c r="T107" s="632"/>
      <c r="U107" s="642">
        <f t="shared" si="13"/>
        <v>210</v>
      </c>
      <c r="V107" s="632"/>
      <c r="W107" s="642">
        <f t="shared" si="14"/>
        <v>102</v>
      </c>
      <c r="X107" s="632"/>
      <c r="Y107" s="642">
        <v>68</v>
      </c>
      <c r="Z107" s="632"/>
      <c r="AA107" s="642"/>
      <c r="AB107" s="632"/>
      <c r="AC107" s="642">
        <v>34</v>
      </c>
      <c r="AD107" s="632"/>
      <c r="AE107" s="714"/>
      <c r="AF107" s="715"/>
      <c r="AG107" s="181"/>
      <c r="AH107" s="177"/>
      <c r="AI107" s="180"/>
      <c r="AJ107" s="181"/>
      <c r="AK107" s="177"/>
      <c r="AL107" s="178"/>
      <c r="AM107" s="179"/>
      <c r="AN107" s="177"/>
      <c r="AO107" s="180"/>
      <c r="AP107" s="181"/>
      <c r="AQ107" s="177"/>
      <c r="AR107" s="373"/>
      <c r="AS107" s="389"/>
      <c r="AT107" s="390"/>
      <c r="AU107" s="393"/>
      <c r="AV107" s="171">
        <v>210</v>
      </c>
      <c r="AW107" s="172">
        <v>102</v>
      </c>
      <c r="AX107" s="189">
        <v>5</v>
      </c>
      <c r="AY107" s="179"/>
      <c r="AZ107" s="177"/>
      <c r="BA107" s="180"/>
      <c r="BB107" s="181"/>
      <c r="BC107" s="177"/>
      <c r="BD107" s="180"/>
      <c r="BE107" s="716">
        <f t="shared" si="8"/>
        <v>5</v>
      </c>
      <c r="BF107" s="717"/>
      <c r="BG107" s="1118" t="s">
        <v>361</v>
      </c>
      <c r="BH107" s="1119"/>
      <c r="BI107" s="1119"/>
      <c r="BJ107" s="1120"/>
    </row>
    <row r="108" spans="1:62" s="29" customFormat="1" ht="124.8" customHeight="1" x14ac:dyDescent="0.55000000000000004">
      <c r="A108" s="119"/>
      <c r="B108" s="1125"/>
      <c r="C108" s="708" t="s">
        <v>256</v>
      </c>
      <c r="D108" s="709"/>
      <c r="E108" s="709"/>
      <c r="F108" s="709"/>
      <c r="G108" s="709"/>
      <c r="H108" s="709"/>
      <c r="I108" s="709"/>
      <c r="J108" s="709"/>
      <c r="K108" s="709"/>
      <c r="L108" s="709"/>
      <c r="M108" s="709"/>
      <c r="N108" s="709"/>
      <c r="O108" s="709"/>
      <c r="P108" s="775"/>
      <c r="Q108" s="260"/>
      <c r="R108" s="171"/>
      <c r="S108" s="377"/>
      <c r="T108" s="378"/>
      <c r="U108" s="642">
        <f t="shared" ref="U108" si="15">SUM(AG108,AJ108,AM108,AP108,AY108,AV108,AS108)</f>
        <v>90</v>
      </c>
      <c r="V108" s="632"/>
      <c r="W108" s="714"/>
      <c r="X108" s="720"/>
      <c r="Y108" s="714"/>
      <c r="Z108" s="720"/>
      <c r="AA108" s="714"/>
      <c r="AB108" s="720"/>
      <c r="AC108" s="714"/>
      <c r="AD108" s="720"/>
      <c r="AE108" s="377"/>
      <c r="AF108" s="379"/>
      <c r="AG108" s="181"/>
      <c r="AH108" s="177"/>
      <c r="AI108" s="180"/>
      <c r="AJ108" s="181"/>
      <c r="AK108" s="177"/>
      <c r="AL108" s="178"/>
      <c r="AM108" s="179"/>
      <c r="AN108" s="177"/>
      <c r="AO108" s="180"/>
      <c r="AP108" s="181"/>
      <c r="AQ108" s="177"/>
      <c r="AR108" s="373"/>
      <c r="AS108" s="181"/>
      <c r="AT108" s="177"/>
      <c r="AU108" s="180"/>
      <c r="AV108" s="171"/>
      <c r="AW108" s="390"/>
      <c r="AX108" s="394"/>
      <c r="AY108" s="175">
        <v>90</v>
      </c>
      <c r="AZ108" s="177"/>
      <c r="BA108" s="173">
        <v>2</v>
      </c>
      <c r="BB108" s="181"/>
      <c r="BC108" s="177"/>
      <c r="BD108" s="180"/>
      <c r="BE108" s="716">
        <f t="shared" si="8"/>
        <v>2</v>
      </c>
      <c r="BF108" s="717"/>
      <c r="BG108" s="1121"/>
      <c r="BH108" s="1122"/>
      <c r="BI108" s="1122"/>
      <c r="BJ108" s="1123"/>
    </row>
    <row r="109" spans="1:62" s="14" customFormat="1" ht="87.6" customHeight="1" thickBot="1" x14ac:dyDescent="0.6">
      <c r="A109" s="118"/>
      <c r="B109" s="475" t="s">
        <v>399</v>
      </c>
      <c r="C109" s="676" t="s">
        <v>136</v>
      </c>
      <c r="D109" s="677"/>
      <c r="E109" s="677"/>
      <c r="F109" s="677"/>
      <c r="G109" s="677"/>
      <c r="H109" s="677"/>
      <c r="I109" s="677"/>
      <c r="J109" s="677"/>
      <c r="K109" s="677"/>
      <c r="L109" s="677"/>
      <c r="M109" s="677"/>
      <c r="N109" s="677"/>
      <c r="O109" s="677"/>
      <c r="P109" s="678"/>
      <c r="Q109" s="650"/>
      <c r="R109" s="690"/>
      <c r="S109" s="643">
        <v>7</v>
      </c>
      <c r="T109" s="644"/>
      <c r="U109" s="643">
        <f>SUM(AG109,AJ109,AM109,AP109,AY109,AV109,AS109)</f>
        <v>102</v>
      </c>
      <c r="V109" s="644"/>
      <c r="W109" s="643">
        <f>SUM(Y109,AA109:AE109)</f>
        <v>51</v>
      </c>
      <c r="X109" s="644"/>
      <c r="Y109" s="648">
        <v>34</v>
      </c>
      <c r="Z109" s="649"/>
      <c r="AA109" s="643"/>
      <c r="AB109" s="644"/>
      <c r="AC109" s="643">
        <v>17</v>
      </c>
      <c r="AD109" s="644"/>
      <c r="AE109" s="643"/>
      <c r="AF109" s="855"/>
      <c r="AG109" s="236"/>
      <c r="AH109" s="237"/>
      <c r="AI109" s="238"/>
      <c r="AJ109" s="236"/>
      <c r="AK109" s="237"/>
      <c r="AL109" s="395"/>
      <c r="AM109" s="396"/>
      <c r="AN109" s="237"/>
      <c r="AO109" s="238"/>
      <c r="AP109" s="236"/>
      <c r="AQ109" s="237"/>
      <c r="AR109" s="397"/>
      <c r="AS109" s="190"/>
      <c r="AT109" s="192"/>
      <c r="AU109" s="193"/>
      <c r="AV109" s="190"/>
      <c r="AW109" s="192"/>
      <c r="AX109" s="189"/>
      <c r="AY109" s="239">
        <v>102</v>
      </c>
      <c r="AZ109" s="192">
        <v>51</v>
      </c>
      <c r="BA109" s="193">
        <v>3</v>
      </c>
      <c r="BB109" s="197"/>
      <c r="BC109" s="195"/>
      <c r="BD109" s="196"/>
      <c r="BE109" s="663">
        <f>SUM(AL109,AO109,AR109,AU109,BD109,AX109,BA109,AI109)</f>
        <v>3</v>
      </c>
      <c r="BF109" s="664"/>
      <c r="BG109" s="644" t="s">
        <v>365</v>
      </c>
      <c r="BH109" s="909"/>
      <c r="BI109" s="909"/>
      <c r="BJ109" s="910"/>
    </row>
    <row r="110" spans="1:62" ht="82.2" customHeight="1" x14ac:dyDescent="0.55000000000000004">
      <c r="A110" s="117"/>
      <c r="B110" s="471" t="s">
        <v>159</v>
      </c>
      <c r="C110" s="790" t="s">
        <v>295</v>
      </c>
      <c r="D110" s="791"/>
      <c r="E110" s="791"/>
      <c r="F110" s="791"/>
      <c r="G110" s="791"/>
      <c r="H110" s="791"/>
      <c r="I110" s="791"/>
      <c r="J110" s="791"/>
      <c r="K110" s="791"/>
      <c r="L110" s="791"/>
      <c r="M110" s="791"/>
      <c r="N110" s="791"/>
      <c r="O110" s="791"/>
      <c r="P110" s="792"/>
      <c r="Q110" s="937"/>
      <c r="R110" s="1003"/>
      <c r="S110" s="1002"/>
      <c r="T110" s="1003"/>
      <c r="U110" s="640">
        <f>SUM(U111:V112)</f>
        <v>238</v>
      </c>
      <c r="V110" s="641"/>
      <c r="W110" s="640">
        <f>SUM(W111:X112)</f>
        <v>119</v>
      </c>
      <c r="X110" s="641"/>
      <c r="Y110" s="640">
        <f>SUM(Y111:Z112)</f>
        <v>51</v>
      </c>
      <c r="Z110" s="641"/>
      <c r="AA110" s="640">
        <f>SUM(AA111:AB112)</f>
        <v>34</v>
      </c>
      <c r="AB110" s="641"/>
      <c r="AC110" s="640">
        <f>SUM(AC111:AD112)</f>
        <v>34</v>
      </c>
      <c r="AD110" s="641"/>
      <c r="AE110" s="640"/>
      <c r="AF110" s="939"/>
      <c r="AG110" s="398"/>
      <c r="AH110" s="399"/>
      <c r="AI110" s="400"/>
      <c r="AJ110" s="398"/>
      <c r="AK110" s="399"/>
      <c r="AL110" s="401"/>
      <c r="AM110" s="402"/>
      <c r="AN110" s="399"/>
      <c r="AO110" s="400"/>
      <c r="AP110" s="398"/>
      <c r="AQ110" s="399"/>
      <c r="AR110" s="403"/>
      <c r="AS110" s="404"/>
      <c r="AT110" s="405"/>
      <c r="AU110" s="406"/>
      <c r="AV110" s="404"/>
      <c r="AW110" s="405"/>
      <c r="AX110" s="407"/>
      <c r="AY110" s="402"/>
      <c r="AZ110" s="399"/>
      <c r="BA110" s="400"/>
      <c r="BB110" s="398"/>
      <c r="BC110" s="399"/>
      <c r="BD110" s="400"/>
      <c r="BE110" s="894"/>
      <c r="BF110" s="895"/>
      <c r="BG110" s="1141" t="s">
        <v>261</v>
      </c>
      <c r="BH110" s="1141"/>
      <c r="BI110" s="1141"/>
      <c r="BJ110" s="1142"/>
    </row>
    <row r="111" spans="1:62" s="14" customFormat="1" ht="76.8" customHeight="1" x14ac:dyDescent="0.55000000000000004">
      <c r="A111" s="118"/>
      <c r="B111" s="475" t="s">
        <v>178</v>
      </c>
      <c r="C111" s="676" t="s">
        <v>160</v>
      </c>
      <c r="D111" s="677"/>
      <c r="E111" s="677"/>
      <c r="F111" s="677"/>
      <c r="G111" s="677"/>
      <c r="H111" s="677"/>
      <c r="I111" s="677"/>
      <c r="J111" s="677"/>
      <c r="K111" s="677"/>
      <c r="L111" s="677"/>
      <c r="M111" s="677"/>
      <c r="N111" s="677"/>
      <c r="O111" s="677"/>
      <c r="P111" s="678"/>
      <c r="Q111" s="323"/>
      <c r="R111" s="188"/>
      <c r="S111" s="643">
        <v>5</v>
      </c>
      <c r="T111" s="644"/>
      <c r="U111" s="636">
        <f>SUM(AG111,AJ111,AM111,AP111,AY111,AV111,AS111)</f>
        <v>108</v>
      </c>
      <c r="V111" s="637"/>
      <c r="W111" s="636">
        <f>SUM(Y111,AA111:AE111)</f>
        <v>51</v>
      </c>
      <c r="X111" s="637"/>
      <c r="Y111" s="636">
        <v>17</v>
      </c>
      <c r="Z111" s="637"/>
      <c r="AA111" s="636">
        <v>34</v>
      </c>
      <c r="AB111" s="637"/>
      <c r="AC111" s="636"/>
      <c r="AD111" s="637"/>
      <c r="AE111" s="187"/>
      <c r="AF111" s="235"/>
      <c r="AG111" s="197"/>
      <c r="AH111" s="195"/>
      <c r="AI111" s="196"/>
      <c r="AJ111" s="197"/>
      <c r="AK111" s="195"/>
      <c r="AL111" s="199"/>
      <c r="AM111" s="200"/>
      <c r="AN111" s="195"/>
      <c r="AO111" s="196"/>
      <c r="AP111" s="197"/>
      <c r="AQ111" s="195"/>
      <c r="AR111" s="201"/>
      <c r="AS111" s="190">
        <v>108</v>
      </c>
      <c r="AT111" s="192">
        <v>51</v>
      </c>
      <c r="AU111" s="193">
        <v>3</v>
      </c>
      <c r="AV111" s="190"/>
      <c r="AW111" s="192"/>
      <c r="AX111" s="189"/>
      <c r="AY111" s="396"/>
      <c r="AZ111" s="237"/>
      <c r="BA111" s="238"/>
      <c r="BB111" s="236"/>
      <c r="BC111" s="237"/>
      <c r="BD111" s="238"/>
      <c r="BE111" s="663">
        <f>SUM(AL111,AO111,AR111,AU111,BD111,AX111,BA111,AI111)</f>
        <v>3</v>
      </c>
      <c r="BF111" s="664"/>
      <c r="BG111" s="645"/>
      <c r="BH111" s="645"/>
      <c r="BI111" s="645"/>
      <c r="BJ111" s="855"/>
    </row>
    <row r="112" spans="1:62" s="14" customFormat="1" ht="46.8" customHeight="1" thickBot="1" x14ac:dyDescent="0.6">
      <c r="A112" s="118"/>
      <c r="B112" s="489" t="s">
        <v>179</v>
      </c>
      <c r="C112" s="901" t="s">
        <v>161</v>
      </c>
      <c r="D112" s="902"/>
      <c r="E112" s="902"/>
      <c r="F112" s="902"/>
      <c r="G112" s="902"/>
      <c r="H112" s="902"/>
      <c r="I112" s="902"/>
      <c r="J112" s="902"/>
      <c r="K112" s="902"/>
      <c r="L112" s="902"/>
      <c r="M112" s="902"/>
      <c r="N112" s="902"/>
      <c r="O112" s="902"/>
      <c r="P112" s="903"/>
      <c r="Q112" s="727"/>
      <c r="R112" s="728"/>
      <c r="S112" s="648">
        <v>6</v>
      </c>
      <c r="T112" s="649"/>
      <c r="U112" s="648">
        <f>SUM(AG112,AJ112,AM112,AP112,AY112,AV112,AS112)</f>
        <v>130</v>
      </c>
      <c r="V112" s="649"/>
      <c r="W112" s="648">
        <f>SUM(Y112,AA112:AE112)</f>
        <v>68</v>
      </c>
      <c r="X112" s="649"/>
      <c r="Y112" s="648">
        <v>34</v>
      </c>
      <c r="Z112" s="649"/>
      <c r="AA112" s="408"/>
      <c r="AB112" s="409"/>
      <c r="AC112" s="648">
        <v>34</v>
      </c>
      <c r="AD112" s="649"/>
      <c r="AE112" s="408"/>
      <c r="AF112" s="410"/>
      <c r="AG112" s="380"/>
      <c r="AH112" s="381"/>
      <c r="AI112" s="382"/>
      <c r="AJ112" s="380"/>
      <c r="AK112" s="381"/>
      <c r="AL112" s="383"/>
      <c r="AM112" s="384"/>
      <c r="AN112" s="381"/>
      <c r="AO112" s="382"/>
      <c r="AP112" s="380"/>
      <c r="AQ112" s="381"/>
      <c r="AR112" s="411"/>
      <c r="AS112" s="380"/>
      <c r="AT112" s="381"/>
      <c r="AU112" s="382"/>
      <c r="AV112" s="412">
        <v>130</v>
      </c>
      <c r="AW112" s="413">
        <v>68</v>
      </c>
      <c r="AX112" s="386">
        <v>3</v>
      </c>
      <c r="AY112" s="412"/>
      <c r="AZ112" s="413"/>
      <c r="BA112" s="386"/>
      <c r="BB112" s="380"/>
      <c r="BC112" s="381"/>
      <c r="BD112" s="382"/>
      <c r="BE112" s="945">
        <f>SUM(AL112,AO112,AR112,AU112,BD112,AX112,BA112,AI112)</f>
        <v>3</v>
      </c>
      <c r="BF112" s="751"/>
      <c r="BG112" s="269"/>
      <c r="BH112" s="269"/>
      <c r="BI112" s="269"/>
      <c r="BJ112" s="259"/>
    </row>
    <row r="113" spans="1:63" s="14" customFormat="1" ht="83.4" customHeight="1" thickBot="1" x14ac:dyDescent="0.6">
      <c r="A113" s="118"/>
      <c r="B113" s="490" t="s">
        <v>243</v>
      </c>
      <c r="C113" s="1063" t="s">
        <v>410</v>
      </c>
      <c r="D113" s="1064"/>
      <c r="E113" s="1064"/>
      <c r="F113" s="1064"/>
      <c r="G113" s="1064"/>
      <c r="H113" s="1064"/>
      <c r="I113" s="1064"/>
      <c r="J113" s="1064"/>
      <c r="K113" s="1064"/>
      <c r="L113" s="1064"/>
      <c r="M113" s="1064"/>
      <c r="N113" s="1064"/>
      <c r="O113" s="1064"/>
      <c r="P113" s="1065"/>
      <c r="Q113" s="414"/>
      <c r="R113" s="415"/>
      <c r="S113" s="416"/>
      <c r="T113" s="415"/>
      <c r="U113" s="638">
        <f>SUM(U114:V116)</f>
        <v>368</v>
      </c>
      <c r="V113" s="639"/>
      <c r="W113" s="638">
        <f>SUM(W114:X116)</f>
        <v>187</v>
      </c>
      <c r="X113" s="639"/>
      <c r="Y113" s="638">
        <f>SUM(Y114:Z116)</f>
        <v>102</v>
      </c>
      <c r="Z113" s="639"/>
      <c r="AA113" s="416"/>
      <c r="AB113" s="415"/>
      <c r="AC113" s="638">
        <f>SUM(AC114:AD116)</f>
        <v>85</v>
      </c>
      <c r="AD113" s="639"/>
      <c r="AE113" s="416"/>
      <c r="AF113" s="417"/>
      <c r="AG113" s="418"/>
      <c r="AH113" s="419"/>
      <c r="AI113" s="420"/>
      <c r="AJ113" s="418"/>
      <c r="AK113" s="419"/>
      <c r="AL113" s="421"/>
      <c r="AM113" s="422"/>
      <c r="AN113" s="419"/>
      <c r="AO113" s="420"/>
      <c r="AP113" s="418"/>
      <c r="AQ113" s="419"/>
      <c r="AR113" s="423"/>
      <c r="AS113" s="424"/>
      <c r="AT113" s="425"/>
      <c r="AU113" s="426"/>
      <c r="AV113" s="424"/>
      <c r="AW113" s="425"/>
      <c r="AX113" s="427"/>
      <c r="AY113" s="428"/>
      <c r="AZ113" s="425"/>
      <c r="BA113" s="426"/>
      <c r="BB113" s="418"/>
      <c r="BC113" s="419"/>
      <c r="BD113" s="420"/>
      <c r="BE113" s="429"/>
      <c r="BF113" s="430"/>
      <c r="BG113" s="853" t="s">
        <v>432</v>
      </c>
      <c r="BH113" s="853"/>
      <c r="BI113" s="853"/>
      <c r="BJ113" s="854"/>
    </row>
    <row r="114" spans="1:63" s="14" customFormat="1" ht="46.8" customHeight="1" x14ac:dyDescent="0.55000000000000004">
      <c r="A114" s="118"/>
      <c r="B114" s="479" t="s">
        <v>244</v>
      </c>
      <c r="C114" s="1138" t="s">
        <v>163</v>
      </c>
      <c r="D114" s="1139"/>
      <c r="E114" s="1139"/>
      <c r="F114" s="1139"/>
      <c r="G114" s="1139"/>
      <c r="H114" s="1139"/>
      <c r="I114" s="1139"/>
      <c r="J114" s="1139"/>
      <c r="K114" s="1139"/>
      <c r="L114" s="1139"/>
      <c r="M114" s="1139"/>
      <c r="N114" s="1139"/>
      <c r="O114" s="1139"/>
      <c r="P114" s="1140"/>
      <c r="Q114" s="905">
        <v>5</v>
      </c>
      <c r="R114" s="637"/>
      <c r="S114" s="281"/>
      <c r="T114" s="282"/>
      <c r="U114" s="636">
        <f>SUM(AG114,AJ114,AM114,AP114,AY114,AV114,AS114)</f>
        <v>108</v>
      </c>
      <c r="V114" s="637"/>
      <c r="W114" s="636">
        <f>SUM(Y114,AA114:AE114)</f>
        <v>51</v>
      </c>
      <c r="X114" s="637"/>
      <c r="Y114" s="636">
        <v>34</v>
      </c>
      <c r="Z114" s="637"/>
      <c r="AA114" s="281"/>
      <c r="AB114" s="282"/>
      <c r="AC114" s="636">
        <v>17</v>
      </c>
      <c r="AD114" s="637"/>
      <c r="AE114" s="281"/>
      <c r="AF114" s="285"/>
      <c r="AG114" s="286"/>
      <c r="AH114" s="287"/>
      <c r="AI114" s="288"/>
      <c r="AJ114" s="286"/>
      <c r="AK114" s="287"/>
      <c r="AL114" s="289"/>
      <c r="AM114" s="290"/>
      <c r="AN114" s="287"/>
      <c r="AO114" s="288"/>
      <c r="AP114" s="286"/>
      <c r="AQ114" s="287"/>
      <c r="AR114" s="291"/>
      <c r="AS114" s="284">
        <v>108</v>
      </c>
      <c r="AT114" s="292">
        <v>51</v>
      </c>
      <c r="AU114" s="293">
        <v>3</v>
      </c>
      <c r="AV114" s="284"/>
      <c r="AW114" s="292"/>
      <c r="AX114" s="283"/>
      <c r="AY114" s="294"/>
      <c r="AZ114" s="292"/>
      <c r="BA114" s="293"/>
      <c r="BB114" s="286"/>
      <c r="BC114" s="287"/>
      <c r="BD114" s="288"/>
      <c r="BE114" s="946">
        <f>SUM(AL114,AO114,AR114,AU114,BD114,AX114,BA114,AI114)</f>
        <v>3</v>
      </c>
      <c r="BF114" s="947"/>
      <c r="BG114" s="905" t="s">
        <v>306</v>
      </c>
      <c r="BH114" s="905"/>
      <c r="BI114" s="905"/>
      <c r="BJ114" s="916"/>
    </row>
    <row r="115" spans="1:63" s="14" customFormat="1" ht="45" customHeight="1" x14ac:dyDescent="0.55000000000000004">
      <c r="A115" s="118"/>
      <c r="B115" s="479" t="s">
        <v>162</v>
      </c>
      <c r="C115" s="676" t="s">
        <v>164</v>
      </c>
      <c r="D115" s="677"/>
      <c r="E115" s="677"/>
      <c r="F115" s="677"/>
      <c r="G115" s="677"/>
      <c r="H115" s="677"/>
      <c r="I115" s="677"/>
      <c r="J115" s="677"/>
      <c r="K115" s="677"/>
      <c r="L115" s="677"/>
      <c r="M115" s="677"/>
      <c r="N115" s="677"/>
      <c r="O115" s="677"/>
      <c r="P115" s="678"/>
      <c r="Q115" s="645">
        <v>6</v>
      </c>
      <c r="R115" s="644"/>
      <c r="S115" s="719"/>
      <c r="T115" s="690"/>
      <c r="U115" s="897">
        <f>SUM(AG115,AJ115,AM115,AP115,AY115,AV115,AS115)</f>
        <v>130</v>
      </c>
      <c r="V115" s="898"/>
      <c r="W115" s="643">
        <f>SUM(Y115,AA115:AE115)</f>
        <v>68</v>
      </c>
      <c r="X115" s="644"/>
      <c r="Y115" s="897">
        <v>34</v>
      </c>
      <c r="Z115" s="898"/>
      <c r="AA115" s="302"/>
      <c r="AB115" s="303"/>
      <c r="AC115" s="636">
        <v>34</v>
      </c>
      <c r="AD115" s="637"/>
      <c r="AE115" s="187"/>
      <c r="AF115" s="235"/>
      <c r="AG115" s="197"/>
      <c r="AH115" s="195"/>
      <c r="AI115" s="196"/>
      <c r="AJ115" s="197"/>
      <c r="AK115" s="195"/>
      <c r="AL115" s="199"/>
      <c r="AM115" s="200"/>
      <c r="AN115" s="195"/>
      <c r="AO115" s="196"/>
      <c r="AP115" s="197"/>
      <c r="AQ115" s="195"/>
      <c r="AR115" s="201"/>
      <c r="AS115" s="190"/>
      <c r="AT115" s="192"/>
      <c r="AU115" s="193"/>
      <c r="AV115" s="190">
        <v>130</v>
      </c>
      <c r="AW115" s="192">
        <v>68</v>
      </c>
      <c r="AX115" s="189">
        <v>3</v>
      </c>
      <c r="AY115" s="239"/>
      <c r="AZ115" s="192"/>
      <c r="BA115" s="193"/>
      <c r="BB115" s="197"/>
      <c r="BC115" s="195"/>
      <c r="BD115" s="196"/>
      <c r="BE115" s="1178">
        <f>SUM(AL115,AO115,AR115,AU115,BD115,AX115,BA115,AI115)</f>
        <v>3</v>
      </c>
      <c r="BF115" s="1179"/>
      <c r="BG115" s="645" t="s">
        <v>249</v>
      </c>
      <c r="BH115" s="645"/>
      <c r="BI115" s="645"/>
      <c r="BJ115" s="855"/>
    </row>
    <row r="116" spans="1:63" ht="48" customHeight="1" thickBot="1" x14ac:dyDescent="0.6">
      <c r="A116" s="117"/>
      <c r="B116" s="491" t="s">
        <v>245</v>
      </c>
      <c r="C116" s="932" t="s">
        <v>165</v>
      </c>
      <c r="D116" s="933"/>
      <c r="E116" s="933"/>
      <c r="F116" s="933"/>
      <c r="G116" s="933"/>
      <c r="H116" s="933"/>
      <c r="I116" s="933"/>
      <c r="J116" s="933"/>
      <c r="K116" s="933"/>
      <c r="L116" s="933"/>
      <c r="M116" s="933"/>
      <c r="N116" s="933"/>
      <c r="O116" s="933"/>
      <c r="P116" s="934"/>
      <c r="Q116" s="856">
        <v>7</v>
      </c>
      <c r="R116" s="900"/>
      <c r="S116" s="906"/>
      <c r="T116" s="907"/>
      <c r="U116" s="698">
        <f>SUM(AG116,AJ116,AM116,AP116,AY116,AV116,AS116)</f>
        <v>130</v>
      </c>
      <c r="V116" s="700"/>
      <c r="W116" s="899">
        <f>SUM(Y116,AA116:AE116)</f>
        <v>68</v>
      </c>
      <c r="X116" s="900"/>
      <c r="Y116" s="698">
        <v>34</v>
      </c>
      <c r="Z116" s="699"/>
      <c r="AA116" s="698"/>
      <c r="AB116" s="700"/>
      <c r="AC116" s="943">
        <v>34</v>
      </c>
      <c r="AD116" s="944"/>
      <c r="AE116" s="698"/>
      <c r="AF116" s="863"/>
      <c r="AG116" s="431"/>
      <c r="AH116" s="432"/>
      <c r="AI116" s="433"/>
      <c r="AJ116" s="434"/>
      <c r="AK116" s="432"/>
      <c r="AL116" s="433"/>
      <c r="AM116" s="343"/>
      <c r="AN116" s="432"/>
      <c r="AO116" s="433"/>
      <c r="AP116" s="434"/>
      <c r="AQ116" s="432"/>
      <c r="AR116" s="435"/>
      <c r="AS116" s="343"/>
      <c r="AT116" s="344"/>
      <c r="AU116" s="436"/>
      <c r="AV116" s="437"/>
      <c r="AW116" s="344"/>
      <c r="AX116" s="438"/>
      <c r="AY116" s="343">
        <v>130</v>
      </c>
      <c r="AZ116" s="344">
        <v>68</v>
      </c>
      <c r="BA116" s="205">
        <v>4</v>
      </c>
      <c r="BB116" s="431"/>
      <c r="BC116" s="432"/>
      <c r="BD116" s="433"/>
      <c r="BE116" s="941">
        <f>SUM(AL116,AO116,AR116,AU116,BD116,AX116,BA116,AI116)</f>
        <v>4</v>
      </c>
      <c r="BF116" s="942"/>
      <c r="BG116" s="699" t="s">
        <v>364</v>
      </c>
      <c r="BH116" s="699"/>
      <c r="BI116" s="699"/>
      <c r="BJ116" s="863"/>
    </row>
    <row r="117" spans="1:63" ht="40.200000000000003" customHeight="1" thickBot="1" x14ac:dyDescent="0.5">
      <c r="A117" s="117"/>
      <c r="B117" s="470" t="s">
        <v>378</v>
      </c>
      <c r="C117" s="721" t="s">
        <v>102</v>
      </c>
      <c r="D117" s="722"/>
      <c r="E117" s="722"/>
      <c r="F117" s="722"/>
      <c r="G117" s="722"/>
      <c r="H117" s="722"/>
      <c r="I117" s="722"/>
      <c r="J117" s="722"/>
      <c r="K117" s="722"/>
      <c r="L117" s="722"/>
      <c r="M117" s="722"/>
      <c r="N117" s="722"/>
      <c r="O117" s="722"/>
      <c r="P117" s="723"/>
      <c r="Q117" s="724"/>
      <c r="R117" s="725"/>
      <c r="S117" s="904"/>
      <c r="T117" s="725"/>
      <c r="U117" s="904"/>
      <c r="V117" s="725"/>
      <c r="W117" s="904"/>
      <c r="X117" s="725"/>
      <c r="Y117" s="904"/>
      <c r="Z117" s="725"/>
      <c r="AA117" s="904"/>
      <c r="AB117" s="725"/>
      <c r="AC117" s="904"/>
      <c r="AD117" s="725"/>
      <c r="AE117" s="904"/>
      <c r="AF117" s="1047"/>
      <c r="AG117" s="112"/>
      <c r="AH117" s="107"/>
      <c r="AI117" s="108"/>
      <c r="AJ117" s="112"/>
      <c r="AK117" s="107"/>
      <c r="AL117" s="108"/>
      <c r="AM117" s="112"/>
      <c r="AN117" s="107"/>
      <c r="AO117" s="113"/>
      <c r="AP117" s="106"/>
      <c r="AQ117" s="107"/>
      <c r="AR117" s="114"/>
      <c r="AS117" s="112"/>
      <c r="AT117" s="107"/>
      <c r="AU117" s="108"/>
      <c r="AV117" s="112"/>
      <c r="AW117" s="107"/>
      <c r="AX117" s="113"/>
      <c r="AY117" s="106"/>
      <c r="AZ117" s="107"/>
      <c r="BA117" s="108"/>
      <c r="BB117" s="112"/>
      <c r="BC117" s="107"/>
      <c r="BD117" s="113"/>
      <c r="BE117" s="911"/>
      <c r="BF117" s="904"/>
      <c r="BG117" s="1046"/>
      <c r="BH117" s="724"/>
      <c r="BI117" s="724"/>
      <c r="BJ117" s="1047"/>
    </row>
    <row r="118" spans="1:63" ht="48" customHeight="1" x14ac:dyDescent="0.55000000000000004">
      <c r="A118" s="117"/>
      <c r="B118" s="480" t="s">
        <v>66</v>
      </c>
      <c r="C118" s="929" t="s">
        <v>180</v>
      </c>
      <c r="D118" s="930"/>
      <c r="E118" s="930"/>
      <c r="F118" s="930"/>
      <c r="G118" s="930"/>
      <c r="H118" s="930"/>
      <c r="I118" s="930"/>
      <c r="J118" s="930"/>
      <c r="K118" s="930"/>
      <c r="L118" s="930"/>
      <c r="M118" s="930"/>
      <c r="N118" s="930"/>
      <c r="O118" s="930"/>
      <c r="P118" s="931"/>
      <c r="Q118" s="779"/>
      <c r="R118" s="780"/>
      <c r="S118" s="646" t="s">
        <v>314</v>
      </c>
      <c r="T118" s="647"/>
      <c r="U118" s="696" t="s">
        <v>317</v>
      </c>
      <c r="V118" s="697"/>
      <c r="W118" s="646" t="s">
        <v>318</v>
      </c>
      <c r="X118" s="647"/>
      <c r="Y118" s="646"/>
      <c r="Z118" s="647"/>
      <c r="AA118" s="646"/>
      <c r="AB118" s="647"/>
      <c r="AC118" s="646"/>
      <c r="AD118" s="647"/>
      <c r="AE118" s="646"/>
      <c r="AF118" s="896"/>
      <c r="AG118" s="158" t="s">
        <v>317</v>
      </c>
      <c r="AH118" s="159" t="s">
        <v>318</v>
      </c>
      <c r="AI118" s="160"/>
      <c r="AJ118" s="158"/>
      <c r="AK118" s="159"/>
      <c r="AL118" s="160"/>
      <c r="AM118" s="158"/>
      <c r="AN118" s="159"/>
      <c r="AO118" s="161"/>
      <c r="AP118" s="162"/>
      <c r="AQ118" s="159"/>
      <c r="AR118" s="163"/>
      <c r="AS118" s="158"/>
      <c r="AT118" s="159"/>
      <c r="AU118" s="160"/>
      <c r="AV118" s="158"/>
      <c r="AW118" s="159"/>
      <c r="AX118" s="161"/>
      <c r="AY118" s="162"/>
      <c r="AZ118" s="159"/>
      <c r="BA118" s="160"/>
      <c r="BB118" s="158"/>
      <c r="BC118" s="159"/>
      <c r="BD118" s="161"/>
      <c r="BE118" s="922"/>
      <c r="BF118" s="923"/>
      <c r="BG118" s="785"/>
      <c r="BH118" s="1051"/>
      <c r="BI118" s="1051"/>
      <c r="BJ118" s="1052"/>
    </row>
    <row r="119" spans="1:63" ht="49.2" customHeight="1" x14ac:dyDescent="0.55000000000000004">
      <c r="A119" s="117"/>
      <c r="B119" s="472" t="s">
        <v>115</v>
      </c>
      <c r="C119" s="622" t="s">
        <v>181</v>
      </c>
      <c r="D119" s="623"/>
      <c r="E119" s="623"/>
      <c r="F119" s="623"/>
      <c r="G119" s="623"/>
      <c r="H119" s="623"/>
      <c r="I119" s="623"/>
      <c r="J119" s="623"/>
      <c r="K119" s="623"/>
      <c r="L119" s="623"/>
      <c r="M119" s="623"/>
      <c r="N119" s="623"/>
      <c r="O119" s="623"/>
      <c r="P119" s="624"/>
      <c r="Q119" s="779"/>
      <c r="R119" s="780"/>
      <c r="S119" s="646" t="s">
        <v>315</v>
      </c>
      <c r="T119" s="647"/>
      <c r="U119" s="646" t="s">
        <v>319</v>
      </c>
      <c r="V119" s="647"/>
      <c r="W119" s="646" t="s">
        <v>320</v>
      </c>
      <c r="X119" s="647"/>
      <c r="Y119" s="646"/>
      <c r="Z119" s="647"/>
      <c r="AA119" s="646"/>
      <c r="AB119" s="647"/>
      <c r="AC119" s="646"/>
      <c r="AD119" s="647"/>
      <c r="AE119" s="646"/>
      <c r="AF119" s="896"/>
      <c r="AG119" s="158"/>
      <c r="AH119" s="159"/>
      <c r="AI119" s="160"/>
      <c r="AJ119" s="158" t="s">
        <v>319</v>
      </c>
      <c r="AK119" s="159" t="s">
        <v>320</v>
      </c>
      <c r="AL119" s="160"/>
      <c r="AM119" s="158"/>
      <c r="AN119" s="159"/>
      <c r="AO119" s="161"/>
      <c r="AP119" s="162"/>
      <c r="AQ119" s="159"/>
      <c r="AR119" s="163"/>
      <c r="AS119" s="158"/>
      <c r="AT119" s="159"/>
      <c r="AU119" s="160"/>
      <c r="AV119" s="158"/>
      <c r="AW119" s="159"/>
      <c r="AX119" s="161"/>
      <c r="AY119" s="162"/>
      <c r="AZ119" s="159"/>
      <c r="BA119" s="160"/>
      <c r="BB119" s="158"/>
      <c r="BC119" s="159"/>
      <c r="BD119" s="161"/>
      <c r="BE119" s="652"/>
      <c r="BF119" s="653"/>
      <c r="BG119" s="780"/>
      <c r="BH119" s="926"/>
      <c r="BI119" s="926"/>
      <c r="BJ119" s="927"/>
    </row>
    <row r="120" spans="1:63" ht="44.4" customHeight="1" x14ac:dyDescent="0.55000000000000004">
      <c r="A120" s="117"/>
      <c r="B120" s="480" t="s">
        <v>183</v>
      </c>
      <c r="C120" s="958" t="s">
        <v>184</v>
      </c>
      <c r="D120" s="959"/>
      <c r="E120" s="959"/>
      <c r="F120" s="959"/>
      <c r="G120" s="959"/>
      <c r="H120" s="959"/>
      <c r="I120" s="959"/>
      <c r="J120" s="959"/>
      <c r="K120" s="959"/>
      <c r="L120" s="959"/>
      <c r="M120" s="959"/>
      <c r="N120" s="959"/>
      <c r="O120" s="959"/>
      <c r="P120" s="960"/>
      <c r="Q120" s="779"/>
      <c r="R120" s="780"/>
      <c r="S120" s="646" t="s">
        <v>316</v>
      </c>
      <c r="T120" s="647"/>
      <c r="U120" s="646" t="s">
        <v>228</v>
      </c>
      <c r="V120" s="647"/>
      <c r="W120" s="646" t="s">
        <v>321</v>
      </c>
      <c r="X120" s="647"/>
      <c r="Y120" s="646"/>
      <c r="Z120" s="647"/>
      <c r="AA120" s="646"/>
      <c r="AB120" s="647"/>
      <c r="AC120" s="646"/>
      <c r="AD120" s="647"/>
      <c r="AE120" s="646"/>
      <c r="AF120" s="896"/>
      <c r="AG120" s="158"/>
      <c r="AH120" s="159"/>
      <c r="AI120" s="160"/>
      <c r="AJ120" s="158"/>
      <c r="AK120" s="159"/>
      <c r="AL120" s="160"/>
      <c r="AM120" s="158" t="s">
        <v>321</v>
      </c>
      <c r="AN120" s="159" t="s">
        <v>322</v>
      </c>
      <c r="AO120" s="161"/>
      <c r="AP120" s="162" t="s">
        <v>321</v>
      </c>
      <c r="AQ120" s="159" t="s">
        <v>322</v>
      </c>
      <c r="AR120" s="163"/>
      <c r="AS120" s="158"/>
      <c r="AT120" s="159"/>
      <c r="AU120" s="160"/>
      <c r="AV120" s="158"/>
      <c r="AW120" s="159"/>
      <c r="AX120" s="161"/>
      <c r="AY120" s="162"/>
      <c r="AZ120" s="159"/>
      <c r="BA120" s="160"/>
      <c r="BB120" s="158"/>
      <c r="BC120" s="159"/>
      <c r="BD120" s="161"/>
      <c r="BE120" s="652"/>
      <c r="BF120" s="653"/>
      <c r="BG120" s="780"/>
      <c r="BH120" s="926"/>
      <c r="BI120" s="926"/>
      <c r="BJ120" s="927"/>
    </row>
    <row r="121" spans="1:63" ht="43.2" customHeight="1" thickBot="1" x14ac:dyDescent="0.6">
      <c r="A121" s="117"/>
      <c r="B121" s="492" t="s">
        <v>387</v>
      </c>
      <c r="C121" s="1144" t="s">
        <v>182</v>
      </c>
      <c r="D121" s="850"/>
      <c r="E121" s="850"/>
      <c r="F121" s="850"/>
      <c r="G121" s="850"/>
      <c r="H121" s="850"/>
      <c r="I121" s="850"/>
      <c r="J121" s="850"/>
      <c r="K121" s="850"/>
      <c r="L121" s="850"/>
      <c r="M121" s="850"/>
      <c r="N121" s="850"/>
      <c r="O121" s="850"/>
      <c r="P121" s="1145"/>
      <c r="Q121" s="139"/>
      <c r="R121" s="140"/>
      <c r="S121" s="698" t="s">
        <v>388</v>
      </c>
      <c r="T121" s="700"/>
      <c r="U121" s="698" t="s">
        <v>228</v>
      </c>
      <c r="V121" s="700"/>
      <c r="W121" s="698" t="s">
        <v>228</v>
      </c>
      <c r="X121" s="700"/>
      <c r="Y121" s="439"/>
      <c r="Z121" s="440"/>
      <c r="AA121" s="439"/>
      <c r="AB121" s="440"/>
      <c r="AC121" s="439"/>
      <c r="AD121" s="440"/>
      <c r="AE121" s="439"/>
      <c r="AF121" s="441"/>
      <c r="AG121" s="440"/>
      <c r="AH121" s="442"/>
      <c r="AI121" s="443"/>
      <c r="AJ121" s="440"/>
      <c r="AK121" s="442"/>
      <c r="AL121" s="443"/>
      <c r="AM121" s="440"/>
      <c r="AN121" s="442"/>
      <c r="AO121" s="439"/>
      <c r="AP121" s="444"/>
      <c r="AQ121" s="442"/>
      <c r="AR121" s="445"/>
      <c r="AS121" s="440" t="s">
        <v>321</v>
      </c>
      <c r="AT121" s="442" t="s">
        <v>321</v>
      </c>
      <c r="AU121" s="443"/>
      <c r="AV121" s="440" t="s">
        <v>321</v>
      </c>
      <c r="AW121" s="442" t="s">
        <v>321</v>
      </c>
      <c r="AX121" s="439"/>
      <c r="AY121" s="444"/>
      <c r="AZ121" s="442"/>
      <c r="BA121" s="443"/>
      <c r="BB121" s="440"/>
      <c r="BC121" s="442"/>
      <c r="BD121" s="439"/>
      <c r="BE121" s="446"/>
      <c r="BF121" s="155"/>
      <c r="BG121" s="1182"/>
      <c r="BH121" s="1183"/>
      <c r="BI121" s="1183"/>
      <c r="BJ121" s="1184"/>
      <c r="BK121" s="115"/>
    </row>
    <row r="122" spans="1:63" ht="39" customHeight="1" thickBot="1" x14ac:dyDescent="0.6">
      <c r="A122" s="117"/>
      <c r="B122" s="470" t="s">
        <v>377</v>
      </c>
      <c r="C122" s="721" t="s">
        <v>103</v>
      </c>
      <c r="D122" s="722"/>
      <c r="E122" s="722"/>
      <c r="F122" s="722"/>
      <c r="G122" s="722"/>
      <c r="H122" s="722"/>
      <c r="I122" s="722"/>
      <c r="J122" s="722"/>
      <c r="K122" s="722"/>
      <c r="L122" s="722"/>
      <c r="M122" s="722"/>
      <c r="N122" s="722"/>
      <c r="O122" s="722"/>
      <c r="P122" s="723"/>
      <c r="Q122" s="1033"/>
      <c r="R122" s="1034"/>
      <c r="S122" s="956"/>
      <c r="T122" s="957"/>
      <c r="U122" s="956"/>
      <c r="V122" s="957"/>
      <c r="W122" s="956"/>
      <c r="X122" s="957"/>
      <c r="Y122" s="956"/>
      <c r="Z122" s="957"/>
      <c r="AA122" s="956"/>
      <c r="AB122" s="957"/>
      <c r="AC122" s="956"/>
      <c r="AD122" s="957"/>
      <c r="AE122" s="956"/>
      <c r="AF122" s="770"/>
      <c r="AG122" s="447"/>
      <c r="AH122" s="448"/>
      <c r="AI122" s="449"/>
      <c r="AJ122" s="447"/>
      <c r="AK122" s="448"/>
      <c r="AL122" s="449"/>
      <c r="AM122" s="447"/>
      <c r="AN122" s="448"/>
      <c r="AO122" s="450"/>
      <c r="AP122" s="451"/>
      <c r="AQ122" s="448"/>
      <c r="AR122" s="452"/>
      <c r="AS122" s="447"/>
      <c r="AT122" s="448"/>
      <c r="AU122" s="449"/>
      <c r="AV122" s="447"/>
      <c r="AW122" s="448"/>
      <c r="AX122" s="450"/>
      <c r="AY122" s="451"/>
      <c r="AZ122" s="448"/>
      <c r="BA122" s="449"/>
      <c r="BB122" s="447"/>
      <c r="BC122" s="448"/>
      <c r="BD122" s="450"/>
      <c r="BE122" s="1053"/>
      <c r="BF122" s="1054"/>
      <c r="BG122" s="1048" t="s">
        <v>202</v>
      </c>
      <c r="BH122" s="1049"/>
      <c r="BI122" s="1049"/>
      <c r="BJ122" s="1050"/>
    </row>
    <row r="123" spans="1:63" ht="40.799999999999997" customHeight="1" thickBot="1" x14ac:dyDescent="0.6">
      <c r="A123" s="117"/>
      <c r="B123" s="493" t="s">
        <v>70</v>
      </c>
      <c r="C123" s="958" t="s">
        <v>182</v>
      </c>
      <c r="D123" s="959"/>
      <c r="E123" s="959"/>
      <c r="F123" s="959"/>
      <c r="G123" s="959"/>
      <c r="H123" s="959"/>
      <c r="I123" s="959"/>
      <c r="J123" s="959"/>
      <c r="K123" s="959"/>
      <c r="L123" s="959"/>
      <c r="M123" s="959"/>
      <c r="N123" s="959"/>
      <c r="O123" s="959"/>
      <c r="P123" s="960"/>
      <c r="Q123" s="779"/>
      <c r="R123" s="780"/>
      <c r="S123" s="646" t="s">
        <v>227</v>
      </c>
      <c r="T123" s="647"/>
      <c r="U123" s="646" t="s">
        <v>389</v>
      </c>
      <c r="V123" s="647"/>
      <c r="W123" s="646" t="s">
        <v>389</v>
      </c>
      <c r="X123" s="647"/>
      <c r="Y123" s="646"/>
      <c r="Z123" s="647"/>
      <c r="AA123" s="646"/>
      <c r="AB123" s="647"/>
      <c r="AC123" s="646"/>
      <c r="AD123" s="647"/>
      <c r="AE123" s="646"/>
      <c r="AF123" s="896"/>
      <c r="AG123" s="158" t="s">
        <v>228</v>
      </c>
      <c r="AH123" s="159" t="s">
        <v>228</v>
      </c>
      <c r="AI123" s="160"/>
      <c r="AJ123" s="158" t="s">
        <v>228</v>
      </c>
      <c r="AK123" s="159" t="s">
        <v>228</v>
      </c>
      <c r="AL123" s="160"/>
      <c r="AM123" s="158" t="s">
        <v>228</v>
      </c>
      <c r="AN123" s="159" t="s">
        <v>228</v>
      </c>
      <c r="AO123" s="161"/>
      <c r="AP123" s="162" t="s">
        <v>228</v>
      </c>
      <c r="AQ123" s="159" t="s">
        <v>228</v>
      </c>
      <c r="AR123" s="163"/>
      <c r="AS123" s="158" t="s">
        <v>321</v>
      </c>
      <c r="AT123" s="159" t="s">
        <v>321</v>
      </c>
      <c r="AU123" s="160"/>
      <c r="AV123" s="158" t="s">
        <v>321</v>
      </c>
      <c r="AW123" s="159" t="s">
        <v>321</v>
      </c>
      <c r="AX123" s="161"/>
      <c r="AY123" s="162"/>
      <c r="AZ123" s="159"/>
      <c r="BA123" s="160"/>
      <c r="BB123" s="158"/>
      <c r="BC123" s="159"/>
      <c r="BD123" s="161"/>
      <c r="BE123" s="892"/>
      <c r="BF123" s="893"/>
      <c r="BG123" s="785"/>
      <c r="BH123" s="1051"/>
      <c r="BI123" s="1051"/>
      <c r="BJ123" s="1052"/>
    </row>
    <row r="124" spans="1:63" ht="30" customHeight="1" thickBot="1" x14ac:dyDescent="0.45">
      <c r="B124" s="28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7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5"/>
      <c r="BF124" s="25"/>
      <c r="BG124" s="24"/>
      <c r="BH124" s="24"/>
      <c r="BI124" s="24"/>
      <c r="BJ124" s="24"/>
    </row>
    <row r="125" spans="1:63" ht="37.799999999999997" customHeight="1" x14ac:dyDescent="0.55000000000000004">
      <c r="B125" s="1115" t="s">
        <v>99</v>
      </c>
      <c r="C125" s="1116"/>
      <c r="D125" s="1116"/>
      <c r="E125" s="1116"/>
      <c r="F125" s="1116"/>
      <c r="G125" s="1116"/>
      <c r="H125" s="1116"/>
      <c r="I125" s="1116"/>
      <c r="J125" s="1116"/>
      <c r="K125" s="1116"/>
      <c r="L125" s="1116"/>
      <c r="M125" s="1116"/>
      <c r="N125" s="1116"/>
      <c r="O125" s="1116"/>
      <c r="P125" s="1116"/>
      <c r="Q125" s="1116"/>
      <c r="R125" s="1116"/>
      <c r="S125" s="1116"/>
      <c r="T125" s="1117"/>
      <c r="U125" s="972">
        <f>SUM(U32,U79)</f>
        <v>7500</v>
      </c>
      <c r="V125" s="973"/>
      <c r="W125" s="972">
        <f>SUM(W32,W79)</f>
        <v>3490</v>
      </c>
      <c r="X125" s="973"/>
      <c r="Y125" s="935">
        <f>SUM(Y32,Y79)</f>
        <v>1847</v>
      </c>
      <c r="Z125" s="1083"/>
      <c r="AA125" s="935">
        <f>SUM(AA32,AA79)</f>
        <v>461</v>
      </c>
      <c r="AB125" s="1083"/>
      <c r="AC125" s="935">
        <f>SUM(AC32,AC79)</f>
        <v>1056</v>
      </c>
      <c r="AD125" s="1083"/>
      <c r="AE125" s="935">
        <f>SUM(AE32,AE79)</f>
        <v>126</v>
      </c>
      <c r="AF125" s="936"/>
      <c r="AG125" s="350">
        <f>SUM(AG40:AG42,AG56:AG60,AG46:AG54,AG62:AG74,AG81:AG86,AG89:AG108,AG111:AG112,AG114:AG116,AG35:AG38)</f>
        <v>1110</v>
      </c>
      <c r="AH125" s="352">
        <f>SUM(AH35:AH38,AH56:AH60,AH46:AH54,AH66:AH71,AH81:AH86,AH89:AH108,AH111:AH112,AH114:AH116,AH40:AH42)</f>
        <v>551</v>
      </c>
      <c r="AI125" s="453">
        <f>SUM(AI35:AI38,AI56:AI60,AI46:AI54,AI66:AI71,AI85:AI86,AI89:AI108,AI111:AI112,AI114:AI116,AI82:AI83,AI40:AI42)</f>
        <v>30</v>
      </c>
      <c r="AJ125" s="454">
        <f>SUM(AJ40:AJ42,AJ56:AJ60,AJ46:AJ54,AJ62:AJ74,AJ81:AJ86,AJ89:AJ108,AJ111:AJ112,AJ114:AJ116,AJ36:AJ38)</f>
        <v>1064</v>
      </c>
      <c r="AK125" s="455">
        <f>SUM(AK36:AK38,AK56:AK60,AK46:AK54,AK66:AK71,AK81:AK86,AK89:AK108,AK111:AK112,AK114:AK116,AK40:AK42)</f>
        <v>503</v>
      </c>
      <c r="AL125" s="453">
        <f>SUM(AL36:AL38,AL56:AL60,AL46:AL54,AL66:AL71,AL86:AL86,AL89:AL108,AL111:AL112,AL114:AL116,AL82:AL83,AL40:AL42)</f>
        <v>27</v>
      </c>
      <c r="AM125" s="456">
        <f>SUM(AM40:AM42,AM56:AM60,AM46:AM54,AM62:AM74,AM81:AM86,AM89:AM108,AM111:AM112,AM114:AM116,AM36:AM38)</f>
        <v>1066</v>
      </c>
      <c r="AN125" s="455">
        <f>SUM(AN36:AN38,AN56:AN60,AN46:AN54,AN62:AN71,AN81:AN86,AN89:AN108,AN111:AN112,AN114:AN116,AN40:AN42)</f>
        <v>532</v>
      </c>
      <c r="AO125" s="457">
        <f>SUM(AO36:AO38,AO56:AO60,AO46:AO54,AO63:AO74,AO86:AO86,AO89:AO108,AO111:AO112,AO114:AO116,AO82:AO83,AO40:AO42)</f>
        <v>30</v>
      </c>
      <c r="AP125" s="456">
        <f>SUM(AP40:AP42,AP56:AP60,AP46:AP54,AP62:AP74,AP81:AP86,AP89:AP108,AP111:AP112,AP114:AP116,AP36:AP38)</f>
        <v>1068</v>
      </c>
      <c r="AQ125" s="455">
        <f>SUM(AQ36:AQ38,AQ56:AQ60,AQ46:AQ54,AQ66:AQ71,AQ81:AQ86,AQ89:AQ108,AQ111:AQ112,AQ114:AQ116,AQ40:AQ42)</f>
        <v>510</v>
      </c>
      <c r="AR125" s="458">
        <f>SUM(AR36:AR38,AR56:AR60,AR46:AR54,AR63:AR74,AR86:AR86,AR89:AR108,AR111:AR112,AR114:AR116,AR82:AR83,AR40:AR42)</f>
        <v>27</v>
      </c>
      <c r="AS125" s="605">
        <f>SUM(AS40:AS42,AS56:AS60,AS46:AS54,AS62:AS74,AS81:AS86,AS89:AS108,AS111:AS112,AS114:AS116,AS36:AS38)</f>
        <v>1104</v>
      </c>
      <c r="AT125" s="455">
        <f>SUM(AT33,AT56:AT60,AT46:AT54,AT66:AT71,AT81:AT86,AT89:AT108,AT111:AT112,AT114:AT116)</f>
        <v>510</v>
      </c>
      <c r="AU125" s="458">
        <f>SUM(AU33,AU56:AU60,AU46:AU54,AU66:AU72,AU81:AU86,AU89:AU108,AU111:AU112,AU114:AU116)</f>
        <v>30</v>
      </c>
      <c r="AV125" s="456">
        <f>SUM(AV40:AV42,AV56:AV60,AV46:AV54,AV62:AV74,AV81:AV86,AV89:AV108,AV111:AV112,AV114:AV116,AV36:AV38)</f>
        <v>1008</v>
      </c>
      <c r="AW125" s="455">
        <f>SUM(AW33,AW56:AW60,AW46:AW54,AW66:AW74,AW81:AW86,AW89:AW108,AW111:AW112,AW114:AW116)</f>
        <v>442</v>
      </c>
      <c r="AX125" s="458">
        <f>SUM(AX46:AX54,AX58:AX60,AX68,AX69,AX73,AX74,AX89:AX107,AX108:AX109,AX114:AX116,AX112)</f>
        <v>24</v>
      </c>
      <c r="AY125" s="454">
        <f>SUM(AY40:AY42,AY56:AY60,AY46:AY54,AY62:AY74,AY81:AY86,AY89:AY109,AY111:AY112,AY114:AY116,AY36:AY38)</f>
        <v>1080</v>
      </c>
      <c r="AZ125" s="455">
        <f>SUM(AZ46:AZ52,,AZ68,AZ69,AZ73,AZ109,AZ116)</f>
        <v>442</v>
      </c>
      <c r="BA125" s="457">
        <f>SUM(BA52:BA60,BA68,BA69,BA73,BA74,BA109,BA108,BA116)</f>
        <v>30</v>
      </c>
      <c r="BB125" s="459"/>
      <c r="BC125" s="352"/>
      <c r="BD125" s="354"/>
      <c r="BE125" s="890">
        <f>SUM(BE79,BE32)</f>
        <v>198</v>
      </c>
      <c r="BF125" s="891"/>
      <c r="BG125" s="922"/>
      <c r="BH125" s="937"/>
      <c r="BI125" s="937"/>
      <c r="BJ125" s="923"/>
    </row>
    <row r="126" spans="1:63" ht="46.2" customHeight="1" x14ac:dyDescent="0.55000000000000004">
      <c r="B126" s="694" t="s">
        <v>19</v>
      </c>
      <c r="C126" s="623"/>
      <c r="D126" s="623"/>
      <c r="E126" s="623"/>
      <c r="F126" s="623"/>
      <c r="G126" s="623"/>
      <c r="H126" s="623"/>
      <c r="I126" s="623"/>
      <c r="J126" s="623"/>
      <c r="K126" s="623"/>
      <c r="L126" s="623"/>
      <c r="M126" s="623"/>
      <c r="N126" s="623"/>
      <c r="O126" s="623"/>
      <c r="P126" s="623"/>
      <c r="Q126" s="623"/>
      <c r="R126" s="623"/>
      <c r="S126" s="623"/>
      <c r="T126" s="695"/>
      <c r="U126" s="961"/>
      <c r="V126" s="962"/>
      <c r="W126" s="781"/>
      <c r="X126" s="780"/>
      <c r="Y126" s="781"/>
      <c r="Z126" s="780"/>
      <c r="AA126" s="781"/>
      <c r="AB126" s="780"/>
      <c r="AC126" s="781"/>
      <c r="AD126" s="780"/>
      <c r="AE126" s="781"/>
      <c r="AF126" s="653"/>
      <c r="AG126" s="630">
        <f>QUOTIENT(AH125,17)</f>
        <v>32</v>
      </c>
      <c r="AH126" s="630"/>
      <c r="AI126" s="631"/>
      <c r="AJ126" s="924">
        <v>30</v>
      </c>
      <c r="AK126" s="924"/>
      <c r="AL126" s="925"/>
      <c r="AM126" s="628">
        <f>QUOTIENT(AN125,17)</f>
        <v>31</v>
      </c>
      <c r="AN126" s="628"/>
      <c r="AO126" s="629"/>
      <c r="AP126" s="630">
        <f>QUOTIENT(AQ125,17)</f>
        <v>30</v>
      </c>
      <c r="AQ126" s="630"/>
      <c r="AR126" s="630"/>
      <c r="AS126" s="938">
        <f>QUOTIENT(AT125,17)</f>
        <v>30</v>
      </c>
      <c r="AT126" s="692"/>
      <c r="AU126" s="693"/>
      <c r="AV126" s="692">
        <f>QUOTIENT(AW125,17)</f>
        <v>26</v>
      </c>
      <c r="AW126" s="692"/>
      <c r="AX126" s="693"/>
      <c r="AY126" s="692">
        <f>QUOTIENT(AZ125,17)</f>
        <v>26</v>
      </c>
      <c r="AZ126" s="692"/>
      <c r="BA126" s="693"/>
      <c r="BB126" s="779"/>
      <c r="BC126" s="779"/>
      <c r="BD126" s="653"/>
      <c r="BE126" s="652"/>
      <c r="BF126" s="653"/>
      <c r="BG126" s="652"/>
      <c r="BH126" s="779"/>
      <c r="BI126" s="779"/>
      <c r="BJ126" s="653"/>
    </row>
    <row r="127" spans="1:63" ht="45" customHeight="1" x14ac:dyDescent="0.55000000000000004">
      <c r="A127" s="117"/>
      <c r="B127" s="694" t="s">
        <v>20</v>
      </c>
      <c r="C127" s="623"/>
      <c r="D127" s="623"/>
      <c r="E127" s="623"/>
      <c r="F127" s="623"/>
      <c r="G127" s="623"/>
      <c r="H127" s="623"/>
      <c r="I127" s="623"/>
      <c r="J127" s="623"/>
      <c r="K127" s="623"/>
      <c r="L127" s="623"/>
      <c r="M127" s="623"/>
      <c r="N127" s="623"/>
      <c r="O127" s="623"/>
      <c r="P127" s="623"/>
      <c r="Q127" s="623"/>
      <c r="R127" s="623"/>
      <c r="S127" s="623"/>
      <c r="T127" s="695"/>
      <c r="U127" s="961">
        <f>SUM(AG127:BA127)</f>
        <v>3</v>
      </c>
      <c r="V127" s="962"/>
      <c r="W127" s="781"/>
      <c r="X127" s="780"/>
      <c r="Y127" s="781"/>
      <c r="Z127" s="780"/>
      <c r="AA127" s="781"/>
      <c r="AB127" s="780"/>
      <c r="AC127" s="781"/>
      <c r="AD127" s="780"/>
      <c r="AE127" s="781"/>
      <c r="AF127" s="653"/>
      <c r="AG127" s="692"/>
      <c r="AH127" s="692"/>
      <c r="AI127" s="693"/>
      <c r="AJ127" s="692"/>
      <c r="AK127" s="692"/>
      <c r="AL127" s="693"/>
      <c r="AM127" s="692"/>
      <c r="AN127" s="692"/>
      <c r="AO127" s="693"/>
      <c r="AP127" s="692"/>
      <c r="AQ127" s="692"/>
      <c r="AR127" s="692"/>
      <c r="AS127" s="938"/>
      <c r="AT127" s="692"/>
      <c r="AU127" s="693"/>
      <c r="AV127" s="692">
        <v>1</v>
      </c>
      <c r="AW127" s="692"/>
      <c r="AX127" s="693"/>
      <c r="AY127" s="692">
        <v>2</v>
      </c>
      <c r="AZ127" s="692"/>
      <c r="BA127" s="693"/>
      <c r="BB127" s="779"/>
      <c r="BC127" s="779"/>
      <c r="BD127" s="653"/>
      <c r="BE127" s="652"/>
      <c r="BF127" s="653"/>
      <c r="BG127" s="652"/>
      <c r="BH127" s="779"/>
      <c r="BI127" s="779"/>
      <c r="BJ127" s="653"/>
    </row>
    <row r="128" spans="1:63" ht="44.4" customHeight="1" x14ac:dyDescent="0.55000000000000004">
      <c r="A128" s="117"/>
      <c r="B128" s="694" t="s">
        <v>2</v>
      </c>
      <c r="C128" s="623"/>
      <c r="D128" s="623"/>
      <c r="E128" s="623"/>
      <c r="F128" s="623"/>
      <c r="G128" s="623"/>
      <c r="H128" s="623"/>
      <c r="I128" s="623"/>
      <c r="J128" s="623"/>
      <c r="K128" s="623"/>
      <c r="L128" s="623"/>
      <c r="M128" s="623"/>
      <c r="N128" s="623"/>
      <c r="O128" s="623"/>
      <c r="P128" s="623"/>
      <c r="Q128" s="623"/>
      <c r="R128" s="623"/>
      <c r="S128" s="623"/>
      <c r="T128" s="695"/>
      <c r="U128" s="961">
        <f>SUM(AG128:BA128)</f>
        <v>8</v>
      </c>
      <c r="V128" s="962"/>
      <c r="W128" s="781"/>
      <c r="X128" s="780"/>
      <c r="Y128" s="781"/>
      <c r="Z128" s="780"/>
      <c r="AA128" s="781"/>
      <c r="AB128" s="780"/>
      <c r="AC128" s="781"/>
      <c r="AD128" s="780"/>
      <c r="AE128" s="781"/>
      <c r="AF128" s="653"/>
      <c r="AG128" s="692"/>
      <c r="AH128" s="692"/>
      <c r="AI128" s="693"/>
      <c r="AJ128" s="692"/>
      <c r="AK128" s="692"/>
      <c r="AL128" s="693"/>
      <c r="AM128" s="692"/>
      <c r="AN128" s="692"/>
      <c r="AO128" s="693"/>
      <c r="AP128" s="692">
        <v>2</v>
      </c>
      <c r="AQ128" s="692"/>
      <c r="AR128" s="692"/>
      <c r="AS128" s="938">
        <v>3</v>
      </c>
      <c r="AT128" s="692"/>
      <c r="AU128" s="693"/>
      <c r="AV128" s="692">
        <v>2</v>
      </c>
      <c r="AW128" s="692"/>
      <c r="AX128" s="693"/>
      <c r="AY128" s="692">
        <v>1</v>
      </c>
      <c r="AZ128" s="692"/>
      <c r="BA128" s="693"/>
      <c r="BB128" s="779"/>
      <c r="BC128" s="779"/>
      <c r="BD128" s="653"/>
      <c r="BE128" s="652"/>
      <c r="BF128" s="653"/>
      <c r="BG128" s="652"/>
      <c r="BH128" s="779"/>
      <c r="BI128" s="779"/>
      <c r="BJ128" s="653"/>
    </row>
    <row r="129" spans="1:63" s="14" customFormat="1" ht="40.200000000000003" customHeight="1" x14ac:dyDescent="0.55000000000000004">
      <c r="A129" s="118"/>
      <c r="B129" s="967" t="s">
        <v>21</v>
      </c>
      <c r="C129" s="677"/>
      <c r="D129" s="677"/>
      <c r="E129" s="677"/>
      <c r="F129" s="677"/>
      <c r="G129" s="677"/>
      <c r="H129" s="677"/>
      <c r="I129" s="677"/>
      <c r="J129" s="677"/>
      <c r="K129" s="677"/>
      <c r="L129" s="677"/>
      <c r="M129" s="677"/>
      <c r="N129" s="677"/>
      <c r="O129" s="677"/>
      <c r="P129" s="677"/>
      <c r="Q129" s="677"/>
      <c r="R129" s="677"/>
      <c r="S129" s="677"/>
      <c r="T129" s="968"/>
      <c r="U129" s="961">
        <f>SUM(AG129:BA129)</f>
        <v>32</v>
      </c>
      <c r="V129" s="962"/>
      <c r="W129" s="719"/>
      <c r="X129" s="690"/>
      <c r="Y129" s="719"/>
      <c r="Z129" s="690"/>
      <c r="AA129" s="719"/>
      <c r="AB129" s="690"/>
      <c r="AC129" s="719"/>
      <c r="AD129" s="690"/>
      <c r="AE129" s="719"/>
      <c r="AF129" s="651"/>
      <c r="AG129" s="628">
        <v>5</v>
      </c>
      <c r="AH129" s="628"/>
      <c r="AI129" s="629"/>
      <c r="AJ129" s="628">
        <v>5</v>
      </c>
      <c r="AK129" s="628"/>
      <c r="AL129" s="629"/>
      <c r="AM129" s="630">
        <v>5</v>
      </c>
      <c r="AN129" s="630"/>
      <c r="AO129" s="631"/>
      <c r="AP129" s="630">
        <v>4</v>
      </c>
      <c r="AQ129" s="630"/>
      <c r="AR129" s="630"/>
      <c r="AS129" s="889">
        <v>5</v>
      </c>
      <c r="AT129" s="628"/>
      <c r="AU129" s="629"/>
      <c r="AV129" s="628">
        <v>4</v>
      </c>
      <c r="AW129" s="628"/>
      <c r="AX129" s="629"/>
      <c r="AY129" s="628">
        <v>4</v>
      </c>
      <c r="AZ129" s="628"/>
      <c r="BA129" s="629"/>
      <c r="BB129" s="650"/>
      <c r="BC129" s="650"/>
      <c r="BD129" s="651"/>
      <c r="BE129" s="858"/>
      <c r="BF129" s="651"/>
      <c r="BG129" s="858"/>
      <c r="BH129" s="650"/>
      <c r="BI129" s="650"/>
      <c r="BJ129" s="651"/>
    </row>
    <row r="130" spans="1:63" s="14" customFormat="1" ht="45.6" customHeight="1" thickBot="1" x14ac:dyDescent="0.6">
      <c r="A130" s="118"/>
      <c r="B130" s="829" t="s">
        <v>22</v>
      </c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  <c r="O130" s="746"/>
      <c r="P130" s="746"/>
      <c r="Q130" s="746"/>
      <c r="R130" s="746"/>
      <c r="S130" s="746"/>
      <c r="T130" s="830"/>
      <c r="U130" s="963">
        <f>SUM(AG130:BA130)</f>
        <v>19</v>
      </c>
      <c r="V130" s="964"/>
      <c r="W130" s="821"/>
      <c r="X130" s="822"/>
      <c r="Y130" s="821"/>
      <c r="Z130" s="822"/>
      <c r="AA130" s="821"/>
      <c r="AB130" s="822"/>
      <c r="AC130" s="821"/>
      <c r="AD130" s="822"/>
      <c r="AE130" s="821"/>
      <c r="AF130" s="834"/>
      <c r="AG130" s="832">
        <v>3</v>
      </c>
      <c r="AH130" s="806"/>
      <c r="AI130" s="807"/>
      <c r="AJ130" s="804">
        <v>2</v>
      </c>
      <c r="AK130" s="804"/>
      <c r="AL130" s="805"/>
      <c r="AM130" s="804">
        <v>3</v>
      </c>
      <c r="AN130" s="804"/>
      <c r="AO130" s="805"/>
      <c r="AP130" s="804">
        <v>5</v>
      </c>
      <c r="AQ130" s="804"/>
      <c r="AR130" s="804"/>
      <c r="AS130" s="803">
        <v>2</v>
      </c>
      <c r="AT130" s="804"/>
      <c r="AU130" s="805"/>
      <c r="AV130" s="806">
        <v>2</v>
      </c>
      <c r="AW130" s="806"/>
      <c r="AX130" s="807"/>
      <c r="AY130" s="806">
        <v>2</v>
      </c>
      <c r="AZ130" s="806"/>
      <c r="BA130" s="807"/>
      <c r="BB130" s="833"/>
      <c r="BC130" s="833"/>
      <c r="BD130" s="834"/>
      <c r="BE130" s="859">
        <f>SUM(BE125,BH134,BH136,AQ134,AD134:AF136,O134)</f>
        <v>240</v>
      </c>
      <c r="BF130" s="860"/>
      <c r="BG130" s="861"/>
      <c r="BH130" s="833"/>
      <c r="BI130" s="833"/>
      <c r="BJ130" s="834"/>
    </row>
    <row r="131" spans="1:63" ht="30" customHeight="1" thickBot="1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8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3" ht="51.6" customHeight="1" thickBot="1" x14ac:dyDescent="0.3">
      <c r="A132" s="117"/>
      <c r="B132" s="965" t="s">
        <v>69</v>
      </c>
      <c r="C132" s="966"/>
      <c r="D132" s="966"/>
      <c r="E132" s="966"/>
      <c r="F132" s="966"/>
      <c r="G132" s="966"/>
      <c r="H132" s="966"/>
      <c r="I132" s="966"/>
      <c r="J132" s="966"/>
      <c r="K132" s="966"/>
      <c r="L132" s="966"/>
      <c r="M132" s="966"/>
      <c r="N132" s="966"/>
      <c r="O132" s="966"/>
      <c r="P132" s="966"/>
      <c r="Q132" s="1097"/>
      <c r="R132" s="965" t="s">
        <v>100</v>
      </c>
      <c r="S132" s="966"/>
      <c r="T132" s="966"/>
      <c r="U132" s="966"/>
      <c r="V132" s="966"/>
      <c r="W132" s="966"/>
      <c r="X132" s="966"/>
      <c r="Y132" s="966"/>
      <c r="Z132" s="966"/>
      <c r="AA132" s="966"/>
      <c r="AB132" s="966"/>
      <c r="AC132" s="966"/>
      <c r="AD132" s="966"/>
      <c r="AE132" s="966"/>
      <c r="AF132" s="966"/>
      <c r="AG132" s="836" t="s">
        <v>68</v>
      </c>
      <c r="AH132" s="837"/>
      <c r="AI132" s="837"/>
      <c r="AJ132" s="837"/>
      <c r="AK132" s="837"/>
      <c r="AL132" s="837"/>
      <c r="AM132" s="837"/>
      <c r="AN132" s="837"/>
      <c r="AO132" s="837"/>
      <c r="AP132" s="837"/>
      <c r="AQ132" s="837"/>
      <c r="AR132" s="837"/>
      <c r="AS132" s="837"/>
      <c r="AT132" s="837"/>
      <c r="AU132" s="837"/>
      <c r="AV132" s="836" t="s">
        <v>67</v>
      </c>
      <c r="AW132" s="837"/>
      <c r="AX132" s="837"/>
      <c r="AY132" s="837"/>
      <c r="AZ132" s="837"/>
      <c r="BA132" s="837"/>
      <c r="BB132" s="837"/>
      <c r="BC132" s="837"/>
      <c r="BD132" s="837"/>
      <c r="BE132" s="837"/>
      <c r="BF132" s="837"/>
      <c r="BG132" s="837"/>
      <c r="BH132" s="837"/>
      <c r="BI132" s="837"/>
      <c r="BJ132" s="838"/>
    </row>
    <row r="133" spans="1:63" ht="70.2" customHeight="1" x14ac:dyDescent="0.25">
      <c r="B133" s="952" t="s">
        <v>30</v>
      </c>
      <c r="C133" s="953"/>
      <c r="D133" s="953"/>
      <c r="E133" s="953"/>
      <c r="F133" s="953"/>
      <c r="G133" s="953"/>
      <c r="H133" s="954"/>
      <c r="I133" s="808" t="s">
        <v>29</v>
      </c>
      <c r="J133" s="808"/>
      <c r="K133" s="808"/>
      <c r="L133" s="808" t="s">
        <v>31</v>
      </c>
      <c r="M133" s="808"/>
      <c r="N133" s="808"/>
      <c r="O133" s="955" t="s">
        <v>101</v>
      </c>
      <c r="P133" s="808"/>
      <c r="Q133" s="839"/>
      <c r="R133" s="625" t="s">
        <v>30</v>
      </c>
      <c r="S133" s="626"/>
      <c r="T133" s="626"/>
      <c r="U133" s="626"/>
      <c r="V133" s="626"/>
      <c r="W133" s="627"/>
      <c r="X133" s="808" t="s">
        <v>29</v>
      </c>
      <c r="Y133" s="808"/>
      <c r="Z133" s="808"/>
      <c r="AA133" s="808" t="s">
        <v>31</v>
      </c>
      <c r="AB133" s="808"/>
      <c r="AC133" s="808"/>
      <c r="AD133" s="955" t="s">
        <v>101</v>
      </c>
      <c r="AE133" s="808"/>
      <c r="AF133" s="839"/>
      <c r="AG133" s="842" t="s">
        <v>29</v>
      </c>
      <c r="AH133" s="843"/>
      <c r="AI133" s="843"/>
      <c r="AJ133" s="843"/>
      <c r="AK133" s="844"/>
      <c r="AL133" s="839" t="s">
        <v>31</v>
      </c>
      <c r="AM133" s="840"/>
      <c r="AN133" s="840"/>
      <c r="AO133" s="840"/>
      <c r="AP133" s="841"/>
      <c r="AQ133" s="845" t="s">
        <v>101</v>
      </c>
      <c r="AR133" s="840"/>
      <c r="AS133" s="840"/>
      <c r="AT133" s="840"/>
      <c r="AU133" s="840"/>
      <c r="AV133" s="729" t="s">
        <v>392</v>
      </c>
      <c r="AW133" s="730"/>
      <c r="AX133" s="730"/>
      <c r="AY133" s="730"/>
      <c r="AZ133" s="730"/>
      <c r="BA133" s="730"/>
      <c r="BB133" s="730"/>
      <c r="BC133" s="730"/>
      <c r="BD133" s="730"/>
      <c r="BE133" s="730"/>
      <c r="BF133" s="730"/>
      <c r="BG133" s="730"/>
      <c r="BH133" s="730"/>
      <c r="BI133" s="730"/>
      <c r="BJ133" s="731"/>
    </row>
    <row r="134" spans="1:63" s="30" customFormat="1" ht="55.2" customHeight="1" x14ac:dyDescent="0.4">
      <c r="B134" s="1101" t="s">
        <v>324</v>
      </c>
      <c r="C134" s="1102"/>
      <c r="D134" s="1102"/>
      <c r="E134" s="1102"/>
      <c r="F134" s="1102"/>
      <c r="G134" s="1102"/>
      <c r="H134" s="1103"/>
      <c r="I134" s="990">
        <v>2</v>
      </c>
      <c r="J134" s="943"/>
      <c r="K134" s="944"/>
      <c r="L134" s="990">
        <v>2</v>
      </c>
      <c r="M134" s="943"/>
      <c r="N134" s="944"/>
      <c r="O134" s="990">
        <v>3</v>
      </c>
      <c r="P134" s="943"/>
      <c r="Q134" s="1110"/>
      <c r="R134" s="694" t="s">
        <v>341</v>
      </c>
      <c r="S134" s="623"/>
      <c r="T134" s="623"/>
      <c r="U134" s="623"/>
      <c r="V134" s="623"/>
      <c r="W134" s="695"/>
      <c r="X134" s="646">
        <v>4</v>
      </c>
      <c r="Y134" s="940"/>
      <c r="Z134" s="647"/>
      <c r="AA134" s="646">
        <v>2</v>
      </c>
      <c r="AB134" s="940"/>
      <c r="AC134" s="647"/>
      <c r="AD134" s="646">
        <v>3</v>
      </c>
      <c r="AE134" s="940"/>
      <c r="AF134" s="940"/>
      <c r="AG134" s="912">
        <v>8</v>
      </c>
      <c r="AH134" s="913"/>
      <c r="AI134" s="913"/>
      <c r="AJ134" s="913"/>
      <c r="AK134" s="649"/>
      <c r="AL134" s="648">
        <v>14</v>
      </c>
      <c r="AM134" s="913"/>
      <c r="AN134" s="913"/>
      <c r="AO134" s="913"/>
      <c r="AP134" s="649"/>
      <c r="AQ134" s="648">
        <v>21</v>
      </c>
      <c r="AR134" s="913"/>
      <c r="AS134" s="913"/>
      <c r="AT134" s="913"/>
      <c r="AU134" s="914"/>
      <c r="AV134" s="732"/>
      <c r="AW134" s="733"/>
      <c r="AX134" s="733"/>
      <c r="AY134" s="733"/>
      <c r="AZ134" s="733"/>
      <c r="BA134" s="733"/>
      <c r="BB134" s="733"/>
      <c r="BC134" s="733"/>
      <c r="BD134" s="733"/>
      <c r="BE134" s="733"/>
      <c r="BF134" s="733"/>
      <c r="BG134" s="733"/>
      <c r="BH134" s="733"/>
      <c r="BI134" s="733"/>
      <c r="BJ134" s="734"/>
    </row>
    <row r="135" spans="1:63" s="30" customFormat="1" ht="47.4" customHeight="1" x14ac:dyDescent="0.4">
      <c r="B135" s="1104"/>
      <c r="C135" s="1105"/>
      <c r="D135" s="1105"/>
      <c r="E135" s="1105"/>
      <c r="F135" s="1105"/>
      <c r="G135" s="1105"/>
      <c r="H135" s="1106"/>
      <c r="I135" s="1084"/>
      <c r="J135" s="1085"/>
      <c r="K135" s="1086"/>
      <c r="L135" s="1084"/>
      <c r="M135" s="1085"/>
      <c r="N135" s="1086"/>
      <c r="O135" s="1084"/>
      <c r="P135" s="1085"/>
      <c r="Q135" s="1111"/>
      <c r="R135" s="694" t="s">
        <v>342</v>
      </c>
      <c r="S135" s="623"/>
      <c r="T135" s="623"/>
      <c r="U135" s="623"/>
      <c r="V135" s="623"/>
      <c r="W135" s="695"/>
      <c r="X135" s="646">
        <v>6</v>
      </c>
      <c r="Y135" s="940"/>
      <c r="Z135" s="647"/>
      <c r="AA135" s="646">
        <v>4</v>
      </c>
      <c r="AB135" s="940"/>
      <c r="AC135" s="647"/>
      <c r="AD135" s="646">
        <v>6</v>
      </c>
      <c r="AE135" s="940"/>
      <c r="AF135" s="940"/>
      <c r="AG135" s="1172"/>
      <c r="AH135" s="1173"/>
      <c r="AI135" s="1173"/>
      <c r="AJ135" s="1173"/>
      <c r="AK135" s="898"/>
      <c r="AL135" s="897"/>
      <c r="AM135" s="1173"/>
      <c r="AN135" s="1173"/>
      <c r="AO135" s="1173"/>
      <c r="AP135" s="898"/>
      <c r="AQ135" s="897"/>
      <c r="AR135" s="1173"/>
      <c r="AS135" s="1173"/>
      <c r="AT135" s="1173"/>
      <c r="AU135" s="1176"/>
      <c r="AV135" s="732"/>
      <c r="AW135" s="733"/>
      <c r="AX135" s="733"/>
      <c r="AY135" s="733"/>
      <c r="AZ135" s="733"/>
      <c r="BA135" s="733"/>
      <c r="BB135" s="733"/>
      <c r="BC135" s="733"/>
      <c r="BD135" s="733"/>
      <c r="BE135" s="733"/>
      <c r="BF135" s="733"/>
      <c r="BG135" s="733"/>
      <c r="BH135" s="733"/>
      <c r="BI135" s="733"/>
      <c r="BJ135" s="734"/>
    </row>
    <row r="136" spans="1:63" s="30" customFormat="1" ht="43.8" customHeight="1" thickBot="1" x14ac:dyDescent="0.45">
      <c r="B136" s="1107"/>
      <c r="C136" s="1108"/>
      <c r="D136" s="1108"/>
      <c r="E136" s="1108"/>
      <c r="F136" s="1108"/>
      <c r="G136" s="1108"/>
      <c r="H136" s="1109"/>
      <c r="I136" s="899"/>
      <c r="J136" s="856"/>
      <c r="K136" s="900"/>
      <c r="L136" s="899"/>
      <c r="M136" s="856"/>
      <c r="N136" s="900"/>
      <c r="O136" s="899"/>
      <c r="P136" s="856"/>
      <c r="Q136" s="857"/>
      <c r="R136" s="849" t="s">
        <v>191</v>
      </c>
      <c r="S136" s="850"/>
      <c r="T136" s="850"/>
      <c r="U136" s="850"/>
      <c r="V136" s="850"/>
      <c r="W136" s="851"/>
      <c r="X136" s="698">
        <v>8</v>
      </c>
      <c r="Y136" s="699"/>
      <c r="Z136" s="700"/>
      <c r="AA136" s="698">
        <v>6</v>
      </c>
      <c r="AB136" s="699"/>
      <c r="AC136" s="700"/>
      <c r="AD136" s="698">
        <v>9</v>
      </c>
      <c r="AE136" s="699"/>
      <c r="AF136" s="699"/>
      <c r="AG136" s="1149"/>
      <c r="AH136" s="1150"/>
      <c r="AI136" s="1150"/>
      <c r="AJ136" s="1150"/>
      <c r="AK136" s="1174"/>
      <c r="AL136" s="1175"/>
      <c r="AM136" s="1150"/>
      <c r="AN136" s="1150"/>
      <c r="AO136" s="1150"/>
      <c r="AP136" s="1174"/>
      <c r="AQ136" s="1175"/>
      <c r="AR136" s="1150"/>
      <c r="AS136" s="1150"/>
      <c r="AT136" s="1150"/>
      <c r="AU136" s="1151"/>
      <c r="AV136" s="735"/>
      <c r="AW136" s="736"/>
      <c r="AX136" s="736"/>
      <c r="AY136" s="736"/>
      <c r="AZ136" s="736"/>
      <c r="BA136" s="736"/>
      <c r="BB136" s="736"/>
      <c r="BC136" s="736"/>
      <c r="BD136" s="736"/>
      <c r="BE136" s="736"/>
      <c r="BF136" s="736"/>
      <c r="BG136" s="736"/>
      <c r="BH136" s="736"/>
      <c r="BI136" s="736"/>
      <c r="BJ136" s="737"/>
    </row>
    <row r="137" spans="1:63" ht="103.2" customHeight="1" x14ac:dyDescent="0.3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9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</row>
    <row r="138" spans="1:63" ht="43.2" customHeight="1" x14ac:dyDescent="0.8">
      <c r="B138" s="29"/>
      <c r="C138" s="606" t="s">
        <v>119</v>
      </c>
      <c r="D138" s="607"/>
      <c r="E138" s="606"/>
      <c r="F138" s="608"/>
      <c r="G138" s="608"/>
      <c r="H138" s="608"/>
      <c r="I138" s="608"/>
      <c r="J138" s="608"/>
      <c r="K138" s="608"/>
      <c r="L138" s="608"/>
      <c r="M138" s="608"/>
      <c r="N138" s="608"/>
      <c r="O138" s="608"/>
      <c r="P138" s="608"/>
      <c r="Q138" s="608"/>
      <c r="R138" s="608"/>
      <c r="S138" s="608"/>
      <c r="T138" s="608"/>
      <c r="U138" s="608"/>
      <c r="V138" s="608"/>
      <c r="W138" s="608"/>
      <c r="X138" s="608"/>
      <c r="Y138" s="608"/>
      <c r="Z138" s="608"/>
      <c r="AA138" s="519"/>
      <c r="AB138" s="519"/>
      <c r="AC138" s="519"/>
      <c r="AD138" s="519"/>
      <c r="AE138" s="519"/>
      <c r="AF138" s="519"/>
      <c r="AG138" s="519"/>
      <c r="AH138" s="519"/>
      <c r="AI138" s="520"/>
      <c r="AJ138" s="518"/>
      <c r="AK138" s="519"/>
      <c r="AL138" s="519"/>
      <c r="AM138" s="519"/>
      <c r="AN138" s="606" t="s">
        <v>119</v>
      </c>
      <c r="AO138" s="608"/>
      <c r="AP138" s="608"/>
      <c r="AQ138" s="608"/>
      <c r="AR138" s="608"/>
      <c r="AS138" s="608"/>
      <c r="AT138" s="608"/>
      <c r="AU138" s="613"/>
      <c r="AV138" s="608"/>
      <c r="AW138" s="608"/>
      <c r="AX138" s="608"/>
      <c r="AY138" s="608"/>
      <c r="AZ138" s="608"/>
      <c r="BA138" s="608"/>
      <c r="BB138" s="608"/>
      <c r="BC138" s="608"/>
      <c r="BD138" s="608"/>
      <c r="BE138" s="608"/>
      <c r="BF138" s="608"/>
      <c r="BG138" s="608"/>
      <c r="BH138" s="608"/>
      <c r="BI138" s="29"/>
      <c r="BJ138" s="29"/>
    </row>
    <row r="139" spans="1:63" ht="105" customHeight="1" x14ac:dyDescent="0.25">
      <c r="B139" s="63"/>
      <c r="C139" s="620" t="s">
        <v>323</v>
      </c>
      <c r="D139" s="620"/>
      <c r="E139" s="620"/>
      <c r="F139" s="620"/>
      <c r="G139" s="620"/>
      <c r="H139" s="620"/>
      <c r="I139" s="620"/>
      <c r="J139" s="620"/>
      <c r="K139" s="620"/>
      <c r="L139" s="620"/>
      <c r="M139" s="620"/>
      <c r="N139" s="620"/>
      <c r="O139" s="620"/>
      <c r="P139" s="620"/>
      <c r="Q139" s="620"/>
      <c r="R139" s="620"/>
      <c r="S139" s="620"/>
      <c r="T139" s="620"/>
      <c r="U139" s="620"/>
      <c r="V139" s="620"/>
      <c r="W139" s="620"/>
      <c r="X139" s="620"/>
      <c r="Y139" s="620"/>
      <c r="Z139" s="620"/>
      <c r="AA139" s="620"/>
      <c r="AB139" s="620"/>
      <c r="AC139" s="520"/>
      <c r="AD139" s="520"/>
      <c r="AE139" s="520"/>
      <c r="AF139" s="520"/>
      <c r="AG139" s="520"/>
      <c r="AH139" s="519"/>
      <c r="AI139" s="520"/>
      <c r="AJ139" s="519"/>
      <c r="AK139" s="519"/>
      <c r="AL139" s="519"/>
      <c r="AM139" s="519"/>
      <c r="AN139" s="620" t="s">
        <v>386</v>
      </c>
      <c r="AO139" s="620"/>
      <c r="AP139" s="620"/>
      <c r="AQ139" s="620"/>
      <c r="AR139" s="620"/>
      <c r="AS139" s="620"/>
      <c r="AT139" s="620"/>
      <c r="AU139" s="620"/>
      <c r="AV139" s="620"/>
      <c r="AW139" s="620"/>
      <c r="AX139" s="620"/>
      <c r="AY139" s="620"/>
      <c r="AZ139" s="620"/>
      <c r="BA139" s="620"/>
      <c r="BB139" s="620"/>
      <c r="BC139" s="620"/>
      <c r="BD139" s="620"/>
      <c r="BE139" s="620"/>
      <c r="BF139" s="620"/>
      <c r="BG139" s="620"/>
      <c r="BH139" s="620"/>
      <c r="BI139" s="64"/>
      <c r="BJ139" s="64"/>
    </row>
    <row r="140" spans="1:63" ht="36" customHeight="1" x14ac:dyDescent="0.25">
      <c r="B140" s="63"/>
      <c r="C140" s="620"/>
      <c r="D140" s="620"/>
      <c r="E140" s="620"/>
      <c r="F140" s="620"/>
      <c r="G140" s="620"/>
      <c r="H140" s="620"/>
      <c r="I140" s="620"/>
      <c r="J140" s="620"/>
      <c r="K140" s="620"/>
      <c r="L140" s="620"/>
      <c r="M140" s="620"/>
      <c r="N140" s="620"/>
      <c r="O140" s="620"/>
      <c r="P140" s="620"/>
      <c r="Q140" s="620"/>
      <c r="R140" s="620"/>
      <c r="S140" s="620"/>
      <c r="T140" s="620"/>
      <c r="U140" s="620"/>
      <c r="V140" s="620"/>
      <c r="W140" s="620"/>
      <c r="X140" s="620"/>
      <c r="Y140" s="620"/>
      <c r="Z140" s="620"/>
      <c r="AA140" s="620"/>
      <c r="AB140" s="620"/>
      <c r="AC140" s="522"/>
      <c r="AD140" s="522"/>
      <c r="AE140" s="522"/>
      <c r="AF140" s="522"/>
      <c r="AG140" s="522"/>
      <c r="AH140" s="519"/>
      <c r="AI140" s="520"/>
      <c r="AJ140" s="519"/>
      <c r="AK140" s="519"/>
      <c r="AL140" s="519"/>
      <c r="AM140" s="519"/>
      <c r="AN140" s="620"/>
      <c r="AO140" s="620"/>
      <c r="AP140" s="620"/>
      <c r="AQ140" s="620"/>
      <c r="AR140" s="620"/>
      <c r="AS140" s="620"/>
      <c r="AT140" s="620"/>
      <c r="AU140" s="620"/>
      <c r="AV140" s="620"/>
      <c r="AW140" s="620"/>
      <c r="AX140" s="620"/>
      <c r="AY140" s="620"/>
      <c r="AZ140" s="620"/>
      <c r="BA140" s="620"/>
      <c r="BB140" s="620"/>
      <c r="BC140" s="620"/>
      <c r="BD140" s="620"/>
      <c r="BE140" s="620"/>
      <c r="BF140" s="620"/>
      <c r="BG140" s="620"/>
      <c r="BH140" s="620"/>
      <c r="BI140" s="64"/>
      <c r="BJ140" s="64"/>
    </row>
    <row r="141" spans="1:63" ht="62.4" customHeight="1" x14ac:dyDescent="0.75">
      <c r="B141" s="63"/>
      <c r="C141" s="610"/>
      <c r="D141" s="610"/>
      <c r="E141" s="610"/>
      <c r="F141" s="610"/>
      <c r="G141" s="610"/>
      <c r="H141" s="610"/>
      <c r="I141" s="611"/>
      <c r="J141" s="635" t="s">
        <v>328</v>
      </c>
      <c r="K141" s="635"/>
      <c r="L141" s="635"/>
      <c r="M141" s="635"/>
      <c r="N141" s="635"/>
      <c r="O141" s="635"/>
      <c r="P141" s="635"/>
      <c r="Q141" s="501"/>
      <c r="R141" s="608"/>
      <c r="S141" s="608"/>
      <c r="T141" s="608"/>
      <c r="U141" s="608"/>
      <c r="V141" s="608"/>
      <c r="W141" s="608"/>
      <c r="X141" s="608"/>
      <c r="Y141" s="608"/>
      <c r="Z141" s="608"/>
      <c r="AA141" s="519"/>
      <c r="AB141" s="519"/>
      <c r="AC141" s="519"/>
      <c r="AD141" s="519"/>
      <c r="AE141" s="519"/>
      <c r="AF141" s="519"/>
      <c r="AG141" s="519"/>
      <c r="AH141" s="519"/>
      <c r="AI141" s="520"/>
      <c r="AJ141" s="519"/>
      <c r="AK141" s="519"/>
      <c r="AL141" s="519"/>
      <c r="AM141" s="519"/>
      <c r="AN141" s="614"/>
      <c r="AO141" s="614"/>
      <c r="AP141" s="614"/>
      <c r="AQ141" s="614"/>
      <c r="AR141" s="614"/>
      <c r="AS141" s="614"/>
      <c r="AT141" s="635" t="s">
        <v>333</v>
      </c>
      <c r="AU141" s="635"/>
      <c r="AV141" s="635"/>
      <c r="AW141" s="635"/>
      <c r="AX141" s="635"/>
      <c r="AY141" s="635"/>
      <c r="AZ141" s="615"/>
      <c r="BA141" s="615"/>
      <c r="BB141" s="615"/>
      <c r="BC141" s="615"/>
      <c r="BD141" s="615"/>
      <c r="BE141" s="615"/>
      <c r="BF141" s="615"/>
      <c r="BG141" s="615"/>
      <c r="BH141" s="615"/>
      <c r="BI141" s="64"/>
      <c r="BJ141" s="64"/>
    </row>
    <row r="142" spans="1:63" s="29" customFormat="1" ht="62.4" customHeight="1" x14ac:dyDescent="0.75">
      <c r="B142" s="63"/>
      <c r="C142" s="612" t="s">
        <v>420</v>
      </c>
      <c r="D142" s="608"/>
      <c r="E142" s="608"/>
      <c r="F142" s="608"/>
      <c r="G142" s="608"/>
      <c r="H142" s="608"/>
      <c r="I142" s="608"/>
      <c r="J142" s="612"/>
      <c r="K142" s="608"/>
      <c r="L142" s="608"/>
      <c r="M142" s="608"/>
      <c r="N142" s="607"/>
      <c r="O142" s="607"/>
      <c r="P142" s="608"/>
      <c r="Q142" s="608"/>
      <c r="R142" s="608"/>
      <c r="S142" s="608"/>
      <c r="T142" s="608"/>
      <c r="U142" s="608"/>
      <c r="V142" s="608"/>
      <c r="W142" s="608"/>
      <c r="X142" s="608"/>
      <c r="Y142" s="608"/>
      <c r="Z142" s="608"/>
      <c r="AA142" s="519"/>
      <c r="AB142" s="519"/>
      <c r="AC142" s="519"/>
      <c r="AD142" s="519"/>
      <c r="AE142" s="519"/>
      <c r="AF142" s="519"/>
      <c r="AG142" s="519"/>
      <c r="AH142" s="519"/>
      <c r="AI142" s="520"/>
      <c r="AJ142" s="519"/>
      <c r="AK142" s="519"/>
      <c r="AL142" s="519"/>
      <c r="AM142" s="519"/>
      <c r="AN142" s="612" t="s">
        <v>420</v>
      </c>
      <c r="AO142" s="608"/>
      <c r="AP142" s="608"/>
      <c r="AQ142" s="608"/>
      <c r="AR142" s="608"/>
      <c r="AS142" s="608"/>
      <c r="AT142" s="608"/>
      <c r="AU142" s="612"/>
      <c r="AV142" s="608"/>
      <c r="AW142" s="608"/>
      <c r="AX142" s="608"/>
      <c r="AY142" s="616"/>
      <c r="AZ142" s="616"/>
      <c r="BA142" s="608"/>
      <c r="BB142" s="608"/>
      <c r="BC142" s="608"/>
      <c r="BD142" s="608"/>
      <c r="BE142" s="608"/>
      <c r="BF142" s="608"/>
      <c r="BG142" s="608"/>
      <c r="BH142" s="608"/>
      <c r="BI142" s="64"/>
      <c r="BJ142" s="64"/>
    </row>
    <row r="143" spans="1:63" s="29" customFormat="1" ht="61.8" customHeight="1" x14ac:dyDescent="0.25">
      <c r="B143" s="619" t="s">
        <v>449</v>
      </c>
      <c r="C143" s="619"/>
      <c r="D143" s="619"/>
      <c r="E143" s="619"/>
      <c r="F143" s="619"/>
      <c r="G143" s="619"/>
      <c r="H143" s="619"/>
      <c r="I143" s="619"/>
      <c r="J143" s="619"/>
      <c r="K143" s="619"/>
      <c r="L143" s="619"/>
      <c r="M143" s="619"/>
      <c r="N143" s="619"/>
      <c r="O143" s="619"/>
      <c r="P143" s="619"/>
      <c r="Q143" s="619"/>
      <c r="R143" s="619"/>
      <c r="S143" s="619"/>
      <c r="T143" s="619"/>
      <c r="U143" s="619"/>
      <c r="V143" s="619"/>
      <c r="W143" s="619"/>
      <c r="X143" s="619"/>
      <c r="Y143" s="619"/>
      <c r="Z143" s="619"/>
      <c r="AA143" s="619"/>
      <c r="AB143" s="619"/>
      <c r="AC143" s="619"/>
      <c r="AD143" s="619"/>
      <c r="AE143" s="619"/>
      <c r="AF143" s="619"/>
      <c r="AG143" s="619"/>
      <c r="AH143" s="619"/>
      <c r="AI143" s="619"/>
      <c r="AJ143" s="619"/>
      <c r="AK143" s="619"/>
      <c r="AL143" s="619"/>
      <c r="AM143" s="619"/>
      <c r="AN143" s="619"/>
      <c r="AO143" s="619"/>
      <c r="AP143" s="619"/>
      <c r="AQ143" s="619"/>
      <c r="AR143" s="619"/>
      <c r="AS143" s="619"/>
      <c r="AT143" s="619"/>
      <c r="AU143" s="619"/>
      <c r="AV143" s="619"/>
      <c r="AW143" s="619"/>
      <c r="AX143" s="619"/>
      <c r="AY143" s="619"/>
      <c r="AZ143" s="619"/>
      <c r="BA143" s="619"/>
      <c r="BB143" s="619"/>
      <c r="BC143" s="619"/>
      <c r="BD143" s="619"/>
      <c r="BE143" s="619"/>
      <c r="BF143" s="619"/>
      <c r="BG143" s="619"/>
      <c r="BH143" s="619"/>
      <c r="BI143" s="619"/>
      <c r="BJ143" s="619"/>
      <c r="BK143" s="116"/>
    </row>
    <row r="144" spans="1:63" s="29" customFormat="1" ht="13.8" customHeight="1" thickBot="1" x14ac:dyDescent="0.3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64"/>
      <c r="BI144" s="64"/>
      <c r="BJ144" s="64"/>
      <c r="BK144" s="116"/>
    </row>
    <row r="145" spans="1:62" s="29" customFormat="1" ht="175.8" customHeight="1" thickBot="1" x14ac:dyDescent="0.3">
      <c r="A145" s="119"/>
      <c r="B145" s="711" t="s">
        <v>104</v>
      </c>
      <c r="C145" s="712"/>
      <c r="D145" s="712"/>
      <c r="E145" s="713"/>
      <c r="F145" s="818" t="s">
        <v>105</v>
      </c>
      <c r="G145" s="819"/>
      <c r="H145" s="819"/>
      <c r="I145" s="819"/>
      <c r="J145" s="819"/>
      <c r="K145" s="819"/>
      <c r="L145" s="819"/>
      <c r="M145" s="819"/>
      <c r="N145" s="819"/>
      <c r="O145" s="819"/>
      <c r="P145" s="819"/>
      <c r="Q145" s="819"/>
      <c r="R145" s="819"/>
      <c r="S145" s="819"/>
      <c r="T145" s="819"/>
      <c r="U145" s="819"/>
      <c r="V145" s="819"/>
      <c r="W145" s="819"/>
      <c r="X145" s="819"/>
      <c r="Y145" s="819"/>
      <c r="Z145" s="819"/>
      <c r="AA145" s="819"/>
      <c r="AB145" s="819"/>
      <c r="AC145" s="819"/>
      <c r="AD145" s="819"/>
      <c r="AE145" s="819"/>
      <c r="AF145" s="819"/>
      <c r="AG145" s="819"/>
      <c r="AH145" s="819"/>
      <c r="AI145" s="819"/>
      <c r="AJ145" s="819"/>
      <c r="AK145" s="819"/>
      <c r="AL145" s="819"/>
      <c r="AM145" s="819"/>
      <c r="AN145" s="819"/>
      <c r="AO145" s="819"/>
      <c r="AP145" s="819"/>
      <c r="AQ145" s="819"/>
      <c r="AR145" s="819"/>
      <c r="AS145" s="819"/>
      <c r="AT145" s="819"/>
      <c r="AU145" s="819"/>
      <c r="AV145" s="819"/>
      <c r="AW145" s="819"/>
      <c r="AX145" s="819"/>
      <c r="AY145" s="819"/>
      <c r="AZ145" s="819"/>
      <c r="BA145" s="819"/>
      <c r="BB145" s="819"/>
      <c r="BC145" s="819"/>
      <c r="BD145" s="819"/>
      <c r="BE145" s="819"/>
      <c r="BF145" s="820"/>
      <c r="BG145" s="816" t="s">
        <v>343</v>
      </c>
      <c r="BH145" s="712"/>
      <c r="BI145" s="712"/>
      <c r="BJ145" s="817"/>
    </row>
    <row r="146" spans="1:62" s="29" customFormat="1" ht="84.6" customHeight="1" x14ac:dyDescent="0.25">
      <c r="A146" s="119"/>
      <c r="B146" s="826" t="s">
        <v>117</v>
      </c>
      <c r="C146" s="827"/>
      <c r="D146" s="827"/>
      <c r="E146" s="828"/>
      <c r="F146" s="670" t="s">
        <v>440</v>
      </c>
      <c r="G146" s="671"/>
      <c r="H146" s="671"/>
      <c r="I146" s="671"/>
      <c r="J146" s="671"/>
      <c r="K146" s="671"/>
      <c r="L146" s="671"/>
      <c r="M146" s="671"/>
      <c r="N146" s="671"/>
      <c r="O146" s="671"/>
      <c r="P146" s="671"/>
      <c r="Q146" s="671"/>
      <c r="R146" s="671"/>
      <c r="S146" s="671"/>
      <c r="T146" s="671"/>
      <c r="U146" s="671"/>
      <c r="V146" s="671"/>
      <c r="W146" s="671"/>
      <c r="X146" s="671"/>
      <c r="Y146" s="671"/>
      <c r="Z146" s="671"/>
      <c r="AA146" s="671"/>
      <c r="AB146" s="671"/>
      <c r="AC146" s="671"/>
      <c r="AD146" s="671"/>
      <c r="AE146" s="671"/>
      <c r="AF146" s="671"/>
      <c r="AG146" s="671"/>
      <c r="AH146" s="671"/>
      <c r="AI146" s="671"/>
      <c r="AJ146" s="671"/>
      <c r="AK146" s="671"/>
      <c r="AL146" s="671"/>
      <c r="AM146" s="671"/>
      <c r="AN146" s="671"/>
      <c r="AO146" s="671"/>
      <c r="AP146" s="671"/>
      <c r="AQ146" s="671"/>
      <c r="AR146" s="671"/>
      <c r="AS146" s="671"/>
      <c r="AT146" s="671"/>
      <c r="AU146" s="671"/>
      <c r="AV146" s="671"/>
      <c r="AW146" s="671"/>
      <c r="AX146" s="671"/>
      <c r="AY146" s="671"/>
      <c r="AZ146" s="671"/>
      <c r="BA146" s="671"/>
      <c r="BB146" s="671"/>
      <c r="BC146" s="671"/>
      <c r="BD146" s="671"/>
      <c r="BE146" s="671"/>
      <c r="BF146" s="672"/>
      <c r="BG146" s="846" t="s">
        <v>354</v>
      </c>
      <c r="BH146" s="847"/>
      <c r="BI146" s="847"/>
      <c r="BJ146" s="848"/>
    </row>
    <row r="147" spans="1:62" s="29" customFormat="1" ht="88.8" customHeight="1" x14ac:dyDescent="0.25">
      <c r="A147" s="119"/>
      <c r="B147" s="654" t="s">
        <v>118</v>
      </c>
      <c r="C147" s="655"/>
      <c r="D147" s="655"/>
      <c r="E147" s="656"/>
      <c r="F147" s="670" t="s">
        <v>374</v>
      </c>
      <c r="G147" s="671"/>
      <c r="H147" s="671"/>
      <c r="I147" s="671"/>
      <c r="J147" s="671"/>
      <c r="K147" s="671"/>
      <c r="L147" s="671"/>
      <c r="M147" s="671"/>
      <c r="N147" s="671"/>
      <c r="O147" s="671"/>
      <c r="P147" s="671"/>
      <c r="Q147" s="671"/>
      <c r="R147" s="671"/>
      <c r="S147" s="671"/>
      <c r="T147" s="671"/>
      <c r="U147" s="671"/>
      <c r="V147" s="671"/>
      <c r="W147" s="671"/>
      <c r="X147" s="671"/>
      <c r="Y147" s="671"/>
      <c r="Z147" s="671"/>
      <c r="AA147" s="671"/>
      <c r="AB147" s="671"/>
      <c r="AC147" s="671"/>
      <c r="AD147" s="671"/>
      <c r="AE147" s="671"/>
      <c r="AF147" s="671"/>
      <c r="AG147" s="671"/>
      <c r="AH147" s="671"/>
      <c r="AI147" s="671"/>
      <c r="AJ147" s="671"/>
      <c r="AK147" s="671"/>
      <c r="AL147" s="671"/>
      <c r="AM147" s="671"/>
      <c r="AN147" s="671"/>
      <c r="AO147" s="671"/>
      <c r="AP147" s="671"/>
      <c r="AQ147" s="671"/>
      <c r="AR147" s="671"/>
      <c r="AS147" s="671"/>
      <c r="AT147" s="671"/>
      <c r="AU147" s="671"/>
      <c r="AV147" s="671"/>
      <c r="AW147" s="671"/>
      <c r="AX147" s="671"/>
      <c r="AY147" s="671"/>
      <c r="AZ147" s="671"/>
      <c r="BA147" s="671"/>
      <c r="BB147" s="671"/>
      <c r="BC147" s="671"/>
      <c r="BD147" s="671"/>
      <c r="BE147" s="671"/>
      <c r="BF147" s="672"/>
      <c r="BG147" s="673" t="s">
        <v>355</v>
      </c>
      <c r="BH147" s="674"/>
      <c r="BI147" s="674"/>
      <c r="BJ147" s="675"/>
    </row>
    <row r="148" spans="1:62" s="29" customFormat="1" ht="172.8" customHeight="1" x14ac:dyDescent="0.25">
      <c r="A148" s="119"/>
      <c r="B148" s="654" t="s">
        <v>194</v>
      </c>
      <c r="C148" s="655"/>
      <c r="D148" s="655"/>
      <c r="E148" s="656"/>
      <c r="F148" s="797" t="s">
        <v>450</v>
      </c>
      <c r="G148" s="798"/>
      <c r="H148" s="798"/>
      <c r="I148" s="798"/>
      <c r="J148" s="798"/>
      <c r="K148" s="798"/>
      <c r="L148" s="798"/>
      <c r="M148" s="798"/>
      <c r="N148" s="798"/>
      <c r="O148" s="798"/>
      <c r="P148" s="798"/>
      <c r="Q148" s="798"/>
      <c r="R148" s="798"/>
      <c r="S148" s="798"/>
      <c r="T148" s="798"/>
      <c r="U148" s="798"/>
      <c r="V148" s="798"/>
      <c r="W148" s="798"/>
      <c r="X148" s="798"/>
      <c r="Y148" s="798"/>
      <c r="Z148" s="798"/>
      <c r="AA148" s="798"/>
      <c r="AB148" s="798"/>
      <c r="AC148" s="798"/>
      <c r="AD148" s="798"/>
      <c r="AE148" s="798"/>
      <c r="AF148" s="798"/>
      <c r="AG148" s="798"/>
      <c r="AH148" s="798"/>
      <c r="AI148" s="798"/>
      <c r="AJ148" s="798"/>
      <c r="AK148" s="798"/>
      <c r="AL148" s="798"/>
      <c r="AM148" s="798"/>
      <c r="AN148" s="798"/>
      <c r="AO148" s="798"/>
      <c r="AP148" s="798"/>
      <c r="AQ148" s="798"/>
      <c r="AR148" s="798"/>
      <c r="AS148" s="798"/>
      <c r="AT148" s="798"/>
      <c r="AU148" s="798"/>
      <c r="AV148" s="798"/>
      <c r="AW148" s="798"/>
      <c r="AX148" s="798"/>
      <c r="AY148" s="798"/>
      <c r="AZ148" s="798"/>
      <c r="BA148" s="798"/>
      <c r="BB148" s="798"/>
      <c r="BC148" s="798"/>
      <c r="BD148" s="798"/>
      <c r="BE148" s="798"/>
      <c r="BF148" s="799"/>
      <c r="BG148" s="673" t="s">
        <v>187</v>
      </c>
      <c r="BH148" s="674"/>
      <c r="BI148" s="674"/>
      <c r="BJ148" s="675"/>
    </row>
    <row r="149" spans="1:62" s="29" customFormat="1" ht="132" customHeight="1" x14ac:dyDescent="0.25">
      <c r="A149" s="119"/>
      <c r="B149" s="654" t="s">
        <v>195</v>
      </c>
      <c r="C149" s="655"/>
      <c r="D149" s="655"/>
      <c r="E149" s="656"/>
      <c r="F149" s="800" t="s">
        <v>442</v>
      </c>
      <c r="G149" s="801"/>
      <c r="H149" s="801"/>
      <c r="I149" s="801"/>
      <c r="J149" s="801"/>
      <c r="K149" s="801"/>
      <c r="L149" s="801"/>
      <c r="M149" s="801"/>
      <c r="N149" s="801"/>
      <c r="O149" s="801"/>
      <c r="P149" s="801"/>
      <c r="Q149" s="801"/>
      <c r="R149" s="801"/>
      <c r="S149" s="801"/>
      <c r="T149" s="801"/>
      <c r="U149" s="801"/>
      <c r="V149" s="801"/>
      <c r="W149" s="801"/>
      <c r="X149" s="801"/>
      <c r="Y149" s="801"/>
      <c r="Z149" s="801"/>
      <c r="AA149" s="801"/>
      <c r="AB149" s="801"/>
      <c r="AC149" s="801"/>
      <c r="AD149" s="801"/>
      <c r="AE149" s="801"/>
      <c r="AF149" s="801"/>
      <c r="AG149" s="801"/>
      <c r="AH149" s="801"/>
      <c r="AI149" s="801"/>
      <c r="AJ149" s="801"/>
      <c r="AK149" s="801"/>
      <c r="AL149" s="801"/>
      <c r="AM149" s="801"/>
      <c r="AN149" s="801"/>
      <c r="AO149" s="801"/>
      <c r="AP149" s="801"/>
      <c r="AQ149" s="801"/>
      <c r="AR149" s="801"/>
      <c r="AS149" s="801"/>
      <c r="AT149" s="801"/>
      <c r="AU149" s="801"/>
      <c r="AV149" s="801"/>
      <c r="AW149" s="801"/>
      <c r="AX149" s="801"/>
      <c r="AY149" s="801"/>
      <c r="AZ149" s="801"/>
      <c r="BA149" s="801"/>
      <c r="BB149" s="801"/>
      <c r="BC149" s="801"/>
      <c r="BD149" s="801"/>
      <c r="BE149" s="801"/>
      <c r="BF149" s="802"/>
      <c r="BG149" s="673" t="s">
        <v>185</v>
      </c>
      <c r="BH149" s="674"/>
      <c r="BI149" s="674"/>
      <c r="BJ149" s="675"/>
    </row>
    <row r="150" spans="1:62" s="29" customFormat="1" ht="66" customHeight="1" x14ac:dyDescent="0.25">
      <c r="A150" s="119"/>
      <c r="B150" s="654" t="s">
        <v>196</v>
      </c>
      <c r="C150" s="655"/>
      <c r="D150" s="655"/>
      <c r="E150" s="656"/>
      <c r="F150" s="670" t="s">
        <v>296</v>
      </c>
      <c r="G150" s="671"/>
      <c r="H150" s="671"/>
      <c r="I150" s="671"/>
      <c r="J150" s="671"/>
      <c r="K150" s="671"/>
      <c r="L150" s="671"/>
      <c r="M150" s="671"/>
      <c r="N150" s="671"/>
      <c r="O150" s="671"/>
      <c r="P150" s="671"/>
      <c r="Q150" s="671"/>
      <c r="R150" s="671"/>
      <c r="S150" s="671"/>
      <c r="T150" s="671"/>
      <c r="U150" s="671"/>
      <c r="V150" s="671"/>
      <c r="W150" s="671"/>
      <c r="X150" s="671"/>
      <c r="Y150" s="671"/>
      <c r="Z150" s="671"/>
      <c r="AA150" s="671"/>
      <c r="AB150" s="671"/>
      <c r="AC150" s="671"/>
      <c r="AD150" s="671"/>
      <c r="AE150" s="671"/>
      <c r="AF150" s="671"/>
      <c r="AG150" s="671"/>
      <c r="AH150" s="671"/>
      <c r="AI150" s="671"/>
      <c r="AJ150" s="671"/>
      <c r="AK150" s="671"/>
      <c r="AL150" s="671"/>
      <c r="AM150" s="671"/>
      <c r="AN150" s="671"/>
      <c r="AO150" s="671"/>
      <c r="AP150" s="671"/>
      <c r="AQ150" s="671"/>
      <c r="AR150" s="671"/>
      <c r="AS150" s="671"/>
      <c r="AT150" s="671"/>
      <c r="AU150" s="671"/>
      <c r="AV150" s="671"/>
      <c r="AW150" s="671"/>
      <c r="AX150" s="671"/>
      <c r="AY150" s="671"/>
      <c r="AZ150" s="671"/>
      <c r="BA150" s="671"/>
      <c r="BB150" s="671"/>
      <c r="BC150" s="671"/>
      <c r="BD150" s="671"/>
      <c r="BE150" s="671"/>
      <c r="BF150" s="672"/>
      <c r="BG150" s="673" t="s">
        <v>112</v>
      </c>
      <c r="BH150" s="674"/>
      <c r="BI150" s="674"/>
      <c r="BJ150" s="675"/>
    </row>
    <row r="151" spans="1:62" s="29" customFormat="1" ht="91.8" customHeight="1" x14ac:dyDescent="0.25">
      <c r="A151" s="119"/>
      <c r="B151" s="705" t="s">
        <v>193</v>
      </c>
      <c r="C151" s="706"/>
      <c r="D151" s="706"/>
      <c r="E151" s="707"/>
      <c r="F151" s="708" t="s">
        <v>439</v>
      </c>
      <c r="G151" s="709"/>
      <c r="H151" s="709"/>
      <c r="I151" s="709"/>
      <c r="J151" s="709"/>
      <c r="K151" s="709"/>
      <c r="L151" s="709"/>
      <c r="M151" s="709"/>
      <c r="N151" s="709"/>
      <c r="O151" s="709"/>
      <c r="P151" s="709"/>
      <c r="Q151" s="709"/>
      <c r="R151" s="709"/>
      <c r="S151" s="709"/>
      <c r="T151" s="709"/>
      <c r="U151" s="709"/>
      <c r="V151" s="709"/>
      <c r="W151" s="709"/>
      <c r="X151" s="709"/>
      <c r="Y151" s="709"/>
      <c r="Z151" s="709"/>
      <c r="AA151" s="709"/>
      <c r="AB151" s="709"/>
      <c r="AC151" s="709"/>
      <c r="AD151" s="709"/>
      <c r="AE151" s="709"/>
      <c r="AF151" s="709"/>
      <c r="AG151" s="709"/>
      <c r="AH151" s="709"/>
      <c r="AI151" s="709"/>
      <c r="AJ151" s="709"/>
      <c r="AK151" s="709"/>
      <c r="AL151" s="709"/>
      <c r="AM151" s="709"/>
      <c r="AN151" s="709"/>
      <c r="AO151" s="709"/>
      <c r="AP151" s="709"/>
      <c r="AQ151" s="709"/>
      <c r="AR151" s="709"/>
      <c r="AS151" s="709"/>
      <c r="AT151" s="709"/>
      <c r="AU151" s="709"/>
      <c r="AV151" s="709"/>
      <c r="AW151" s="709"/>
      <c r="AX151" s="709"/>
      <c r="AY151" s="709"/>
      <c r="AZ151" s="709"/>
      <c r="BA151" s="709"/>
      <c r="BB151" s="709"/>
      <c r="BC151" s="709"/>
      <c r="BD151" s="709"/>
      <c r="BE151" s="709"/>
      <c r="BF151" s="710"/>
      <c r="BG151" s="673" t="s">
        <v>186</v>
      </c>
      <c r="BH151" s="674"/>
      <c r="BI151" s="674"/>
      <c r="BJ151" s="675"/>
    </row>
    <row r="152" spans="1:62" s="29" customFormat="1" ht="54" customHeight="1" x14ac:dyDescent="0.25">
      <c r="A152" s="119"/>
      <c r="B152" s="705" t="s">
        <v>202</v>
      </c>
      <c r="C152" s="706"/>
      <c r="D152" s="706"/>
      <c r="E152" s="707"/>
      <c r="F152" s="708" t="s">
        <v>376</v>
      </c>
      <c r="G152" s="709"/>
      <c r="H152" s="709"/>
      <c r="I152" s="709"/>
      <c r="J152" s="709"/>
      <c r="K152" s="709"/>
      <c r="L152" s="709"/>
      <c r="M152" s="709"/>
      <c r="N152" s="709"/>
      <c r="O152" s="709"/>
      <c r="P152" s="709"/>
      <c r="Q152" s="709"/>
      <c r="R152" s="709"/>
      <c r="S152" s="709"/>
      <c r="T152" s="709"/>
      <c r="U152" s="709"/>
      <c r="V152" s="709"/>
      <c r="W152" s="709"/>
      <c r="X152" s="709"/>
      <c r="Y152" s="709"/>
      <c r="Z152" s="709"/>
      <c r="AA152" s="709"/>
      <c r="AB152" s="709"/>
      <c r="AC152" s="709"/>
      <c r="AD152" s="709"/>
      <c r="AE152" s="709"/>
      <c r="AF152" s="709"/>
      <c r="AG152" s="709"/>
      <c r="AH152" s="709"/>
      <c r="AI152" s="709"/>
      <c r="AJ152" s="709"/>
      <c r="AK152" s="709"/>
      <c r="AL152" s="709"/>
      <c r="AM152" s="709"/>
      <c r="AN152" s="709"/>
      <c r="AO152" s="709"/>
      <c r="AP152" s="709"/>
      <c r="AQ152" s="709"/>
      <c r="AR152" s="709"/>
      <c r="AS152" s="709"/>
      <c r="AT152" s="709"/>
      <c r="AU152" s="709"/>
      <c r="AV152" s="709"/>
      <c r="AW152" s="709"/>
      <c r="AX152" s="709"/>
      <c r="AY152" s="709"/>
      <c r="AZ152" s="709"/>
      <c r="BA152" s="709"/>
      <c r="BB152" s="709"/>
      <c r="BC152" s="709"/>
      <c r="BD152" s="709"/>
      <c r="BE152" s="709"/>
      <c r="BF152" s="710"/>
      <c r="BG152" s="673" t="s">
        <v>70</v>
      </c>
      <c r="BH152" s="674"/>
      <c r="BI152" s="674"/>
      <c r="BJ152" s="675"/>
    </row>
    <row r="153" spans="1:62" s="29" customFormat="1" ht="55.2" customHeight="1" x14ac:dyDescent="0.25">
      <c r="A153" s="119"/>
      <c r="B153" s="969" t="s">
        <v>273</v>
      </c>
      <c r="C153" s="970"/>
      <c r="D153" s="970"/>
      <c r="E153" s="971"/>
      <c r="F153" s="1091" t="s">
        <v>208</v>
      </c>
      <c r="G153" s="1092"/>
      <c r="H153" s="1092"/>
      <c r="I153" s="1092"/>
      <c r="J153" s="1092"/>
      <c r="K153" s="1092"/>
      <c r="L153" s="1092"/>
      <c r="M153" s="1092"/>
      <c r="N153" s="1092"/>
      <c r="O153" s="1092"/>
      <c r="P153" s="1092"/>
      <c r="Q153" s="1092"/>
      <c r="R153" s="1092"/>
      <c r="S153" s="1092"/>
      <c r="T153" s="1092"/>
      <c r="U153" s="1092"/>
      <c r="V153" s="1092"/>
      <c r="W153" s="1092"/>
      <c r="X153" s="1092"/>
      <c r="Y153" s="1092"/>
      <c r="Z153" s="1092"/>
      <c r="AA153" s="1092"/>
      <c r="AB153" s="1092"/>
      <c r="AC153" s="1092"/>
      <c r="AD153" s="1092"/>
      <c r="AE153" s="1092"/>
      <c r="AF153" s="1092"/>
      <c r="AG153" s="1092"/>
      <c r="AH153" s="1092"/>
      <c r="AI153" s="1092"/>
      <c r="AJ153" s="1092"/>
      <c r="AK153" s="1092"/>
      <c r="AL153" s="1092"/>
      <c r="AM153" s="1092"/>
      <c r="AN153" s="1092"/>
      <c r="AO153" s="1092"/>
      <c r="AP153" s="1092"/>
      <c r="AQ153" s="1092"/>
      <c r="AR153" s="1092"/>
      <c r="AS153" s="1092"/>
      <c r="AT153" s="1092"/>
      <c r="AU153" s="1092"/>
      <c r="AV153" s="1092"/>
      <c r="AW153" s="1092"/>
      <c r="AX153" s="1092"/>
      <c r="AY153" s="1092"/>
      <c r="AZ153" s="1092"/>
      <c r="BA153" s="1092"/>
      <c r="BB153" s="1092"/>
      <c r="BC153" s="1092"/>
      <c r="BD153" s="1092"/>
      <c r="BE153" s="1092"/>
      <c r="BF153" s="1093"/>
      <c r="BG153" s="1094" t="s">
        <v>287</v>
      </c>
      <c r="BH153" s="1095"/>
      <c r="BI153" s="1095"/>
      <c r="BJ153" s="1096"/>
    </row>
    <row r="154" spans="1:62" s="29" customFormat="1" ht="83.4" customHeight="1" x14ac:dyDescent="0.25">
      <c r="A154" s="119"/>
      <c r="B154" s="705" t="s">
        <v>303</v>
      </c>
      <c r="C154" s="706"/>
      <c r="D154" s="706"/>
      <c r="E154" s="707"/>
      <c r="F154" s="708" t="s">
        <v>307</v>
      </c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709"/>
      <c r="S154" s="709"/>
      <c r="T154" s="709"/>
      <c r="U154" s="709"/>
      <c r="V154" s="709"/>
      <c r="W154" s="709"/>
      <c r="X154" s="709"/>
      <c r="Y154" s="709"/>
      <c r="Z154" s="709"/>
      <c r="AA154" s="709"/>
      <c r="AB154" s="709"/>
      <c r="AC154" s="709"/>
      <c r="AD154" s="709"/>
      <c r="AE154" s="709"/>
      <c r="AF154" s="709"/>
      <c r="AG154" s="709"/>
      <c r="AH154" s="709"/>
      <c r="AI154" s="709"/>
      <c r="AJ154" s="709"/>
      <c r="AK154" s="709"/>
      <c r="AL154" s="709"/>
      <c r="AM154" s="709"/>
      <c r="AN154" s="709"/>
      <c r="AO154" s="709"/>
      <c r="AP154" s="709"/>
      <c r="AQ154" s="709"/>
      <c r="AR154" s="709"/>
      <c r="AS154" s="709"/>
      <c r="AT154" s="709"/>
      <c r="AU154" s="709"/>
      <c r="AV154" s="709"/>
      <c r="AW154" s="709"/>
      <c r="AX154" s="709"/>
      <c r="AY154" s="709"/>
      <c r="AZ154" s="709"/>
      <c r="BA154" s="709"/>
      <c r="BB154" s="709"/>
      <c r="BC154" s="709"/>
      <c r="BD154" s="709"/>
      <c r="BE154" s="709"/>
      <c r="BF154" s="710"/>
      <c r="BG154" s="673" t="s">
        <v>259</v>
      </c>
      <c r="BH154" s="674"/>
      <c r="BI154" s="674"/>
      <c r="BJ154" s="675"/>
    </row>
    <row r="155" spans="1:62" s="14" customFormat="1" ht="59.4" customHeight="1" thickBot="1" x14ac:dyDescent="0.3">
      <c r="A155" s="118"/>
      <c r="B155" s="1077" t="s">
        <v>304</v>
      </c>
      <c r="C155" s="1078"/>
      <c r="D155" s="1078"/>
      <c r="E155" s="1079"/>
      <c r="F155" s="1080" t="s">
        <v>373</v>
      </c>
      <c r="G155" s="1081"/>
      <c r="H155" s="1081"/>
      <c r="I155" s="1081"/>
      <c r="J155" s="1081"/>
      <c r="K155" s="1081"/>
      <c r="L155" s="1081"/>
      <c r="M155" s="1081"/>
      <c r="N155" s="1081"/>
      <c r="O155" s="1081"/>
      <c r="P155" s="1081"/>
      <c r="Q155" s="1081"/>
      <c r="R155" s="1081"/>
      <c r="S155" s="1081"/>
      <c r="T155" s="1081"/>
      <c r="U155" s="1081"/>
      <c r="V155" s="1081"/>
      <c r="W155" s="1081"/>
      <c r="X155" s="1081"/>
      <c r="Y155" s="1081"/>
      <c r="Z155" s="1081"/>
      <c r="AA155" s="1081"/>
      <c r="AB155" s="1081"/>
      <c r="AC155" s="1081"/>
      <c r="AD155" s="1081"/>
      <c r="AE155" s="1081"/>
      <c r="AF155" s="1081"/>
      <c r="AG155" s="1081"/>
      <c r="AH155" s="1081"/>
      <c r="AI155" s="1081"/>
      <c r="AJ155" s="1081"/>
      <c r="AK155" s="1081"/>
      <c r="AL155" s="1081"/>
      <c r="AM155" s="1081"/>
      <c r="AN155" s="1081"/>
      <c r="AO155" s="1081"/>
      <c r="AP155" s="1081"/>
      <c r="AQ155" s="1081"/>
      <c r="AR155" s="1081"/>
      <c r="AS155" s="1081"/>
      <c r="AT155" s="1081"/>
      <c r="AU155" s="1081"/>
      <c r="AV155" s="1081"/>
      <c r="AW155" s="1081"/>
      <c r="AX155" s="1081"/>
      <c r="AY155" s="1081"/>
      <c r="AZ155" s="1081"/>
      <c r="BA155" s="1081"/>
      <c r="BB155" s="1081"/>
      <c r="BC155" s="1081"/>
      <c r="BD155" s="1081"/>
      <c r="BE155" s="1081"/>
      <c r="BF155" s="1082"/>
      <c r="BG155" s="1098" t="s">
        <v>98</v>
      </c>
      <c r="BH155" s="1099"/>
      <c r="BI155" s="1099"/>
      <c r="BJ155" s="1100"/>
    </row>
    <row r="156" spans="1:62" s="29" customFormat="1" ht="85.2" customHeight="1" x14ac:dyDescent="0.25">
      <c r="A156" s="119"/>
      <c r="B156" s="826" t="s">
        <v>277</v>
      </c>
      <c r="C156" s="827"/>
      <c r="D156" s="827"/>
      <c r="E156" s="828"/>
      <c r="F156" s="738" t="s">
        <v>375</v>
      </c>
      <c r="G156" s="739"/>
      <c r="H156" s="739"/>
      <c r="I156" s="739"/>
      <c r="J156" s="739"/>
      <c r="K156" s="739"/>
      <c r="L156" s="739"/>
      <c r="M156" s="739"/>
      <c r="N156" s="739"/>
      <c r="O156" s="739"/>
      <c r="P156" s="739"/>
      <c r="Q156" s="739"/>
      <c r="R156" s="739"/>
      <c r="S156" s="739"/>
      <c r="T156" s="739"/>
      <c r="U156" s="739"/>
      <c r="V156" s="739"/>
      <c r="W156" s="739"/>
      <c r="X156" s="739"/>
      <c r="Y156" s="739"/>
      <c r="Z156" s="739"/>
      <c r="AA156" s="739"/>
      <c r="AB156" s="739"/>
      <c r="AC156" s="739"/>
      <c r="AD156" s="739"/>
      <c r="AE156" s="739"/>
      <c r="AF156" s="739"/>
      <c r="AG156" s="739"/>
      <c r="AH156" s="739"/>
      <c r="AI156" s="739"/>
      <c r="AJ156" s="739"/>
      <c r="AK156" s="739"/>
      <c r="AL156" s="739"/>
      <c r="AM156" s="739"/>
      <c r="AN156" s="739"/>
      <c r="AO156" s="739"/>
      <c r="AP156" s="739"/>
      <c r="AQ156" s="739"/>
      <c r="AR156" s="739"/>
      <c r="AS156" s="739"/>
      <c r="AT156" s="739"/>
      <c r="AU156" s="739"/>
      <c r="AV156" s="739"/>
      <c r="AW156" s="739"/>
      <c r="AX156" s="739"/>
      <c r="AY156" s="739"/>
      <c r="AZ156" s="739"/>
      <c r="BA156" s="739"/>
      <c r="BB156" s="739"/>
      <c r="BC156" s="739"/>
      <c r="BD156" s="739"/>
      <c r="BE156" s="739"/>
      <c r="BF156" s="740"/>
      <c r="BG156" s="1094" t="s">
        <v>356</v>
      </c>
      <c r="BH156" s="1095"/>
      <c r="BI156" s="1095"/>
      <c r="BJ156" s="1096"/>
    </row>
    <row r="157" spans="1:62" s="29" customFormat="1" ht="90" customHeight="1" x14ac:dyDescent="0.25">
      <c r="A157" s="119"/>
      <c r="B157" s="654" t="s">
        <v>278</v>
      </c>
      <c r="C157" s="655"/>
      <c r="D157" s="655"/>
      <c r="E157" s="656"/>
      <c r="F157" s="670" t="s">
        <v>298</v>
      </c>
      <c r="G157" s="671"/>
      <c r="H157" s="671"/>
      <c r="I157" s="671"/>
      <c r="J157" s="671"/>
      <c r="K157" s="671"/>
      <c r="L157" s="671"/>
      <c r="M157" s="671"/>
      <c r="N157" s="671"/>
      <c r="O157" s="671"/>
      <c r="P157" s="671"/>
      <c r="Q157" s="671"/>
      <c r="R157" s="671"/>
      <c r="S157" s="671"/>
      <c r="T157" s="671"/>
      <c r="U157" s="671"/>
      <c r="V157" s="671"/>
      <c r="W157" s="671"/>
      <c r="X157" s="671"/>
      <c r="Y157" s="671"/>
      <c r="Z157" s="671"/>
      <c r="AA157" s="671"/>
      <c r="AB157" s="671"/>
      <c r="AC157" s="671"/>
      <c r="AD157" s="671"/>
      <c r="AE157" s="671"/>
      <c r="AF157" s="671"/>
      <c r="AG157" s="671"/>
      <c r="AH157" s="671"/>
      <c r="AI157" s="671"/>
      <c r="AJ157" s="671"/>
      <c r="AK157" s="671"/>
      <c r="AL157" s="671"/>
      <c r="AM157" s="671"/>
      <c r="AN157" s="671"/>
      <c r="AO157" s="671"/>
      <c r="AP157" s="671"/>
      <c r="AQ157" s="671"/>
      <c r="AR157" s="671"/>
      <c r="AS157" s="671"/>
      <c r="AT157" s="671"/>
      <c r="AU157" s="671"/>
      <c r="AV157" s="671"/>
      <c r="AW157" s="671"/>
      <c r="AX157" s="671"/>
      <c r="AY157" s="671"/>
      <c r="AZ157" s="671"/>
      <c r="BA157" s="671"/>
      <c r="BB157" s="671"/>
      <c r="BC157" s="671"/>
      <c r="BD157" s="671"/>
      <c r="BE157" s="671"/>
      <c r="BF157" s="672"/>
      <c r="BG157" s="673" t="s">
        <v>292</v>
      </c>
      <c r="BH157" s="674"/>
      <c r="BI157" s="674"/>
      <c r="BJ157" s="675"/>
    </row>
    <row r="158" spans="1:62" s="29" customFormat="1" ht="84" customHeight="1" x14ac:dyDescent="0.25">
      <c r="A158" s="119"/>
      <c r="B158" s="654" t="s">
        <v>279</v>
      </c>
      <c r="C158" s="655"/>
      <c r="D158" s="655"/>
      <c r="E158" s="656"/>
      <c r="F158" s="670" t="s">
        <v>347</v>
      </c>
      <c r="G158" s="671"/>
      <c r="H158" s="671"/>
      <c r="I158" s="671"/>
      <c r="J158" s="671"/>
      <c r="K158" s="671"/>
      <c r="L158" s="671"/>
      <c r="M158" s="671"/>
      <c r="N158" s="671"/>
      <c r="O158" s="671"/>
      <c r="P158" s="671"/>
      <c r="Q158" s="671"/>
      <c r="R158" s="671"/>
      <c r="S158" s="671"/>
      <c r="T158" s="671"/>
      <c r="U158" s="671"/>
      <c r="V158" s="671"/>
      <c r="W158" s="671"/>
      <c r="X158" s="671"/>
      <c r="Y158" s="671"/>
      <c r="Z158" s="671"/>
      <c r="AA158" s="671"/>
      <c r="AB158" s="671"/>
      <c r="AC158" s="671"/>
      <c r="AD158" s="671"/>
      <c r="AE158" s="671"/>
      <c r="AF158" s="671"/>
      <c r="AG158" s="671"/>
      <c r="AH158" s="671"/>
      <c r="AI158" s="671"/>
      <c r="AJ158" s="671"/>
      <c r="AK158" s="671"/>
      <c r="AL158" s="671"/>
      <c r="AM158" s="671"/>
      <c r="AN158" s="671"/>
      <c r="AO158" s="671"/>
      <c r="AP158" s="671"/>
      <c r="AQ158" s="671"/>
      <c r="AR158" s="671"/>
      <c r="AS158" s="671"/>
      <c r="AT158" s="671"/>
      <c r="AU158" s="671"/>
      <c r="AV158" s="671"/>
      <c r="AW158" s="671"/>
      <c r="AX158" s="671"/>
      <c r="AY158" s="671"/>
      <c r="AZ158" s="671"/>
      <c r="BA158" s="671"/>
      <c r="BB158" s="671"/>
      <c r="BC158" s="671"/>
      <c r="BD158" s="671"/>
      <c r="BE158" s="671"/>
      <c r="BF158" s="672"/>
      <c r="BG158" s="673" t="s">
        <v>357</v>
      </c>
      <c r="BH158" s="674"/>
      <c r="BI158" s="674"/>
      <c r="BJ158" s="675"/>
    </row>
    <row r="159" spans="1:62" s="29" customFormat="1" ht="88.8" customHeight="1" x14ac:dyDescent="0.25">
      <c r="A159" s="119"/>
      <c r="B159" s="654" t="s">
        <v>203</v>
      </c>
      <c r="C159" s="655"/>
      <c r="D159" s="655"/>
      <c r="E159" s="656"/>
      <c r="F159" s="670" t="s">
        <v>368</v>
      </c>
      <c r="G159" s="671"/>
      <c r="H159" s="671"/>
      <c r="I159" s="671"/>
      <c r="J159" s="671"/>
      <c r="K159" s="671"/>
      <c r="L159" s="671"/>
      <c r="M159" s="671"/>
      <c r="N159" s="671"/>
      <c r="O159" s="671"/>
      <c r="P159" s="671"/>
      <c r="Q159" s="671"/>
      <c r="R159" s="671"/>
      <c r="S159" s="671"/>
      <c r="T159" s="671"/>
      <c r="U159" s="671"/>
      <c r="V159" s="671"/>
      <c r="W159" s="671"/>
      <c r="X159" s="671"/>
      <c r="Y159" s="671"/>
      <c r="Z159" s="671"/>
      <c r="AA159" s="671"/>
      <c r="AB159" s="671"/>
      <c r="AC159" s="671"/>
      <c r="AD159" s="671"/>
      <c r="AE159" s="671"/>
      <c r="AF159" s="671"/>
      <c r="AG159" s="671"/>
      <c r="AH159" s="671"/>
      <c r="AI159" s="671"/>
      <c r="AJ159" s="671"/>
      <c r="AK159" s="671"/>
      <c r="AL159" s="671"/>
      <c r="AM159" s="671"/>
      <c r="AN159" s="671"/>
      <c r="AO159" s="671"/>
      <c r="AP159" s="671"/>
      <c r="AQ159" s="671"/>
      <c r="AR159" s="671"/>
      <c r="AS159" s="671"/>
      <c r="AT159" s="671"/>
      <c r="AU159" s="671"/>
      <c r="AV159" s="671"/>
      <c r="AW159" s="671"/>
      <c r="AX159" s="671"/>
      <c r="AY159" s="671"/>
      <c r="AZ159" s="671"/>
      <c r="BA159" s="671"/>
      <c r="BB159" s="671"/>
      <c r="BC159" s="671"/>
      <c r="BD159" s="671"/>
      <c r="BE159" s="671"/>
      <c r="BF159" s="672"/>
      <c r="BG159" s="673" t="s">
        <v>229</v>
      </c>
      <c r="BH159" s="674"/>
      <c r="BI159" s="674"/>
      <c r="BJ159" s="675"/>
    </row>
    <row r="160" spans="1:62" s="29" customFormat="1" ht="84.6" customHeight="1" x14ac:dyDescent="0.25">
      <c r="A160" s="119"/>
      <c r="B160" s="654" t="s">
        <v>204</v>
      </c>
      <c r="C160" s="655"/>
      <c r="D160" s="655"/>
      <c r="E160" s="656"/>
      <c r="F160" s="708" t="s">
        <v>369</v>
      </c>
      <c r="G160" s="709"/>
      <c r="H160" s="709"/>
      <c r="I160" s="709"/>
      <c r="J160" s="709"/>
      <c r="K160" s="709"/>
      <c r="L160" s="709"/>
      <c r="M160" s="709"/>
      <c r="N160" s="709"/>
      <c r="O160" s="709"/>
      <c r="P160" s="709"/>
      <c r="Q160" s="709"/>
      <c r="R160" s="709"/>
      <c r="S160" s="709"/>
      <c r="T160" s="709"/>
      <c r="U160" s="709"/>
      <c r="V160" s="709"/>
      <c r="W160" s="709"/>
      <c r="X160" s="709"/>
      <c r="Y160" s="709"/>
      <c r="Z160" s="709"/>
      <c r="AA160" s="709"/>
      <c r="AB160" s="709"/>
      <c r="AC160" s="709"/>
      <c r="AD160" s="709"/>
      <c r="AE160" s="709"/>
      <c r="AF160" s="709"/>
      <c r="AG160" s="709"/>
      <c r="AH160" s="709"/>
      <c r="AI160" s="709"/>
      <c r="AJ160" s="709"/>
      <c r="AK160" s="709"/>
      <c r="AL160" s="709"/>
      <c r="AM160" s="709"/>
      <c r="AN160" s="709"/>
      <c r="AO160" s="709"/>
      <c r="AP160" s="709"/>
      <c r="AQ160" s="709"/>
      <c r="AR160" s="709"/>
      <c r="AS160" s="709"/>
      <c r="AT160" s="709"/>
      <c r="AU160" s="709"/>
      <c r="AV160" s="709"/>
      <c r="AW160" s="709"/>
      <c r="AX160" s="709"/>
      <c r="AY160" s="709"/>
      <c r="AZ160" s="709"/>
      <c r="BA160" s="709"/>
      <c r="BB160" s="709"/>
      <c r="BC160" s="709"/>
      <c r="BD160" s="709"/>
      <c r="BE160" s="709"/>
      <c r="BF160" s="710"/>
      <c r="BG160" s="674" t="s">
        <v>230</v>
      </c>
      <c r="BH160" s="674"/>
      <c r="BI160" s="674"/>
      <c r="BJ160" s="675"/>
    </row>
    <row r="161" spans="1:62" s="29" customFormat="1" ht="85.8" customHeight="1" x14ac:dyDescent="0.25">
      <c r="A161" s="119"/>
      <c r="B161" s="654" t="s">
        <v>280</v>
      </c>
      <c r="C161" s="655"/>
      <c r="D161" s="655"/>
      <c r="E161" s="656"/>
      <c r="F161" s="670" t="s">
        <v>379</v>
      </c>
      <c r="G161" s="671"/>
      <c r="H161" s="671"/>
      <c r="I161" s="671"/>
      <c r="J161" s="671"/>
      <c r="K161" s="671"/>
      <c r="L161" s="671"/>
      <c r="M161" s="671"/>
      <c r="N161" s="671"/>
      <c r="O161" s="671"/>
      <c r="P161" s="671"/>
      <c r="Q161" s="671"/>
      <c r="R161" s="671"/>
      <c r="S161" s="671"/>
      <c r="T161" s="671"/>
      <c r="U161" s="671"/>
      <c r="V161" s="671"/>
      <c r="W161" s="671"/>
      <c r="X161" s="671"/>
      <c r="Y161" s="671"/>
      <c r="Z161" s="671"/>
      <c r="AA161" s="671"/>
      <c r="AB161" s="671"/>
      <c r="AC161" s="671"/>
      <c r="AD161" s="671"/>
      <c r="AE161" s="671"/>
      <c r="AF161" s="671"/>
      <c r="AG161" s="671"/>
      <c r="AH161" s="671"/>
      <c r="AI161" s="671"/>
      <c r="AJ161" s="671"/>
      <c r="AK161" s="671"/>
      <c r="AL161" s="671"/>
      <c r="AM161" s="671"/>
      <c r="AN161" s="671"/>
      <c r="AO161" s="671"/>
      <c r="AP161" s="671"/>
      <c r="AQ161" s="671"/>
      <c r="AR161" s="671"/>
      <c r="AS161" s="671"/>
      <c r="AT161" s="671"/>
      <c r="AU161" s="671"/>
      <c r="AV161" s="671"/>
      <c r="AW161" s="671"/>
      <c r="AX161" s="671"/>
      <c r="AY161" s="671"/>
      <c r="AZ161" s="671"/>
      <c r="BA161" s="671"/>
      <c r="BB161" s="671"/>
      <c r="BC161" s="671"/>
      <c r="BD161" s="671"/>
      <c r="BE161" s="671"/>
      <c r="BF161" s="672"/>
      <c r="BG161" s="673" t="s">
        <v>231</v>
      </c>
      <c r="BH161" s="674"/>
      <c r="BI161" s="674"/>
      <c r="BJ161" s="675"/>
    </row>
    <row r="162" spans="1:62" s="29" customFormat="1" ht="88.2" customHeight="1" x14ac:dyDescent="0.25">
      <c r="A162" s="119"/>
      <c r="B162" s="654" t="s">
        <v>205</v>
      </c>
      <c r="C162" s="655"/>
      <c r="D162" s="655"/>
      <c r="E162" s="656"/>
      <c r="F162" s="670" t="s">
        <v>281</v>
      </c>
      <c r="G162" s="671"/>
      <c r="H162" s="671"/>
      <c r="I162" s="671"/>
      <c r="J162" s="671"/>
      <c r="K162" s="671"/>
      <c r="L162" s="671"/>
      <c r="M162" s="671"/>
      <c r="N162" s="671"/>
      <c r="O162" s="671"/>
      <c r="P162" s="671"/>
      <c r="Q162" s="671"/>
      <c r="R162" s="671"/>
      <c r="S162" s="671"/>
      <c r="T162" s="671"/>
      <c r="U162" s="671"/>
      <c r="V162" s="671"/>
      <c r="W162" s="671"/>
      <c r="X162" s="671"/>
      <c r="Y162" s="671"/>
      <c r="Z162" s="671"/>
      <c r="AA162" s="671"/>
      <c r="AB162" s="671"/>
      <c r="AC162" s="671"/>
      <c r="AD162" s="671"/>
      <c r="AE162" s="671"/>
      <c r="AF162" s="671"/>
      <c r="AG162" s="671"/>
      <c r="AH162" s="671"/>
      <c r="AI162" s="671"/>
      <c r="AJ162" s="671"/>
      <c r="AK162" s="671"/>
      <c r="AL162" s="671"/>
      <c r="AM162" s="671"/>
      <c r="AN162" s="671"/>
      <c r="AO162" s="671"/>
      <c r="AP162" s="671"/>
      <c r="AQ162" s="671"/>
      <c r="AR162" s="671"/>
      <c r="AS162" s="671"/>
      <c r="AT162" s="671"/>
      <c r="AU162" s="671"/>
      <c r="AV162" s="671"/>
      <c r="AW162" s="671"/>
      <c r="AX162" s="671"/>
      <c r="AY162" s="671"/>
      <c r="AZ162" s="671"/>
      <c r="BA162" s="671"/>
      <c r="BB162" s="671"/>
      <c r="BC162" s="671"/>
      <c r="BD162" s="671"/>
      <c r="BE162" s="671"/>
      <c r="BF162" s="672"/>
      <c r="BG162" s="673" t="s">
        <v>358</v>
      </c>
      <c r="BH162" s="674"/>
      <c r="BI162" s="674"/>
      <c r="BJ162" s="675"/>
    </row>
    <row r="163" spans="1:62" s="29" customFormat="1" ht="91.2" customHeight="1" x14ac:dyDescent="0.25">
      <c r="A163" s="119"/>
      <c r="B163" s="654" t="s">
        <v>206</v>
      </c>
      <c r="C163" s="655"/>
      <c r="D163" s="655"/>
      <c r="E163" s="656"/>
      <c r="F163" s="670" t="s">
        <v>299</v>
      </c>
      <c r="G163" s="671"/>
      <c r="H163" s="671"/>
      <c r="I163" s="671"/>
      <c r="J163" s="671"/>
      <c r="K163" s="671"/>
      <c r="L163" s="671"/>
      <c r="M163" s="671"/>
      <c r="N163" s="671"/>
      <c r="O163" s="671"/>
      <c r="P163" s="671"/>
      <c r="Q163" s="671"/>
      <c r="R163" s="671"/>
      <c r="S163" s="671"/>
      <c r="T163" s="671"/>
      <c r="U163" s="671"/>
      <c r="V163" s="671"/>
      <c r="W163" s="671"/>
      <c r="X163" s="671"/>
      <c r="Y163" s="671"/>
      <c r="Z163" s="671"/>
      <c r="AA163" s="671"/>
      <c r="AB163" s="671"/>
      <c r="AC163" s="671"/>
      <c r="AD163" s="671"/>
      <c r="AE163" s="671"/>
      <c r="AF163" s="671"/>
      <c r="AG163" s="671"/>
      <c r="AH163" s="671"/>
      <c r="AI163" s="671"/>
      <c r="AJ163" s="671"/>
      <c r="AK163" s="671"/>
      <c r="AL163" s="671"/>
      <c r="AM163" s="671"/>
      <c r="AN163" s="671"/>
      <c r="AO163" s="671"/>
      <c r="AP163" s="671"/>
      <c r="AQ163" s="671"/>
      <c r="AR163" s="671"/>
      <c r="AS163" s="671"/>
      <c r="AT163" s="671"/>
      <c r="AU163" s="671"/>
      <c r="AV163" s="671"/>
      <c r="AW163" s="671"/>
      <c r="AX163" s="671"/>
      <c r="AY163" s="671"/>
      <c r="AZ163" s="671"/>
      <c r="BA163" s="671"/>
      <c r="BB163" s="671"/>
      <c r="BC163" s="671"/>
      <c r="BD163" s="671"/>
      <c r="BE163" s="671"/>
      <c r="BF163" s="672"/>
      <c r="BG163" s="673" t="s">
        <v>110</v>
      </c>
      <c r="BH163" s="674"/>
      <c r="BI163" s="674"/>
      <c r="BJ163" s="675"/>
    </row>
    <row r="164" spans="1:62" s="29" customFormat="1" ht="87.6" customHeight="1" x14ac:dyDescent="0.25">
      <c r="A164" s="119"/>
      <c r="B164" s="654" t="s">
        <v>300</v>
      </c>
      <c r="C164" s="655"/>
      <c r="D164" s="655"/>
      <c r="E164" s="656"/>
      <c r="F164" s="670" t="s">
        <v>282</v>
      </c>
      <c r="G164" s="671"/>
      <c r="H164" s="671"/>
      <c r="I164" s="671"/>
      <c r="J164" s="671"/>
      <c r="K164" s="671"/>
      <c r="L164" s="671"/>
      <c r="M164" s="671"/>
      <c r="N164" s="671"/>
      <c r="O164" s="671"/>
      <c r="P164" s="671"/>
      <c r="Q164" s="671"/>
      <c r="R164" s="671"/>
      <c r="S164" s="671"/>
      <c r="T164" s="671"/>
      <c r="U164" s="671"/>
      <c r="V164" s="671"/>
      <c r="W164" s="671"/>
      <c r="X164" s="671"/>
      <c r="Y164" s="671"/>
      <c r="Z164" s="671"/>
      <c r="AA164" s="671"/>
      <c r="AB164" s="671"/>
      <c r="AC164" s="671"/>
      <c r="AD164" s="671"/>
      <c r="AE164" s="671"/>
      <c r="AF164" s="671"/>
      <c r="AG164" s="671"/>
      <c r="AH164" s="671"/>
      <c r="AI164" s="671"/>
      <c r="AJ164" s="671"/>
      <c r="AK164" s="671"/>
      <c r="AL164" s="671"/>
      <c r="AM164" s="671"/>
      <c r="AN164" s="671"/>
      <c r="AO164" s="671"/>
      <c r="AP164" s="671"/>
      <c r="AQ164" s="671"/>
      <c r="AR164" s="671"/>
      <c r="AS164" s="671"/>
      <c r="AT164" s="671"/>
      <c r="AU164" s="671"/>
      <c r="AV164" s="671"/>
      <c r="AW164" s="671"/>
      <c r="AX164" s="671"/>
      <c r="AY164" s="671"/>
      <c r="AZ164" s="671"/>
      <c r="BA164" s="671"/>
      <c r="BB164" s="671"/>
      <c r="BC164" s="671"/>
      <c r="BD164" s="671"/>
      <c r="BE164" s="671"/>
      <c r="BF164" s="672"/>
      <c r="BG164" s="673" t="s">
        <v>110</v>
      </c>
      <c r="BH164" s="674"/>
      <c r="BI164" s="674"/>
      <c r="BJ164" s="675"/>
    </row>
    <row r="165" spans="1:62" s="29" customFormat="1" ht="90.6" customHeight="1" x14ac:dyDescent="0.25">
      <c r="A165" s="119"/>
      <c r="B165" s="654" t="s">
        <v>301</v>
      </c>
      <c r="C165" s="655"/>
      <c r="D165" s="655"/>
      <c r="E165" s="656"/>
      <c r="F165" s="670" t="s">
        <v>283</v>
      </c>
      <c r="G165" s="671"/>
      <c r="H165" s="671"/>
      <c r="I165" s="671"/>
      <c r="J165" s="671"/>
      <c r="K165" s="671"/>
      <c r="L165" s="671"/>
      <c r="M165" s="671"/>
      <c r="N165" s="671"/>
      <c r="O165" s="671"/>
      <c r="P165" s="671"/>
      <c r="Q165" s="671"/>
      <c r="R165" s="671"/>
      <c r="S165" s="671"/>
      <c r="T165" s="671"/>
      <c r="U165" s="671"/>
      <c r="V165" s="671"/>
      <c r="W165" s="671"/>
      <c r="X165" s="671"/>
      <c r="Y165" s="671"/>
      <c r="Z165" s="671"/>
      <c r="AA165" s="671"/>
      <c r="AB165" s="671"/>
      <c r="AC165" s="671"/>
      <c r="AD165" s="671"/>
      <c r="AE165" s="671"/>
      <c r="AF165" s="671"/>
      <c r="AG165" s="671"/>
      <c r="AH165" s="671"/>
      <c r="AI165" s="671"/>
      <c r="AJ165" s="671"/>
      <c r="AK165" s="671"/>
      <c r="AL165" s="671"/>
      <c r="AM165" s="671"/>
      <c r="AN165" s="671"/>
      <c r="AO165" s="671"/>
      <c r="AP165" s="671"/>
      <c r="AQ165" s="671"/>
      <c r="AR165" s="671"/>
      <c r="AS165" s="671"/>
      <c r="AT165" s="671"/>
      <c r="AU165" s="671"/>
      <c r="AV165" s="671"/>
      <c r="AW165" s="671"/>
      <c r="AX165" s="671"/>
      <c r="AY165" s="671"/>
      <c r="AZ165" s="671"/>
      <c r="BA165" s="671"/>
      <c r="BB165" s="671"/>
      <c r="BC165" s="671"/>
      <c r="BD165" s="671"/>
      <c r="BE165" s="671"/>
      <c r="BF165" s="672"/>
      <c r="BG165" s="673" t="s">
        <v>234</v>
      </c>
      <c r="BH165" s="674"/>
      <c r="BI165" s="674"/>
      <c r="BJ165" s="675"/>
    </row>
    <row r="166" spans="1:62" s="29" customFormat="1" ht="90.6" customHeight="1" thickBot="1" x14ac:dyDescent="0.3">
      <c r="A166" s="119"/>
      <c r="B166" s="1074" t="s">
        <v>302</v>
      </c>
      <c r="C166" s="1075"/>
      <c r="D166" s="1075"/>
      <c r="E166" s="1076"/>
      <c r="F166" s="1112" t="s">
        <v>284</v>
      </c>
      <c r="G166" s="1113"/>
      <c r="H166" s="1113"/>
      <c r="I166" s="1113"/>
      <c r="J166" s="1113"/>
      <c r="K166" s="1113"/>
      <c r="L166" s="1113"/>
      <c r="M166" s="1113"/>
      <c r="N166" s="1113"/>
      <c r="O166" s="1113"/>
      <c r="P166" s="1113"/>
      <c r="Q166" s="1113"/>
      <c r="R166" s="1113"/>
      <c r="S166" s="1113"/>
      <c r="T166" s="1113"/>
      <c r="U166" s="1113"/>
      <c r="V166" s="1113"/>
      <c r="W166" s="1113"/>
      <c r="X166" s="1113"/>
      <c r="Y166" s="1113"/>
      <c r="Z166" s="1113"/>
      <c r="AA166" s="1113"/>
      <c r="AB166" s="1113"/>
      <c r="AC166" s="1113"/>
      <c r="AD166" s="1113"/>
      <c r="AE166" s="1113"/>
      <c r="AF166" s="1113"/>
      <c r="AG166" s="1113"/>
      <c r="AH166" s="1113"/>
      <c r="AI166" s="1113"/>
      <c r="AJ166" s="1113"/>
      <c r="AK166" s="1113"/>
      <c r="AL166" s="1113"/>
      <c r="AM166" s="1113"/>
      <c r="AN166" s="1113"/>
      <c r="AO166" s="1113"/>
      <c r="AP166" s="1113"/>
      <c r="AQ166" s="1113"/>
      <c r="AR166" s="1113"/>
      <c r="AS166" s="1113"/>
      <c r="AT166" s="1113"/>
      <c r="AU166" s="1113"/>
      <c r="AV166" s="1113"/>
      <c r="AW166" s="1113"/>
      <c r="AX166" s="1113"/>
      <c r="AY166" s="1113"/>
      <c r="AZ166" s="1113"/>
      <c r="BA166" s="1113"/>
      <c r="BB166" s="1113"/>
      <c r="BC166" s="1113"/>
      <c r="BD166" s="1113"/>
      <c r="BE166" s="1113"/>
      <c r="BF166" s="1114"/>
      <c r="BG166" s="823" t="s">
        <v>235</v>
      </c>
      <c r="BH166" s="824"/>
      <c r="BI166" s="824"/>
      <c r="BJ166" s="825"/>
    </row>
    <row r="167" spans="1:62" s="29" customFormat="1" ht="93" customHeight="1" x14ac:dyDescent="0.25">
      <c r="A167" s="119"/>
      <c r="B167" s="826" t="s">
        <v>258</v>
      </c>
      <c r="C167" s="827"/>
      <c r="D167" s="827"/>
      <c r="E167" s="828"/>
      <c r="F167" s="670" t="s">
        <v>308</v>
      </c>
      <c r="G167" s="671"/>
      <c r="H167" s="671"/>
      <c r="I167" s="671"/>
      <c r="J167" s="671"/>
      <c r="K167" s="671"/>
      <c r="L167" s="671"/>
      <c r="M167" s="671"/>
      <c r="N167" s="671"/>
      <c r="O167" s="671"/>
      <c r="P167" s="671"/>
      <c r="Q167" s="671"/>
      <c r="R167" s="671"/>
      <c r="S167" s="671"/>
      <c r="T167" s="671"/>
      <c r="U167" s="671"/>
      <c r="V167" s="671"/>
      <c r="W167" s="671"/>
      <c r="X167" s="671"/>
      <c r="Y167" s="671"/>
      <c r="Z167" s="671"/>
      <c r="AA167" s="671"/>
      <c r="AB167" s="671"/>
      <c r="AC167" s="671"/>
      <c r="AD167" s="671"/>
      <c r="AE167" s="671"/>
      <c r="AF167" s="671"/>
      <c r="AG167" s="671"/>
      <c r="AH167" s="671"/>
      <c r="AI167" s="671"/>
      <c r="AJ167" s="671"/>
      <c r="AK167" s="671"/>
      <c r="AL167" s="671"/>
      <c r="AM167" s="671"/>
      <c r="AN167" s="671"/>
      <c r="AO167" s="671"/>
      <c r="AP167" s="671"/>
      <c r="AQ167" s="671"/>
      <c r="AR167" s="671"/>
      <c r="AS167" s="671"/>
      <c r="AT167" s="671"/>
      <c r="AU167" s="671"/>
      <c r="AV167" s="671"/>
      <c r="AW167" s="671"/>
      <c r="AX167" s="671"/>
      <c r="AY167" s="671"/>
      <c r="AZ167" s="671"/>
      <c r="BA167" s="671"/>
      <c r="BB167" s="671"/>
      <c r="BC167" s="671"/>
      <c r="BD167" s="671"/>
      <c r="BE167" s="671"/>
      <c r="BF167" s="672"/>
      <c r="BG167" s="673" t="s">
        <v>98</v>
      </c>
      <c r="BH167" s="674"/>
      <c r="BI167" s="674"/>
      <c r="BJ167" s="675"/>
    </row>
    <row r="168" spans="1:62" s="29" customFormat="1" ht="97.8" customHeight="1" x14ac:dyDescent="0.25">
      <c r="A168" s="119"/>
      <c r="B168" s="654" t="s">
        <v>247</v>
      </c>
      <c r="C168" s="655"/>
      <c r="D168" s="655"/>
      <c r="E168" s="656"/>
      <c r="F168" s="670" t="s">
        <v>209</v>
      </c>
      <c r="G168" s="671"/>
      <c r="H168" s="671"/>
      <c r="I168" s="671"/>
      <c r="J168" s="671"/>
      <c r="K168" s="671"/>
      <c r="L168" s="671"/>
      <c r="M168" s="671"/>
      <c r="N168" s="671"/>
      <c r="O168" s="671"/>
      <c r="P168" s="671"/>
      <c r="Q168" s="671"/>
      <c r="R168" s="671"/>
      <c r="S168" s="671"/>
      <c r="T168" s="671"/>
      <c r="U168" s="671"/>
      <c r="V168" s="671"/>
      <c r="W168" s="671"/>
      <c r="X168" s="671"/>
      <c r="Y168" s="671"/>
      <c r="Z168" s="671"/>
      <c r="AA168" s="671"/>
      <c r="AB168" s="671"/>
      <c r="AC168" s="671"/>
      <c r="AD168" s="671"/>
      <c r="AE168" s="671"/>
      <c r="AF168" s="671"/>
      <c r="AG168" s="671"/>
      <c r="AH168" s="671"/>
      <c r="AI168" s="671"/>
      <c r="AJ168" s="671"/>
      <c r="AK168" s="671"/>
      <c r="AL168" s="671"/>
      <c r="AM168" s="671"/>
      <c r="AN168" s="671"/>
      <c r="AO168" s="671"/>
      <c r="AP168" s="671"/>
      <c r="AQ168" s="671"/>
      <c r="AR168" s="671"/>
      <c r="AS168" s="671"/>
      <c r="AT168" s="671"/>
      <c r="AU168" s="671"/>
      <c r="AV168" s="671"/>
      <c r="AW168" s="671"/>
      <c r="AX168" s="671"/>
      <c r="AY168" s="671"/>
      <c r="AZ168" s="671"/>
      <c r="BA168" s="671"/>
      <c r="BB168" s="671"/>
      <c r="BC168" s="671"/>
      <c r="BD168" s="671"/>
      <c r="BE168" s="671"/>
      <c r="BF168" s="672"/>
      <c r="BG168" s="741" t="s">
        <v>395</v>
      </c>
      <c r="BH168" s="742"/>
      <c r="BI168" s="742"/>
      <c r="BJ168" s="743"/>
    </row>
    <row r="169" spans="1:62" s="29" customFormat="1" ht="128.4" customHeight="1" x14ac:dyDescent="0.25">
      <c r="A169" s="119"/>
      <c r="B169" s="654" t="s">
        <v>263</v>
      </c>
      <c r="C169" s="655"/>
      <c r="D169" s="655"/>
      <c r="E169" s="656"/>
      <c r="F169" s="670" t="s">
        <v>210</v>
      </c>
      <c r="G169" s="671"/>
      <c r="H169" s="671"/>
      <c r="I169" s="671"/>
      <c r="J169" s="671"/>
      <c r="K169" s="671"/>
      <c r="L169" s="671"/>
      <c r="M169" s="671"/>
      <c r="N169" s="671"/>
      <c r="O169" s="671"/>
      <c r="P169" s="671"/>
      <c r="Q169" s="671"/>
      <c r="R169" s="671"/>
      <c r="S169" s="671"/>
      <c r="T169" s="671"/>
      <c r="U169" s="671"/>
      <c r="V169" s="671"/>
      <c r="W169" s="671"/>
      <c r="X169" s="671"/>
      <c r="Y169" s="671"/>
      <c r="Z169" s="671"/>
      <c r="AA169" s="671"/>
      <c r="AB169" s="671"/>
      <c r="AC169" s="671"/>
      <c r="AD169" s="671"/>
      <c r="AE169" s="671"/>
      <c r="AF169" s="671"/>
      <c r="AG169" s="671"/>
      <c r="AH169" s="671"/>
      <c r="AI169" s="671"/>
      <c r="AJ169" s="671"/>
      <c r="AK169" s="671"/>
      <c r="AL169" s="671"/>
      <c r="AM169" s="671"/>
      <c r="AN169" s="671"/>
      <c r="AO169" s="671"/>
      <c r="AP169" s="671"/>
      <c r="AQ169" s="671"/>
      <c r="AR169" s="671"/>
      <c r="AS169" s="671"/>
      <c r="AT169" s="671"/>
      <c r="AU169" s="671"/>
      <c r="AV169" s="671"/>
      <c r="AW169" s="671"/>
      <c r="AX169" s="671"/>
      <c r="AY169" s="671"/>
      <c r="AZ169" s="671"/>
      <c r="BA169" s="671"/>
      <c r="BB169" s="671"/>
      <c r="BC169" s="671"/>
      <c r="BD169" s="671"/>
      <c r="BE169" s="671"/>
      <c r="BF169" s="672"/>
      <c r="BG169" s="741" t="s">
        <v>398</v>
      </c>
      <c r="BH169" s="742"/>
      <c r="BI169" s="742"/>
      <c r="BJ169" s="743"/>
    </row>
    <row r="170" spans="1:62" s="29" customFormat="1" ht="106.8" customHeight="1" x14ac:dyDescent="0.25">
      <c r="A170" s="119"/>
      <c r="B170" s="654" t="s">
        <v>262</v>
      </c>
      <c r="C170" s="655"/>
      <c r="D170" s="655"/>
      <c r="E170" s="656"/>
      <c r="F170" s="670" t="s">
        <v>211</v>
      </c>
      <c r="G170" s="671"/>
      <c r="H170" s="671"/>
      <c r="I170" s="671"/>
      <c r="J170" s="671"/>
      <c r="K170" s="671"/>
      <c r="L170" s="671"/>
      <c r="M170" s="671"/>
      <c r="N170" s="671"/>
      <c r="O170" s="671"/>
      <c r="P170" s="671"/>
      <c r="Q170" s="671"/>
      <c r="R170" s="671"/>
      <c r="S170" s="671"/>
      <c r="T170" s="671"/>
      <c r="U170" s="671"/>
      <c r="V170" s="671"/>
      <c r="W170" s="671"/>
      <c r="X170" s="671"/>
      <c r="Y170" s="671"/>
      <c r="Z170" s="671"/>
      <c r="AA170" s="671"/>
      <c r="AB170" s="671"/>
      <c r="AC170" s="671"/>
      <c r="AD170" s="671"/>
      <c r="AE170" s="671"/>
      <c r="AF170" s="671"/>
      <c r="AG170" s="671"/>
      <c r="AH170" s="671"/>
      <c r="AI170" s="671"/>
      <c r="AJ170" s="671"/>
      <c r="AK170" s="671"/>
      <c r="AL170" s="671"/>
      <c r="AM170" s="671"/>
      <c r="AN170" s="671"/>
      <c r="AO170" s="671"/>
      <c r="AP170" s="671"/>
      <c r="AQ170" s="671"/>
      <c r="AR170" s="671"/>
      <c r="AS170" s="671"/>
      <c r="AT170" s="671"/>
      <c r="AU170" s="671"/>
      <c r="AV170" s="671"/>
      <c r="AW170" s="671"/>
      <c r="AX170" s="671"/>
      <c r="AY170" s="671"/>
      <c r="AZ170" s="671"/>
      <c r="BA170" s="671"/>
      <c r="BB170" s="671"/>
      <c r="BC170" s="671"/>
      <c r="BD170" s="671"/>
      <c r="BE170" s="671"/>
      <c r="BF170" s="672"/>
      <c r="BG170" s="741" t="s">
        <v>397</v>
      </c>
      <c r="BH170" s="742"/>
      <c r="BI170" s="742"/>
      <c r="BJ170" s="743"/>
    </row>
    <row r="171" spans="1:62" s="29" customFormat="1" ht="82.2" customHeight="1" x14ac:dyDescent="0.25">
      <c r="A171" s="119"/>
      <c r="B171" s="654" t="s">
        <v>248</v>
      </c>
      <c r="C171" s="655"/>
      <c r="D171" s="655"/>
      <c r="E171" s="656"/>
      <c r="F171" s="670" t="s">
        <v>276</v>
      </c>
      <c r="G171" s="671"/>
      <c r="H171" s="671"/>
      <c r="I171" s="671"/>
      <c r="J171" s="671"/>
      <c r="K171" s="671"/>
      <c r="L171" s="671"/>
      <c r="M171" s="671"/>
      <c r="N171" s="671"/>
      <c r="O171" s="671"/>
      <c r="P171" s="671"/>
      <c r="Q171" s="671"/>
      <c r="R171" s="671"/>
      <c r="S171" s="671"/>
      <c r="T171" s="671"/>
      <c r="U171" s="671"/>
      <c r="V171" s="671"/>
      <c r="W171" s="671"/>
      <c r="X171" s="671"/>
      <c r="Y171" s="671"/>
      <c r="Z171" s="671"/>
      <c r="AA171" s="671"/>
      <c r="AB171" s="671"/>
      <c r="AC171" s="671"/>
      <c r="AD171" s="671"/>
      <c r="AE171" s="671"/>
      <c r="AF171" s="671"/>
      <c r="AG171" s="671"/>
      <c r="AH171" s="671"/>
      <c r="AI171" s="671"/>
      <c r="AJ171" s="671"/>
      <c r="AK171" s="671"/>
      <c r="AL171" s="671"/>
      <c r="AM171" s="671"/>
      <c r="AN171" s="671"/>
      <c r="AO171" s="671"/>
      <c r="AP171" s="671"/>
      <c r="AQ171" s="671"/>
      <c r="AR171" s="671"/>
      <c r="AS171" s="671"/>
      <c r="AT171" s="671"/>
      <c r="AU171" s="671"/>
      <c r="AV171" s="671"/>
      <c r="AW171" s="671"/>
      <c r="AX171" s="671"/>
      <c r="AY171" s="671"/>
      <c r="AZ171" s="671"/>
      <c r="BA171" s="671"/>
      <c r="BB171" s="671"/>
      <c r="BC171" s="671"/>
      <c r="BD171" s="671"/>
      <c r="BE171" s="671"/>
      <c r="BF171" s="672"/>
      <c r="BG171" s="741" t="s">
        <v>394</v>
      </c>
      <c r="BH171" s="742"/>
      <c r="BI171" s="742"/>
      <c r="BJ171" s="743"/>
    </row>
    <row r="172" spans="1:62" s="29" customFormat="1" ht="90.6" customHeight="1" x14ac:dyDescent="0.25">
      <c r="A172" s="119"/>
      <c r="B172" s="654" t="s">
        <v>261</v>
      </c>
      <c r="C172" s="655"/>
      <c r="D172" s="655"/>
      <c r="E172" s="656"/>
      <c r="F172" s="670" t="s">
        <v>275</v>
      </c>
      <c r="G172" s="671"/>
      <c r="H172" s="671"/>
      <c r="I172" s="671"/>
      <c r="J172" s="671"/>
      <c r="K172" s="671"/>
      <c r="L172" s="671"/>
      <c r="M172" s="671"/>
      <c r="N172" s="671"/>
      <c r="O172" s="671"/>
      <c r="P172" s="671"/>
      <c r="Q172" s="671"/>
      <c r="R172" s="671"/>
      <c r="S172" s="671"/>
      <c r="T172" s="671"/>
      <c r="U172" s="671"/>
      <c r="V172" s="671"/>
      <c r="W172" s="671"/>
      <c r="X172" s="671"/>
      <c r="Y172" s="671"/>
      <c r="Z172" s="671"/>
      <c r="AA172" s="671"/>
      <c r="AB172" s="671"/>
      <c r="AC172" s="671"/>
      <c r="AD172" s="671"/>
      <c r="AE172" s="671"/>
      <c r="AF172" s="671"/>
      <c r="AG172" s="671"/>
      <c r="AH172" s="671"/>
      <c r="AI172" s="671"/>
      <c r="AJ172" s="671"/>
      <c r="AK172" s="671"/>
      <c r="AL172" s="671"/>
      <c r="AM172" s="671"/>
      <c r="AN172" s="671"/>
      <c r="AO172" s="671"/>
      <c r="AP172" s="671"/>
      <c r="AQ172" s="671"/>
      <c r="AR172" s="671"/>
      <c r="AS172" s="671"/>
      <c r="AT172" s="671"/>
      <c r="AU172" s="671"/>
      <c r="AV172" s="671"/>
      <c r="AW172" s="671"/>
      <c r="AX172" s="671"/>
      <c r="AY172" s="671"/>
      <c r="AZ172" s="671"/>
      <c r="BA172" s="671"/>
      <c r="BB172" s="671"/>
      <c r="BC172" s="671"/>
      <c r="BD172" s="671"/>
      <c r="BE172" s="671"/>
      <c r="BF172" s="672"/>
      <c r="BG172" s="673" t="s">
        <v>159</v>
      </c>
      <c r="BH172" s="674"/>
      <c r="BI172" s="674"/>
      <c r="BJ172" s="675"/>
    </row>
    <row r="173" spans="1:62" s="29" customFormat="1" ht="88.2" customHeight="1" x14ac:dyDescent="0.25">
      <c r="A173" s="119"/>
      <c r="B173" s="654" t="s">
        <v>260</v>
      </c>
      <c r="C173" s="655"/>
      <c r="D173" s="655"/>
      <c r="E173" s="656"/>
      <c r="F173" s="813" t="s">
        <v>367</v>
      </c>
      <c r="G173" s="814"/>
      <c r="H173" s="814"/>
      <c r="I173" s="814"/>
      <c r="J173" s="814"/>
      <c r="K173" s="814"/>
      <c r="L173" s="814"/>
      <c r="M173" s="814"/>
      <c r="N173" s="814"/>
      <c r="O173" s="814"/>
      <c r="P173" s="814"/>
      <c r="Q173" s="814"/>
      <c r="R173" s="814"/>
      <c r="S173" s="814"/>
      <c r="T173" s="814"/>
      <c r="U173" s="814"/>
      <c r="V173" s="814"/>
      <c r="W173" s="814"/>
      <c r="X173" s="814"/>
      <c r="Y173" s="814"/>
      <c r="Z173" s="814"/>
      <c r="AA173" s="814"/>
      <c r="AB173" s="814"/>
      <c r="AC173" s="814"/>
      <c r="AD173" s="814"/>
      <c r="AE173" s="814"/>
      <c r="AF173" s="814"/>
      <c r="AG173" s="814"/>
      <c r="AH173" s="814"/>
      <c r="AI173" s="814"/>
      <c r="AJ173" s="814"/>
      <c r="AK173" s="814"/>
      <c r="AL173" s="814"/>
      <c r="AM173" s="814"/>
      <c r="AN173" s="814"/>
      <c r="AO173" s="814"/>
      <c r="AP173" s="814"/>
      <c r="AQ173" s="814"/>
      <c r="AR173" s="814"/>
      <c r="AS173" s="814"/>
      <c r="AT173" s="814"/>
      <c r="AU173" s="814"/>
      <c r="AV173" s="814"/>
      <c r="AW173" s="814"/>
      <c r="AX173" s="814"/>
      <c r="AY173" s="814"/>
      <c r="AZ173" s="814"/>
      <c r="BA173" s="814"/>
      <c r="BB173" s="814"/>
      <c r="BC173" s="814"/>
      <c r="BD173" s="814"/>
      <c r="BE173" s="814"/>
      <c r="BF173" s="815"/>
      <c r="BG173" s="673" t="s">
        <v>244</v>
      </c>
      <c r="BH173" s="674"/>
      <c r="BI173" s="674"/>
      <c r="BJ173" s="675"/>
    </row>
    <row r="174" spans="1:62" s="29" customFormat="1" ht="84" customHeight="1" x14ac:dyDescent="0.25">
      <c r="A174" s="119"/>
      <c r="B174" s="654" t="s">
        <v>249</v>
      </c>
      <c r="C174" s="655"/>
      <c r="D174" s="655"/>
      <c r="E174" s="656"/>
      <c r="F174" s="708" t="s">
        <v>362</v>
      </c>
      <c r="G174" s="709"/>
      <c r="H174" s="709"/>
      <c r="I174" s="709"/>
      <c r="J174" s="709"/>
      <c r="K174" s="709"/>
      <c r="L174" s="709"/>
      <c r="M174" s="709"/>
      <c r="N174" s="709"/>
      <c r="O174" s="709"/>
      <c r="P174" s="709"/>
      <c r="Q174" s="709"/>
      <c r="R174" s="709"/>
      <c r="S174" s="709"/>
      <c r="T174" s="709"/>
      <c r="U174" s="709"/>
      <c r="V174" s="709"/>
      <c r="W174" s="709"/>
      <c r="X174" s="709"/>
      <c r="Y174" s="709"/>
      <c r="Z174" s="709"/>
      <c r="AA174" s="709"/>
      <c r="AB174" s="709"/>
      <c r="AC174" s="709"/>
      <c r="AD174" s="709"/>
      <c r="AE174" s="709"/>
      <c r="AF174" s="709"/>
      <c r="AG174" s="709"/>
      <c r="AH174" s="709"/>
      <c r="AI174" s="709"/>
      <c r="AJ174" s="709"/>
      <c r="AK174" s="709"/>
      <c r="AL174" s="709"/>
      <c r="AM174" s="709"/>
      <c r="AN174" s="709"/>
      <c r="AO174" s="709"/>
      <c r="AP174" s="709"/>
      <c r="AQ174" s="709"/>
      <c r="AR174" s="709"/>
      <c r="AS174" s="709"/>
      <c r="AT174" s="709"/>
      <c r="AU174" s="709"/>
      <c r="AV174" s="709"/>
      <c r="AW174" s="709"/>
      <c r="AX174" s="709"/>
      <c r="AY174" s="709"/>
      <c r="AZ174" s="709"/>
      <c r="BA174" s="709"/>
      <c r="BB174" s="709"/>
      <c r="BC174" s="709"/>
      <c r="BD174" s="709"/>
      <c r="BE174" s="709"/>
      <c r="BF174" s="710"/>
      <c r="BG174" s="673" t="s">
        <v>363</v>
      </c>
      <c r="BH174" s="674"/>
      <c r="BI174" s="674"/>
      <c r="BJ174" s="675"/>
    </row>
    <row r="175" spans="1:62" s="29" customFormat="1" ht="84" customHeight="1" x14ac:dyDescent="0.25">
      <c r="A175" s="119"/>
      <c r="B175" s="654" t="s">
        <v>253</v>
      </c>
      <c r="C175" s="655"/>
      <c r="D175" s="655"/>
      <c r="E175" s="656"/>
      <c r="F175" s="813" t="s">
        <v>310</v>
      </c>
      <c r="G175" s="814"/>
      <c r="H175" s="814"/>
      <c r="I175" s="814"/>
      <c r="J175" s="814"/>
      <c r="K175" s="814"/>
      <c r="L175" s="814"/>
      <c r="M175" s="814"/>
      <c r="N175" s="814"/>
      <c r="O175" s="814"/>
      <c r="P175" s="814"/>
      <c r="Q175" s="814"/>
      <c r="R175" s="814"/>
      <c r="S175" s="814"/>
      <c r="T175" s="814"/>
      <c r="U175" s="814"/>
      <c r="V175" s="814"/>
      <c r="W175" s="814"/>
      <c r="X175" s="814"/>
      <c r="Y175" s="814"/>
      <c r="Z175" s="814"/>
      <c r="AA175" s="814"/>
      <c r="AB175" s="814"/>
      <c r="AC175" s="814"/>
      <c r="AD175" s="814"/>
      <c r="AE175" s="814"/>
      <c r="AF175" s="814"/>
      <c r="AG175" s="814"/>
      <c r="AH175" s="814"/>
      <c r="AI175" s="814"/>
      <c r="AJ175" s="814"/>
      <c r="AK175" s="814"/>
      <c r="AL175" s="814"/>
      <c r="AM175" s="814"/>
      <c r="AN175" s="814"/>
      <c r="AO175" s="814"/>
      <c r="AP175" s="814"/>
      <c r="AQ175" s="814"/>
      <c r="AR175" s="814"/>
      <c r="AS175" s="814"/>
      <c r="AT175" s="814"/>
      <c r="AU175" s="814"/>
      <c r="AV175" s="814"/>
      <c r="AW175" s="814"/>
      <c r="AX175" s="814"/>
      <c r="AY175" s="814"/>
      <c r="AZ175" s="814"/>
      <c r="BA175" s="814"/>
      <c r="BB175" s="814"/>
      <c r="BC175" s="814"/>
      <c r="BD175" s="814"/>
      <c r="BE175" s="814"/>
      <c r="BF175" s="815"/>
      <c r="BG175" s="741" t="s">
        <v>396</v>
      </c>
      <c r="BH175" s="742"/>
      <c r="BI175" s="742"/>
      <c r="BJ175" s="743"/>
    </row>
    <row r="176" spans="1:62" s="29" customFormat="1" ht="65.400000000000006" customHeight="1" x14ac:dyDescent="0.25">
      <c r="A176" s="119"/>
      <c r="B176" s="810" t="s">
        <v>257</v>
      </c>
      <c r="C176" s="811"/>
      <c r="D176" s="811"/>
      <c r="E176" s="812"/>
      <c r="F176" s="738" t="s">
        <v>254</v>
      </c>
      <c r="G176" s="739"/>
      <c r="H176" s="739"/>
      <c r="I176" s="739"/>
      <c r="J176" s="739"/>
      <c r="K176" s="739"/>
      <c r="L176" s="739"/>
      <c r="M176" s="739"/>
      <c r="N176" s="739"/>
      <c r="O176" s="739"/>
      <c r="P176" s="739"/>
      <c r="Q176" s="739"/>
      <c r="R176" s="739"/>
      <c r="S176" s="739"/>
      <c r="T176" s="739"/>
      <c r="U176" s="739"/>
      <c r="V176" s="739"/>
      <c r="W176" s="739"/>
      <c r="X176" s="739"/>
      <c r="Y176" s="739"/>
      <c r="Z176" s="739"/>
      <c r="AA176" s="739"/>
      <c r="AB176" s="739"/>
      <c r="AC176" s="739"/>
      <c r="AD176" s="739"/>
      <c r="AE176" s="739"/>
      <c r="AF176" s="739"/>
      <c r="AG176" s="739"/>
      <c r="AH176" s="739"/>
      <c r="AI176" s="739"/>
      <c r="AJ176" s="739"/>
      <c r="AK176" s="739"/>
      <c r="AL176" s="739"/>
      <c r="AM176" s="739"/>
      <c r="AN176" s="739"/>
      <c r="AO176" s="739"/>
      <c r="AP176" s="739"/>
      <c r="AQ176" s="739"/>
      <c r="AR176" s="739"/>
      <c r="AS176" s="739"/>
      <c r="AT176" s="739"/>
      <c r="AU176" s="739"/>
      <c r="AV176" s="739"/>
      <c r="AW176" s="739"/>
      <c r="AX176" s="739"/>
      <c r="AY176" s="739"/>
      <c r="AZ176" s="739"/>
      <c r="BA176" s="739"/>
      <c r="BB176" s="739"/>
      <c r="BC176" s="739"/>
      <c r="BD176" s="739"/>
      <c r="BE176" s="739"/>
      <c r="BF176" s="740"/>
      <c r="BG176" s="741" t="s">
        <v>424</v>
      </c>
      <c r="BH176" s="742"/>
      <c r="BI176" s="742"/>
      <c r="BJ176" s="743"/>
    </row>
    <row r="177" spans="1:62" s="29" customFormat="1" ht="68.400000000000006" customHeight="1" x14ac:dyDescent="0.25">
      <c r="A177" s="119"/>
      <c r="B177" s="654" t="s">
        <v>271</v>
      </c>
      <c r="C177" s="655"/>
      <c r="D177" s="655"/>
      <c r="E177" s="656"/>
      <c r="F177" s="670" t="s">
        <v>274</v>
      </c>
      <c r="G177" s="671"/>
      <c r="H177" s="671"/>
      <c r="I177" s="671"/>
      <c r="J177" s="671"/>
      <c r="K177" s="671"/>
      <c r="L177" s="671"/>
      <c r="M177" s="671"/>
      <c r="N177" s="671"/>
      <c r="O177" s="671"/>
      <c r="P177" s="671"/>
      <c r="Q177" s="671"/>
      <c r="R177" s="671"/>
      <c r="S177" s="671"/>
      <c r="T177" s="671"/>
      <c r="U177" s="671"/>
      <c r="V177" s="671"/>
      <c r="W177" s="671"/>
      <c r="X177" s="671"/>
      <c r="Y177" s="671"/>
      <c r="Z177" s="671"/>
      <c r="AA177" s="671"/>
      <c r="AB177" s="671"/>
      <c r="AC177" s="671"/>
      <c r="AD177" s="671"/>
      <c r="AE177" s="671"/>
      <c r="AF177" s="671"/>
      <c r="AG177" s="671"/>
      <c r="AH177" s="671"/>
      <c r="AI177" s="671"/>
      <c r="AJ177" s="671"/>
      <c r="AK177" s="671"/>
      <c r="AL177" s="671"/>
      <c r="AM177" s="671"/>
      <c r="AN177" s="671"/>
      <c r="AO177" s="671"/>
      <c r="AP177" s="671"/>
      <c r="AQ177" s="671"/>
      <c r="AR177" s="671"/>
      <c r="AS177" s="671"/>
      <c r="AT177" s="671"/>
      <c r="AU177" s="671"/>
      <c r="AV177" s="671"/>
      <c r="AW177" s="671"/>
      <c r="AX177" s="671"/>
      <c r="AY177" s="671"/>
      <c r="AZ177" s="671"/>
      <c r="BA177" s="671"/>
      <c r="BB177" s="671"/>
      <c r="BC177" s="671"/>
      <c r="BD177" s="671"/>
      <c r="BE177" s="671"/>
      <c r="BF177" s="672"/>
      <c r="BG177" s="673" t="s">
        <v>167</v>
      </c>
      <c r="BH177" s="674"/>
      <c r="BI177" s="674"/>
      <c r="BJ177" s="675"/>
    </row>
    <row r="178" spans="1:62" s="29" customFormat="1" ht="47.4" customHeight="1" thickBot="1" x14ac:dyDescent="0.3">
      <c r="A178" s="119"/>
      <c r="B178" s="1074" t="s">
        <v>365</v>
      </c>
      <c r="C178" s="1075"/>
      <c r="D178" s="1075"/>
      <c r="E178" s="1076"/>
      <c r="F178" s="1055" t="s">
        <v>311</v>
      </c>
      <c r="G178" s="1056"/>
      <c r="H178" s="1056"/>
      <c r="I178" s="1056"/>
      <c r="J178" s="1056"/>
      <c r="K178" s="1056"/>
      <c r="L178" s="1056"/>
      <c r="M178" s="1056"/>
      <c r="N178" s="1056"/>
      <c r="O178" s="1056"/>
      <c r="P178" s="1056"/>
      <c r="Q178" s="1056"/>
      <c r="R178" s="1056"/>
      <c r="S178" s="1056"/>
      <c r="T178" s="1056"/>
      <c r="U178" s="1056"/>
      <c r="V178" s="1056"/>
      <c r="W178" s="1056"/>
      <c r="X178" s="1056"/>
      <c r="Y178" s="1056"/>
      <c r="Z178" s="1056"/>
      <c r="AA178" s="1056"/>
      <c r="AB178" s="1056"/>
      <c r="AC178" s="1056"/>
      <c r="AD178" s="1056"/>
      <c r="AE178" s="1056"/>
      <c r="AF178" s="1056"/>
      <c r="AG178" s="1056"/>
      <c r="AH178" s="1056"/>
      <c r="AI178" s="1056"/>
      <c r="AJ178" s="1056"/>
      <c r="AK178" s="1056"/>
      <c r="AL178" s="1056"/>
      <c r="AM178" s="1056"/>
      <c r="AN178" s="1056"/>
      <c r="AO178" s="1056"/>
      <c r="AP178" s="1056"/>
      <c r="AQ178" s="1056"/>
      <c r="AR178" s="1056"/>
      <c r="AS178" s="1056"/>
      <c r="AT178" s="1056"/>
      <c r="AU178" s="1056"/>
      <c r="AV178" s="1056"/>
      <c r="AW178" s="1056"/>
      <c r="AX178" s="1056"/>
      <c r="AY178" s="1056"/>
      <c r="AZ178" s="1056"/>
      <c r="BA178" s="1056"/>
      <c r="BB178" s="1056"/>
      <c r="BC178" s="1056"/>
      <c r="BD178" s="1056"/>
      <c r="BE178" s="1056"/>
      <c r="BF178" s="1057"/>
      <c r="BG178" s="823" t="s">
        <v>399</v>
      </c>
      <c r="BH178" s="824"/>
      <c r="BI178" s="824"/>
      <c r="BJ178" s="825"/>
    </row>
    <row r="179" spans="1:62" s="29" customFormat="1" ht="25.8" customHeight="1" x14ac:dyDescent="0.25">
      <c r="B179" s="66"/>
      <c r="C179" s="66"/>
      <c r="D179" s="66"/>
      <c r="E179" s="66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111"/>
      <c r="BH179" s="111"/>
      <c r="BI179" s="111"/>
      <c r="BJ179" s="111"/>
    </row>
    <row r="180" spans="1:62" s="29" customFormat="1" ht="39.6" customHeight="1" x14ac:dyDescent="0.25">
      <c r="B180" s="809" t="s">
        <v>438</v>
      </c>
      <c r="C180" s="809"/>
      <c r="D180" s="809"/>
      <c r="E180" s="809"/>
      <c r="F180" s="809"/>
      <c r="G180" s="809"/>
      <c r="H180" s="809"/>
      <c r="I180" s="809"/>
      <c r="J180" s="809"/>
      <c r="K180" s="809"/>
      <c r="L180" s="809"/>
      <c r="M180" s="809"/>
      <c r="N180" s="809"/>
      <c r="O180" s="809"/>
      <c r="P180" s="809"/>
      <c r="Q180" s="809"/>
      <c r="R180" s="809"/>
      <c r="S180" s="809"/>
      <c r="T180" s="809"/>
      <c r="U180" s="809"/>
      <c r="V180" s="809"/>
      <c r="W180" s="809"/>
      <c r="X180" s="809"/>
      <c r="Y180" s="809"/>
      <c r="Z180" s="809"/>
      <c r="AA180" s="809"/>
      <c r="AB180" s="809"/>
      <c r="AC180" s="809"/>
      <c r="AD180" s="809"/>
      <c r="AE180" s="809"/>
      <c r="AF180" s="809"/>
      <c r="AG180" s="809"/>
      <c r="AH180" s="809"/>
      <c r="AI180" s="809"/>
      <c r="AJ180" s="809"/>
      <c r="AK180" s="809"/>
      <c r="AL180" s="809"/>
      <c r="AM180" s="809"/>
      <c r="AN180" s="809"/>
      <c r="AO180" s="809"/>
      <c r="AP180" s="809"/>
      <c r="AQ180" s="809"/>
      <c r="AR180" s="809"/>
      <c r="AS180" s="809"/>
      <c r="AT180" s="809"/>
      <c r="AU180" s="809"/>
      <c r="AV180" s="809"/>
      <c r="AW180" s="809"/>
      <c r="AX180" s="809"/>
      <c r="AY180" s="809"/>
      <c r="AZ180" s="809"/>
      <c r="BA180" s="809"/>
      <c r="BB180" s="809"/>
      <c r="BC180" s="809"/>
      <c r="BD180" s="809"/>
      <c r="BE180" s="809"/>
      <c r="BF180" s="809"/>
      <c r="BG180" s="809"/>
      <c r="BH180" s="809"/>
      <c r="BI180" s="809"/>
      <c r="BJ180" s="809"/>
    </row>
    <row r="181" spans="1:62" s="29" customFormat="1" ht="8.4" customHeight="1" x14ac:dyDescent="0.25">
      <c r="B181" s="726"/>
      <c r="C181" s="726"/>
      <c r="D181" s="726"/>
      <c r="E181" s="726"/>
      <c r="F181" s="726"/>
      <c r="G181" s="726"/>
      <c r="H181" s="726"/>
      <c r="I181" s="726"/>
      <c r="J181" s="726"/>
      <c r="K181" s="726"/>
      <c r="L181" s="726"/>
      <c r="M181" s="726"/>
      <c r="N181" s="726"/>
      <c r="O181" s="726"/>
      <c r="P181" s="726"/>
      <c r="Q181" s="726"/>
      <c r="R181" s="726"/>
      <c r="S181" s="726"/>
      <c r="T181" s="726"/>
      <c r="U181" s="726"/>
      <c r="V181" s="726"/>
      <c r="W181" s="726"/>
      <c r="X181" s="726"/>
      <c r="Y181" s="726"/>
      <c r="Z181" s="726"/>
      <c r="AA181" s="726"/>
      <c r="AB181" s="726"/>
      <c r="AC181" s="726"/>
      <c r="AD181" s="726"/>
      <c r="AE181" s="726"/>
      <c r="AF181" s="726"/>
      <c r="AG181" s="726"/>
      <c r="AH181" s="726"/>
      <c r="AI181" s="726"/>
      <c r="AJ181" s="726"/>
      <c r="AK181" s="726"/>
      <c r="AL181" s="726"/>
      <c r="AM181" s="726"/>
      <c r="AN181" s="726"/>
      <c r="AO181" s="726"/>
      <c r="AP181" s="726"/>
      <c r="AQ181" s="726"/>
      <c r="AR181" s="726"/>
      <c r="AS181" s="726"/>
      <c r="AT181" s="726"/>
      <c r="AU181" s="726"/>
      <c r="AV181" s="726"/>
      <c r="AW181" s="726"/>
      <c r="AX181" s="726"/>
      <c r="AY181" s="726"/>
      <c r="AZ181" s="726"/>
      <c r="BA181" s="726"/>
      <c r="BB181" s="726"/>
      <c r="BC181" s="726"/>
      <c r="BD181" s="726"/>
      <c r="BE181" s="726"/>
      <c r="BF181" s="726"/>
      <c r="BG181" s="726"/>
      <c r="BH181" s="726"/>
      <c r="BI181" s="726"/>
      <c r="BJ181" s="726"/>
    </row>
    <row r="182" spans="1:62" s="29" customFormat="1" ht="70.8" customHeight="1" x14ac:dyDescent="0.25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</row>
    <row r="183" spans="1:62" s="29" customFormat="1" ht="49.2" customHeight="1" x14ac:dyDescent="0.65">
      <c r="B183" s="617" t="s">
        <v>119</v>
      </c>
      <c r="C183" s="608"/>
      <c r="D183" s="608"/>
      <c r="E183" s="608"/>
      <c r="F183" s="608"/>
      <c r="G183" s="608"/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/>
      <c r="AD183" s="519"/>
      <c r="AE183" s="519"/>
      <c r="AF183" s="520"/>
      <c r="AG183" s="518"/>
      <c r="AH183" s="519"/>
      <c r="AI183" s="519"/>
      <c r="AJ183" s="519"/>
      <c r="AK183" s="617" t="s">
        <v>119</v>
      </c>
      <c r="AL183" s="519"/>
      <c r="AM183" s="519"/>
      <c r="AN183" s="519"/>
      <c r="AO183" s="519"/>
      <c r="AP183" s="519"/>
      <c r="AQ183" s="519"/>
      <c r="AR183" s="521"/>
      <c r="AS183" s="519"/>
      <c r="AT183" s="519"/>
      <c r="AU183" s="519"/>
      <c r="AV183" s="519"/>
      <c r="AW183" s="519"/>
      <c r="AX183" s="519"/>
      <c r="AY183" s="519"/>
      <c r="AZ183" s="519"/>
      <c r="BA183" s="519"/>
      <c r="BB183" s="519"/>
      <c r="BC183" s="519"/>
      <c r="BD183" s="519"/>
      <c r="BE183" s="519"/>
      <c r="BF183" s="37"/>
      <c r="BG183" s="37"/>
      <c r="BH183" s="37"/>
      <c r="BI183" s="37"/>
      <c r="BJ183" s="37"/>
    </row>
    <row r="184" spans="1:62" s="29" customFormat="1" ht="41.4" customHeight="1" x14ac:dyDescent="0.25">
      <c r="B184" s="635" t="s">
        <v>426</v>
      </c>
      <c r="C184" s="635"/>
      <c r="D184" s="635"/>
      <c r="E184" s="635"/>
      <c r="F184" s="635"/>
      <c r="G184" s="635"/>
      <c r="H184" s="635"/>
      <c r="I184" s="635"/>
      <c r="J184" s="635"/>
      <c r="K184" s="635"/>
      <c r="L184" s="635"/>
      <c r="M184" s="635"/>
      <c r="N184" s="635"/>
      <c r="O184" s="635"/>
      <c r="P184" s="635"/>
      <c r="Q184" s="635"/>
      <c r="R184" s="635"/>
      <c r="S184" s="635"/>
      <c r="T184" s="635"/>
      <c r="U184" s="635"/>
      <c r="V184" s="635"/>
      <c r="W184" s="635"/>
      <c r="X184" s="635"/>
      <c r="Y184" s="635"/>
      <c r="Z184" s="635"/>
      <c r="AA184" s="635"/>
      <c r="AB184" s="635"/>
      <c r="AC184" s="635"/>
      <c r="AD184" s="635"/>
      <c r="AE184" s="519"/>
      <c r="AF184" s="520"/>
      <c r="AG184" s="519"/>
      <c r="AH184" s="519"/>
      <c r="AI184" s="519"/>
      <c r="AJ184" s="519"/>
      <c r="AK184" s="620" t="s">
        <v>323</v>
      </c>
      <c r="AL184" s="620"/>
      <c r="AM184" s="620"/>
      <c r="AN184" s="620"/>
      <c r="AO184" s="620"/>
      <c r="AP184" s="620"/>
      <c r="AQ184" s="620"/>
      <c r="AR184" s="620"/>
      <c r="AS184" s="620"/>
      <c r="AT184" s="620"/>
      <c r="AU184" s="620"/>
      <c r="AV184" s="620"/>
      <c r="AW184" s="620"/>
      <c r="AX184" s="620"/>
      <c r="AY184" s="620"/>
      <c r="AZ184" s="620"/>
      <c r="BA184" s="620"/>
      <c r="BB184" s="620"/>
      <c r="BC184" s="620"/>
      <c r="BD184" s="620"/>
      <c r="BE184" s="620"/>
      <c r="BF184" s="40"/>
      <c r="BG184" s="40"/>
      <c r="BH184" s="40"/>
      <c r="BI184" s="40"/>
      <c r="BJ184" s="40"/>
    </row>
    <row r="185" spans="1:62" s="29" customFormat="1" ht="65.400000000000006" customHeight="1" x14ac:dyDescent="0.25">
      <c r="B185" s="635"/>
      <c r="C185" s="635"/>
      <c r="D185" s="635"/>
      <c r="E185" s="635"/>
      <c r="F185" s="635"/>
      <c r="G185" s="635"/>
      <c r="H185" s="635"/>
      <c r="I185" s="635"/>
      <c r="J185" s="635"/>
      <c r="K185" s="635"/>
      <c r="L185" s="635"/>
      <c r="M185" s="635"/>
      <c r="N185" s="635"/>
      <c r="O185" s="635"/>
      <c r="P185" s="635"/>
      <c r="Q185" s="635"/>
      <c r="R185" s="635"/>
      <c r="S185" s="635"/>
      <c r="T185" s="635"/>
      <c r="U185" s="635"/>
      <c r="V185" s="635"/>
      <c r="W185" s="635"/>
      <c r="X185" s="635"/>
      <c r="Y185" s="635"/>
      <c r="Z185" s="635"/>
      <c r="AA185" s="635"/>
      <c r="AB185" s="635"/>
      <c r="AC185" s="635"/>
      <c r="AD185" s="635"/>
      <c r="AE185" s="519"/>
      <c r="AF185" s="520"/>
      <c r="AG185" s="519"/>
      <c r="AH185" s="519"/>
      <c r="AI185" s="519"/>
      <c r="AJ185" s="519"/>
      <c r="AK185" s="620"/>
      <c r="AL185" s="620"/>
      <c r="AM185" s="620"/>
      <c r="AN185" s="620"/>
      <c r="AO185" s="620"/>
      <c r="AP185" s="620"/>
      <c r="AQ185" s="620"/>
      <c r="AR185" s="620"/>
      <c r="AS185" s="620"/>
      <c r="AT185" s="620"/>
      <c r="AU185" s="620"/>
      <c r="AV185" s="620"/>
      <c r="AW185" s="620"/>
      <c r="AX185" s="620"/>
      <c r="AY185" s="620"/>
      <c r="AZ185" s="620"/>
      <c r="BA185" s="620"/>
      <c r="BB185" s="620"/>
      <c r="BC185" s="620"/>
      <c r="BD185" s="620"/>
      <c r="BE185" s="620"/>
      <c r="BF185" s="40"/>
      <c r="BG185" s="40"/>
      <c r="BH185" s="40"/>
      <c r="BI185" s="40"/>
      <c r="BJ185" s="40"/>
    </row>
    <row r="186" spans="1:62" s="29" customFormat="1" ht="49.8" customHeight="1" x14ac:dyDescent="0.25">
      <c r="B186" s="928"/>
      <c r="C186" s="928"/>
      <c r="D186" s="928"/>
      <c r="E186" s="928"/>
      <c r="F186" s="928"/>
      <c r="G186" s="928"/>
      <c r="H186" s="608"/>
      <c r="I186" s="658" t="s">
        <v>330</v>
      </c>
      <c r="J186" s="658"/>
      <c r="K186" s="658"/>
      <c r="L186" s="658"/>
      <c r="M186" s="658"/>
      <c r="N186" s="658"/>
      <c r="O186" s="608"/>
      <c r="P186" s="608"/>
      <c r="Q186" s="608"/>
      <c r="R186" s="608"/>
      <c r="S186" s="608"/>
      <c r="T186" s="608"/>
      <c r="U186" s="608"/>
      <c r="V186" s="608"/>
      <c r="W186" s="608"/>
      <c r="X186" s="608"/>
      <c r="Y186" s="608"/>
      <c r="Z186" s="608"/>
      <c r="AA186" s="608"/>
      <c r="AB186" s="608"/>
      <c r="AC186" s="608"/>
      <c r="AD186" s="608"/>
      <c r="AE186" s="519"/>
      <c r="AF186" s="520"/>
      <c r="AG186" s="519"/>
      <c r="AH186" s="519"/>
      <c r="AI186" s="519"/>
      <c r="AJ186" s="519"/>
      <c r="AK186" s="691"/>
      <c r="AL186" s="691"/>
      <c r="AM186" s="691"/>
      <c r="AN186" s="691"/>
      <c r="AO186" s="691"/>
      <c r="AP186" s="691"/>
      <c r="AQ186" s="523"/>
      <c r="AR186" s="658" t="s">
        <v>328</v>
      </c>
      <c r="AS186" s="658"/>
      <c r="AT186" s="658"/>
      <c r="AU186" s="658"/>
      <c r="AV186" s="658"/>
      <c r="AW186" s="658"/>
      <c r="AX186" s="523"/>
      <c r="AY186" s="523"/>
      <c r="AZ186" s="523"/>
      <c r="BA186" s="523"/>
      <c r="BB186" s="523"/>
      <c r="BC186" s="523"/>
      <c r="BD186" s="523"/>
      <c r="BE186" s="523"/>
      <c r="BF186" s="40"/>
      <c r="BG186" s="40"/>
      <c r="BH186" s="40"/>
      <c r="BI186" s="40"/>
      <c r="BJ186" s="40"/>
    </row>
    <row r="187" spans="1:62" s="29" customFormat="1" ht="62.4" customHeight="1" x14ac:dyDescent="0.25">
      <c r="B187" s="612" t="s">
        <v>390</v>
      </c>
      <c r="C187" s="609"/>
      <c r="D187" s="609"/>
      <c r="E187" s="609"/>
      <c r="F187" s="609"/>
      <c r="G187" s="609"/>
      <c r="H187" s="609"/>
      <c r="I187" s="612"/>
      <c r="J187" s="609"/>
      <c r="K187" s="519"/>
      <c r="L187" s="519"/>
      <c r="M187" s="519"/>
      <c r="N187" s="519"/>
      <c r="O187" s="519"/>
      <c r="P187" s="519"/>
      <c r="Q187" s="519"/>
      <c r="R187" s="519"/>
      <c r="S187" s="519"/>
      <c r="T187" s="519"/>
      <c r="U187" s="519"/>
      <c r="V187" s="519"/>
      <c r="W187" s="519"/>
      <c r="X187" s="519"/>
      <c r="Y187" s="519"/>
      <c r="Z187" s="519"/>
      <c r="AA187" s="519"/>
      <c r="AB187" s="519"/>
      <c r="AC187" s="519"/>
      <c r="AD187" s="519"/>
      <c r="AE187" s="519"/>
      <c r="AF187" s="520"/>
      <c r="AG187" s="519"/>
      <c r="AH187" s="519"/>
      <c r="AI187" s="519"/>
      <c r="AJ187" s="519"/>
      <c r="AK187" s="618" t="s">
        <v>390</v>
      </c>
      <c r="AL187" s="540"/>
      <c r="AM187" s="540"/>
      <c r="AN187" s="540"/>
      <c r="AO187" s="540"/>
      <c r="AP187" s="540"/>
      <c r="AQ187" s="519"/>
      <c r="AR187" s="541"/>
      <c r="AS187" s="525"/>
      <c r="AT187" s="525"/>
      <c r="AU187" s="525"/>
      <c r="AV187" s="525"/>
      <c r="AW187" s="525"/>
      <c r="AX187" s="519"/>
      <c r="AY187" s="519"/>
      <c r="AZ187" s="519"/>
      <c r="BA187" s="519"/>
      <c r="BB187" s="519"/>
      <c r="BC187" s="519"/>
      <c r="BD187" s="519"/>
      <c r="BE187" s="519"/>
      <c r="BF187" s="37"/>
      <c r="BG187" s="37"/>
      <c r="BH187" s="37"/>
      <c r="BI187" s="37"/>
      <c r="BJ187" s="37"/>
    </row>
    <row r="188" spans="1:62" s="29" customFormat="1" ht="30.6" customHeight="1" x14ac:dyDescent="0.25">
      <c r="B188" s="542"/>
      <c r="C188" s="542"/>
      <c r="D188" s="542"/>
      <c r="E188" s="542"/>
      <c r="F188" s="542"/>
      <c r="G188" s="542"/>
      <c r="H188" s="519"/>
      <c r="I188" s="519"/>
      <c r="J188" s="519"/>
      <c r="K188" s="519"/>
      <c r="L188" s="519"/>
      <c r="M188" s="519"/>
      <c r="N188" s="519"/>
      <c r="O188" s="519"/>
      <c r="P188" s="519"/>
      <c r="Q188" s="519"/>
      <c r="R188" s="519"/>
      <c r="S188" s="519"/>
      <c r="T188" s="519"/>
      <c r="U188" s="519"/>
      <c r="V188" s="519"/>
      <c r="W188" s="519"/>
      <c r="X188" s="519"/>
      <c r="Y188" s="519"/>
      <c r="Z188" s="519"/>
      <c r="AA188" s="519"/>
      <c r="AB188" s="519"/>
      <c r="AC188" s="519"/>
      <c r="AD188" s="519"/>
      <c r="AE188" s="519"/>
      <c r="AF188" s="520"/>
      <c r="AG188" s="519"/>
      <c r="AH188" s="519"/>
      <c r="AI188" s="519"/>
      <c r="AJ188" s="519"/>
      <c r="AK188" s="542"/>
      <c r="AL188" s="542"/>
      <c r="AM188" s="542"/>
      <c r="AN188" s="542"/>
      <c r="AO188" s="542"/>
      <c r="AP188" s="542"/>
      <c r="AQ188" s="519"/>
      <c r="AR188" s="521"/>
      <c r="AS188" s="519"/>
      <c r="AT188" s="519"/>
      <c r="AU188" s="519"/>
      <c r="AV188" s="519"/>
      <c r="AW188" s="519"/>
      <c r="AX188" s="519"/>
      <c r="AY188" s="519"/>
      <c r="AZ188" s="519"/>
      <c r="BA188" s="519"/>
      <c r="BB188" s="519"/>
      <c r="BC188" s="519"/>
      <c r="BD188" s="519"/>
      <c r="BE188" s="519"/>
      <c r="BF188" s="37"/>
      <c r="BG188" s="37"/>
      <c r="BH188" s="37"/>
      <c r="BI188" s="37"/>
      <c r="BJ188" s="37"/>
    </row>
    <row r="189" spans="1:62" s="29" customFormat="1" ht="55.8" customHeight="1" x14ac:dyDescent="0.85">
      <c r="B189" s="704" t="s">
        <v>331</v>
      </c>
      <c r="C189" s="704"/>
      <c r="D189" s="704"/>
      <c r="E189" s="704"/>
      <c r="F189" s="704"/>
      <c r="G189" s="704"/>
      <c r="H189" s="704"/>
      <c r="I189" s="704"/>
      <c r="J189" s="704"/>
      <c r="K189" s="704"/>
      <c r="L189" s="704"/>
      <c r="M189" s="704"/>
      <c r="N189" s="704"/>
      <c r="O189" s="704"/>
      <c r="P189" s="704"/>
      <c r="Q189" s="704"/>
      <c r="R189" s="704"/>
      <c r="S189" s="704"/>
      <c r="T189" s="704"/>
      <c r="U189" s="704"/>
      <c r="V189" s="704"/>
      <c r="W189" s="704"/>
      <c r="X189" s="704"/>
      <c r="Y189" s="704"/>
      <c r="Z189" s="704"/>
      <c r="AA189" s="704"/>
      <c r="AB189" s="704"/>
      <c r="AC189" s="704"/>
      <c r="AD189" s="704"/>
      <c r="AE189" s="519"/>
      <c r="AF189" s="520"/>
      <c r="AG189" s="519"/>
      <c r="AH189" s="519"/>
      <c r="AI189" s="519"/>
      <c r="AJ189" s="519"/>
      <c r="AK189" s="620" t="s">
        <v>386</v>
      </c>
      <c r="AL189" s="620"/>
      <c r="AM189" s="620"/>
      <c r="AN189" s="620"/>
      <c r="AO189" s="620"/>
      <c r="AP189" s="620"/>
      <c r="AQ189" s="620"/>
      <c r="AR189" s="620"/>
      <c r="AS189" s="620"/>
      <c r="AT189" s="620"/>
      <c r="AU189" s="620"/>
      <c r="AV189" s="620"/>
      <c r="AW189" s="620"/>
      <c r="AX189" s="620"/>
      <c r="AY189" s="620"/>
      <c r="AZ189" s="620"/>
      <c r="BA189" s="620"/>
      <c r="BB189" s="620"/>
      <c r="BC189" s="620"/>
      <c r="BD189" s="620"/>
      <c r="BE189" s="523"/>
      <c r="BF189" s="40"/>
      <c r="BG189" s="40"/>
      <c r="BH189" s="40"/>
      <c r="BI189" s="40"/>
      <c r="BJ189" s="40"/>
    </row>
    <row r="190" spans="1:62" s="29" customFormat="1" ht="30" customHeight="1" x14ac:dyDescent="0.7">
      <c r="B190" s="543"/>
      <c r="C190" s="519"/>
      <c r="D190" s="519"/>
      <c r="E190" s="519"/>
      <c r="F190" s="519"/>
      <c r="G190" s="519"/>
      <c r="H190" s="519"/>
      <c r="I190" s="519"/>
      <c r="J190" s="852"/>
      <c r="K190" s="852"/>
      <c r="L190" s="852"/>
      <c r="M190" s="852"/>
      <c r="N190" s="852"/>
      <c r="O190" s="852"/>
      <c r="P190" s="852"/>
      <c r="Q190" s="852"/>
      <c r="R190" s="852"/>
      <c r="S190" s="852"/>
      <c r="T190" s="852"/>
      <c r="U190" s="852"/>
      <c r="V190" s="852"/>
      <c r="W190" s="852"/>
      <c r="X190" s="852"/>
      <c r="Y190" s="852"/>
      <c r="Z190" s="852"/>
      <c r="AA190" s="852"/>
      <c r="AB190" s="852"/>
      <c r="AC190" s="852"/>
      <c r="AD190" s="852"/>
      <c r="AE190" s="519"/>
      <c r="AF190" s="520"/>
      <c r="AG190" s="519"/>
      <c r="AH190" s="519"/>
      <c r="AI190" s="519"/>
      <c r="AJ190" s="519"/>
      <c r="AK190" s="620"/>
      <c r="AL190" s="620"/>
      <c r="AM190" s="620"/>
      <c r="AN190" s="620"/>
      <c r="AO190" s="620"/>
      <c r="AP190" s="620"/>
      <c r="AQ190" s="620"/>
      <c r="AR190" s="620"/>
      <c r="AS190" s="620"/>
      <c r="AT190" s="620"/>
      <c r="AU190" s="620"/>
      <c r="AV190" s="620"/>
      <c r="AW190" s="620"/>
      <c r="AX190" s="620"/>
      <c r="AY190" s="620"/>
      <c r="AZ190" s="620"/>
      <c r="BA190" s="620"/>
      <c r="BB190" s="620"/>
      <c r="BC190" s="620"/>
      <c r="BD190" s="620"/>
      <c r="BE190" s="523"/>
      <c r="BF190" s="40"/>
      <c r="BG190" s="40"/>
      <c r="BH190" s="40"/>
      <c r="BI190" s="40"/>
      <c r="BJ190" s="40"/>
    </row>
    <row r="191" spans="1:62" s="29" customFormat="1" ht="61.2" customHeight="1" x14ac:dyDescent="0.25">
      <c r="B191" s="691"/>
      <c r="C191" s="691"/>
      <c r="D191" s="691"/>
      <c r="E191" s="691"/>
      <c r="F191" s="691"/>
      <c r="G191" s="691"/>
      <c r="H191" s="519"/>
      <c r="I191" s="658" t="s">
        <v>332</v>
      </c>
      <c r="J191" s="658"/>
      <c r="K191" s="658"/>
      <c r="L191" s="658"/>
      <c r="M191" s="658"/>
      <c r="N191" s="658"/>
      <c r="O191" s="519"/>
      <c r="P191" s="519"/>
      <c r="Q191" s="519"/>
      <c r="R191" s="519"/>
      <c r="S191" s="519"/>
      <c r="T191" s="519"/>
      <c r="U191" s="519"/>
      <c r="V191" s="519"/>
      <c r="W191" s="519"/>
      <c r="X191" s="519"/>
      <c r="Y191" s="519"/>
      <c r="Z191" s="519"/>
      <c r="AA191" s="519"/>
      <c r="AB191" s="519"/>
      <c r="AC191" s="519"/>
      <c r="AD191" s="519"/>
      <c r="AE191" s="519"/>
      <c r="AF191" s="520"/>
      <c r="AG191" s="519"/>
      <c r="AH191" s="519"/>
      <c r="AI191" s="519"/>
      <c r="AJ191" s="519"/>
      <c r="AK191" s="620"/>
      <c r="AL191" s="620"/>
      <c r="AM191" s="620"/>
      <c r="AN191" s="620"/>
      <c r="AO191" s="620"/>
      <c r="AP191" s="620"/>
      <c r="AQ191" s="620"/>
      <c r="AR191" s="620"/>
      <c r="AS191" s="620"/>
      <c r="AT191" s="620"/>
      <c r="AU191" s="620"/>
      <c r="AV191" s="620"/>
      <c r="AW191" s="620"/>
      <c r="AX191" s="620"/>
      <c r="AY191" s="620"/>
      <c r="AZ191" s="620"/>
      <c r="BA191" s="620"/>
      <c r="BB191" s="620"/>
      <c r="BC191" s="620"/>
      <c r="BD191" s="620"/>
      <c r="BE191" s="523"/>
      <c r="BF191" s="40"/>
      <c r="BG191" s="40"/>
      <c r="BH191" s="40"/>
      <c r="BI191" s="40"/>
      <c r="BJ191" s="40"/>
    </row>
    <row r="192" spans="1:62" s="29" customFormat="1" ht="57" customHeight="1" x14ac:dyDescent="0.25">
      <c r="B192" s="612" t="s">
        <v>390</v>
      </c>
      <c r="C192" s="519"/>
      <c r="D192" s="519"/>
      <c r="E192" s="519"/>
      <c r="F192" s="519"/>
      <c r="G192" s="519"/>
      <c r="H192" s="519"/>
      <c r="I192" s="524"/>
      <c r="J192" s="519"/>
      <c r="K192" s="519"/>
      <c r="L192" s="519"/>
      <c r="M192" s="519"/>
      <c r="N192" s="519"/>
      <c r="O192" s="519"/>
      <c r="P192" s="519"/>
      <c r="Q192" s="519"/>
      <c r="R192" s="519"/>
      <c r="S192" s="519"/>
      <c r="T192" s="519"/>
      <c r="U192" s="519"/>
      <c r="V192" s="519"/>
      <c r="W192" s="519"/>
      <c r="X192" s="519"/>
      <c r="Y192" s="519"/>
      <c r="Z192" s="519"/>
      <c r="AA192" s="519"/>
      <c r="AB192" s="519"/>
      <c r="AC192" s="519"/>
      <c r="AD192" s="519"/>
      <c r="AE192" s="519"/>
      <c r="AF192" s="520"/>
      <c r="AG192" s="519"/>
      <c r="AH192" s="519"/>
      <c r="AI192" s="519"/>
      <c r="AJ192" s="519"/>
      <c r="AK192" s="691"/>
      <c r="AL192" s="691"/>
      <c r="AM192" s="691"/>
      <c r="AN192" s="691"/>
      <c r="AO192" s="691"/>
      <c r="AP192" s="691"/>
      <c r="AQ192" s="519"/>
      <c r="AR192" s="658" t="s">
        <v>333</v>
      </c>
      <c r="AS192" s="658"/>
      <c r="AT192" s="658"/>
      <c r="AU192" s="658"/>
      <c r="AV192" s="658"/>
      <c r="AW192" s="658"/>
      <c r="AX192" s="519"/>
      <c r="AY192" s="519"/>
      <c r="AZ192" s="519"/>
      <c r="BA192" s="519"/>
      <c r="BB192" s="519"/>
      <c r="BC192" s="519"/>
      <c r="BD192" s="519"/>
      <c r="BE192" s="519"/>
      <c r="BF192" s="37"/>
      <c r="BG192" s="37"/>
      <c r="BH192" s="37"/>
      <c r="BI192" s="37"/>
      <c r="BJ192" s="37"/>
    </row>
    <row r="193" spans="2:62" s="29" customFormat="1" ht="76.2" customHeight="1" x14ac:dyDescent="0.25">
      <c r="B193" s="852"/>
      <c r="C193" s="852"/>
      <c r="D193" s="852"/>
      <c r="E193" s="852"/>
      <c r="F193" s="852"/>
      <c r="G193" s="852"/>
      <c r="H193" s="519"/>
      <c r="I193" s="519"/>
      <c r="J193" s="519"/>
      <c r="K193" s="519"/>
      <c r="L193" s="519"/>
      <c r="M193" s="519"/>
      <c r="N193" s="519"/>
      <c r="O193" s="519"/>
      <c r="P193" s="519"/>
      <c r="Q193" s="519"/>
      <c r="R193" s="519"/>
      <c r="S193" s="519"/>
      <c r="T193" s="519"/>
      <c r="U193" s="519"/>
      <c r="V193" s="519"/>
      <c r="W193" s="519"/>
      <c r="X193" s="519"/>
      <c r="Y193" s="519"/>
      <c r="Z193" s="519"/>
      <c r="AA193" s="519"/>
      <c r="AB193" s="519"/>
      <c r="AC193" s="519"/>
      <c r="AD193" s="519"/>
      <c r="AE193" s="519"/>
      <c r="AF193" s="520"/>
      <c r="AG193" s="519"/>
      <c r="AH193" s="519"/>
      <c r="AI193" s="519"/>
      <c r="AJ193" s="519"/>
      <c r="AK193" s="618" t="s">
        <v>390</v>
      </c>
      <c r="AL193" s="544"/>
      <c r="AM193" s="544"/>
      <c r="AN193" s="544"/>
      <c r="AO193" s="544"/>
      <c r="AP193" s="544"/>
      <c r="AQ193" s="519"/>
      <c r="AR193" s="541"/>
      <c r="AS193" s="525"/>
      <c r="AT193" s="525"/>
      <c r="AU193" s="525"/>
      <c r="AV193" s="525"/>
      <c r="AW193" s="525"/>
      <c r="AX193" s="519"/>
      <c r="AY193" s="519"/>
      <c r="AZ193" s="519"/>
      <c r="BA193" s="519"/>
      <c r="BB193" s="519"/>
      <c r="BC193" s="519"/>
      <c r="BD193" s="519"/>
      <c r="BE193" s="519"/>
      <c r="BF193" s="37"/>
      <c r="BG193" s="37"/>
      <c r="BH193" s="37"/>
      <c r="BI193" s="37"/>
      <c r="BJ193" s="37"/>
    </row>
    <row r="194" spans="2:62" s="29" customFormat="1" ht="103.8" customHeight="1" x14ac:dyDescent="0.65">
      <c r="B194" s="620" t="s">
        <v>421</v>
      </c>
      <c r="C194" s="620"/>
      <c r="D194" s="620"/>
      <c r="E194" s="620"/>
      <c r="F194" s="620"/>
      <c r="G194" s="620"/>
      <c r="H194" s="620"/>
      <c r="I194" s="620"/>
      <c r="J194" s="620"/>
      <c r="K194" s="620"/>
      <c r="L194" s="620"/>
      <c r="M194" s="620"/>
      <c r="N194" s="620"/>
      <c r="O194" s="620"/>
      <c r="P194" s="620"/>
      <c r="Q194" s="620"/>
      <c r="R194" s="620"/>
      <c r="S194" s="620"/>
      <c r="T194" s="620"/>
      <c r="U194" s="620"/>
      <c r="V194" s="620"/>
      <c r="W194" s="620"/>
      <c r="X194" s="620"/>
      <c r="Y194" s="620"/>
      <c r="Z194" s="526"/>
      <c r="AA194" s="526"/>
      <c r="AB194" s="526"/>
      <c r="AC194" s="526"/>
      <c r="AD194" s="526"/>
      <c r="AE194" s="519"/>
      <c r="AF194" s="520"/>
      <c r="AG194" s="519"/>
      <c r="AH194" s="519"/>
      <c r="AI194" s="519"/>
      <c r="AJ194" s="519"/>
      <c r="AK194" s="518"/>
      <c r="AL194" s="518"/>
      <c r="AM194" s="518"/>
      <c r="AN194" s="518"/>
      <c r="AO194" s="518"/>
      <c r="AP194" s="518"/>
      <c r="AQ194" s="518"/>
      <c r="AR194" s="545"/>
      <c r="AS194" s="518"/>
      <c r="AT194" s="518"/>
      <c r="AU194" s="518"/>
      <c r="AV194" s="518"/>
      <c r="AW194" s="518"/>
      <c r="AX194" s="518"/>
      <c r="AY194" s="518"/>
      <c r="AZ194" s="518"/>
      <c r="BA194" s="518"/>
      <c r="BB194" s="518"/>
      <c r="BC194" s="518"/>
      <c r="BD194" s="518"/>
      <c r="BE194" s="519"/>
      <c r="BF194" s="37"/>
      <c r="BG194" s="37"/>
      <c r="BH194" s="37"/>
      <c r="BI194" s="37"/>
      <c r="BJ194" s="37"/>
    </row>
    <row r="195" spans="2:62" s="29" customFormat="1" ht="57.6" customHeight="1" x14ac:dyDescent="0.25">
      <c r="B195" s="691"/>
      <c r="C195" s="691"/>
      <c r="D195" s="691"/>
      <c r="E195" s="691"/>
      <c r="F195" s="691"/>
      <c r="G195" s="691"/>
      <c r="H195" s="519"/>
      <c r="I195" s="658" t="s">
        <v>339</v>
      </c>
      <c r="J195" s="658"/>
      <c r="K195" s="658"/>
      <c r="L195" s="658"/>
      <c r="M195" s="658"/>
      <c r="N195" s="658"/>
      <c r="O195" s="658"/>
      <c r="P195" s="522"/>
      <c r="Q195" s="522"/>
      <c r="R195" s="522"/>
      <c r="S195" s="522"/>
      <c r="T195" s="522"/>
      <c r="U195" s="522"/>
      <c r="V195" s="522"/>
      <c r="W195" s="522"/>
      <c r="X195" s="522"/>
      <c r="Y195" s="522"/>
      <c r="Z195" s="522"/>
      <c r="AA195" s="522"/>
      <c r="AB195" s="522"/>
      <c r="AC195" s="522"/>
      <c r="AD195" s="522"/>
      <c r="AE195" s="519"/>
      <c r="AF195" s="520"/>
      <c r="AG195" s="519"/>
      <c r="AH195" s="519"/>
      <c r="AI195" s="519"/>
      <c r="AJ195" s="519"/>
      <c r="AK195" s="835" t="s">
        <v>126</v>
      </c>
      <c r="AL195" s="835"/>
      <c r="AM195" s="835"/>
      <c r="AN195" s="835"/>
      <c r="AO195" s="835"/>
      <c r="AP195" s="835"/>
      <c r="AQ195" s="835"/>
      <c r="AR195" s="835"/>
      <c r="AS195" s="835"/>
      <c r="AT195" s="835"/>
      <c r="AU195" s="835"/>
      <c r="AV195" s="835"/>
      <c r="AW195" s="835"/>
      <c r="AX195" s="835"/>
      <c r="AY195" s="835"/>
      <c r="AZ195" s="835"/>
      <c r="BA195" s="835"/>
      <c r="BB195" s="835"/>
      <c r="BC195" s="835"/>
      <c r="BD195" s="835"/>
      <c r="BE195" s="519"/>
      <c r="BF195" s="37"/>
      <c r="BG195" s="37"/>
      <c r="BH195" s="37"/>
      <c r="BI195" s="37"/>
      <c r="BJ195" s="37"/>
    </row>
    <row r="196" spans="2:62" s="29" customFormat="1" ht="66" customHeight="1" x14ac:dyDescent="0.65">
      <c r="B196" s="616" t="s">
        <v>390</v>
      </c>
      <c r="C196" s="525"/>
      <c r="D196" s="525"/>
      <c r="E196" s="525"/>
      <c r="F196" s="525"/>
      <c r="G196" s="525"/>
      <c r="H196" s="525"/>
      <c r="I196" s="525"/>
      <c r="J196" s="546"/>
      <c r="K196" s="546"/>
      <c r="L196" s="546"/>
      <c r="M196" s="518"/>
      <c r="N196" s="518"/>
      <c r="O196" s="518"/>
      <c r="P196" s="522"/>
      <c r="Q196" s="522"/>
      <c r="R196" s="522"/>
      <c r="S196" s="522"/>
      <c r="T196" s="522"/>
      <c r="U196" s="522"/>
      <c r="V196" s="522"/>
      <c r="W196" s="522"/>
      <c r="X196" s="522"/>
      <c r="Y196" s="522"/>
      <c r="Z196" s="522"/>
      <c r="AA196" s="522"/>
      <c r="AB196" s="522"/>
      <c r="AC196" s="522"/>
      <c r="AD196" s="522"/>
      <c r="AE196" s="519"/>
      <c r="AF196" s="520"/>
      <c r="AG196" s="519"/>
      <c r="AH196" s="519"/>
      <c r="AI196" s="519"/>
      <c r="AJ196" s="519"/>
      <c r="AK196" s="691"/>
      <c r="AL196" s="691"/>
      <c r="AM196" s="691"/>
      <c r="AN196" s="691"/>
      <c r="AO196" s="691"/>
      <c r="AP196" s="691"/>
      <c r="AQ196" s="519"/>
      <c r="AR196" s="658" t="s">
        <v>385</v>
      </c>
      <c r="AS196" s="658"/>
      <c r="AT196" s="658"/>
      <c r="AU196" s="658"/>
      <c r="AV196" s="658"/>
      <c r="AW196" s="658"/>
      <c r="AX196" s="519"/>
      <c r="AY196" s="519"/>
      <c r="AZ196" s="519"/>
      <c r="BA196" s="519"/>
      <c r="BB196" s="519"/>
      <c r="BC196" s="519"/>
      <c r="BD196" s="519"/>
      <c r="BE196" s="519"/>
      <c r="BF196" s="37"/>
      <c r="BG196" s="37"/>
      <c r="BH196" s="37"/>
      <c r="BI196" s="37"/>
      <c r="BJ196" s="37"/>
    </row>
    <row r="197" spans="2:62" s="29" customFormat="1" ht="60.6" customHeight="1" x14ac:dyDescent="0.65">
      <c r="B197" s="831"/>
      <c r="C197" s="831"/>
      <c r="D197" s="831"/>
      <c r="E197" s="831"/>
      <c r="F197" s="831"/>
      <c r="G197" s="831"/>
      <c r="H197" s="547"/>
      <c r="I197" s="547"/>
      <c r="J197" s="547"/>
      <c r="K197" s="522"/>
      <c r="L197" s="522"/>
      <c r="M197" s="522"/>
      <c r="N197" s="522"/>
      <c r="O197" s="522"/>
      <c r="P197" s="522"/>
      <c r="Q197" s="522"/>
      <c r="R197" s="522"/>
      <c r="S197" s="522"/>
      <c r="T197" s="522"/>
      <c r="U197" s="522"/>
      <c r="V197" s="522"/>
      <c r="W197" s="522"/>
      <c r="X197" s="522"/>
      <c r="Y197" s="522"/>
      <c r="Z197" s="522"/>
      <c r="AA197" s="522"/>
      <c r="AB197" s="522"/>
      <c r="AC197" s="522"/>
      <c r="AD197" s="522"/>
      <c r="AE197" s="519"/>
      <c r="AF197" s="520"/>
      <c r="AG197" s="519"/>
      <c r="AH197" s="519"/>
      <c r="AI197" s="519"/>
      <c r="AJ197" s="519"/>
      <c r="AK197" s="618" t="s">
        <v>390</v>
      </c>
      <c r="AL197" s="540"/>
      <c r="AM197" s="540"/>
      <c r="AN197" s="540"/>
      <c r="AO197" s="540"/>
      <c r="AP197" s="540"/>
      <c r="AQ197" s="519"/>
      <c r="AR197" s="521"/>
      <c r="AS197" s="519"/>
      <c r="AT197" s="519"/>
      <c r="AU197" s="519"/>
      <c r="AV197" s="519"/>
      <c r="AW197" s="519"/>
      <c r="AX197" s="519"/>
      <c r="AY197" s="519"/>
      <c r="AZ197" s="519"/>
      <c r="BA197" s="519"/>
      <c r="BB197" s="518"/>
      <c r="BC197" s="518"/>
      <c r="BD197" s="518"/>
      <c r="BE197" s="518"/>
    </row>
    <row r="198" spans="2:62" s="29" customFormat="1" ht="51.6" customHeight="1" x14ac:dyDescent="0.65">
      <c r="B198" s="620" t="s">
        <v>124</v>
      </c>
      <c r="C198" s="620"/>
      <c r="D198" s="620"/>
      <c r="E198" s="620"/>
      <c r="F198" s="620"/>
      <c r="G198" s="620"/>
      <c r="H198" s="620"/>
      <c r="I198" s="620"/>
      <c r="J198" s="620"/>
      <c r="K198" s="620"/>
      <c r="L198" s="620"/>
      <c r="M198" s="620"/>
      <c r="N198" s="620"/>
      <c r="O198" s="620"/>
      <c r="P198" s="620"/>
      <c r="Q198" s="620"/>
      <c r="R198" s="620"/>
      <c r="S198" s="620"/>
      <c r="T198" s="620"/>
      <c r="U198" s="620"/>
      <c r="V198" s="620"/>
      <c r="W198" s="620"/>
      <c r="X198" s="620"/>
      <c r="Y198" s="615"/>
      <c r="Z198" s="615"/>
      <c r="AA198" s="615"/>
      <c r="AB198" s="615"/>
      <c r="AC198" s="615"/>
      <c r="AD198" s="615"/>
      <c r="AE198" s="519"/>
      <c r="AF198" s="520"/>
      <c r="AG198" s="519"/>
      <c r="AH198" s="519"/>
      <c r="AI198" s="519"/>
      <c r="AJ198" s="519"/>
      <c r="AK198" s="831"/>
      <c r="AL198" s="831"/>
      <c r="AM198" s="831"/>
      <c r="AN198" s="831"/>
      <c r="AO198" s="831"/>
      <c r="AP198" s="831"/>
      <c r="AQ198" s="519"/>
      <c r="AR198" s="521"/>
      <c r="AS198" s="519"/>
      <c r="AT198" s="519"/>
      <c r="AU198" s="519"/>
      <c r="AV198" s="519"/>
      <c r="AW198" s="519"/>
      <c r="AX198" s="519"/>
      <c r="AY198" s="519"/>
      <c r="AZ198" s="519"/>
      <c r="BA198" s="519"/>
      <c r="BB198" s="518"/>
      <c r="BC198" s="518"/>
      <c r="BD198" s="518"/>
      <c r="BE198" s="518"/>
    </row>
    <row r="199" spans="2:62" s="29" customFormat="1" ht="55.8" customHeight="1" x14ac:dyDescent="0.65">
      <c r="B199" s="635" t="s">
        <v>337</v>
      </c>
      <c r="C199" s="635"/>
      <c r="D199" s="635"/>
      <c r="E199" s="635"/>
      <c r="F199" s="635"/>
      <c r="G199" s="635"/>
      <c r="H199" s="635"/>
      <c r="I199" s="635"/>
      <c r="J199" s="635"/>
      <c r="K199" s="635"/>
      <c r="L199" s="635"/>
      <c r="M199" s="635"/>
      <c r="N199" s="635"/>
      <c r="O199" s="635"/>
      <c r="P199" s="635"/>
      <c r="Q199" s="635"/>
      <c r="R199" s="635"/>
      <c r="S199" s="635"/>
      <c r="T199" s="635"/>
      <c r="U199" s="635"/>
      <c r="V199" s="635"/>
      <c r="W199" s="635"/>
      <c r="X199" s="635"/>
      <c r="Y199" s="635"/>
      <c r="Z199" s="635"/>
      <c r="AA199" s="635"/>
      <c r="AB199" s="635"/>
      <c r="AC199" s="635"/>
      <c r="AD199" s="635"/>
      <c r="AE199" s="519"/>
      <c r="AF199" s="520"/>
      <c r="AG199" s="519"/>
      <c r="AH199" s="519"/>
      <c r="AI199" s="519"/>
      <c r="AJ199" s="518"/>
      <c r="AK199" s="518"/>
      <c r="AL199" s="518"/>
      <c r="AM199" s="518"/>
      <c r="AN199" s="518"/>
      <c r="AO199" s="518"/>
      <c r="AP199" s="518"/>
      <c r="AQ199" s="518"/>
      <c r="AR199" s="545"/>
      <c r="AS199" s="518"/>
      <c r="AT199" s="518"/>
      <c r="AU199" s="518"/>
      <c r="AV199" s="518"/>
      <c r="AW199" s="518"/>
      <c r="AX199" s="518"/>
      <c r="AY199" s="518"/>
      <c r="AZ199" s="518"/>
      <c r="BA199" s="518"/>
      <c r="BB199" s="518"/>
      <c r="BC199" s="518"/>
      <c r="BD199" s="518"/>
      <c r="BE199" s="518"/>
    </row>
    <row r="200" spans="2:62" s="29" customFormat="1" ht="52.8" customHeight="1" x14ac:dyDescent="0.65">
      <c r="B200" s="621" t="s">
        <v>391</v>
      </c>
      <c r="C200" s="621"/>
      <c r="D200" s="621"/>
      <c r="E200" s="621"/>
      <c r="F200" s="621"/>
      <c r="G200" s="621"/>
      <c r="H200" s="621"/>
      <c r="I200" s="621"/>
      <c r="J200" s="621"/>
      <c r="K200" s="621"/>
      <c r="L200" s="621"/>
      <c r="M200" s="621"/>
      <c r="N200" s="621"/>
      <c r="O200" s="621"/>
      <c r="P200" s="621"/>
      <c r="Q200" s="621"/>
      <c r="R200" s="621"/>
      <c r="S200" s="621"/>
      <c r="T200" s="621"/>
      <c r="U200" s="621"/>
      <c r="V200" s="621"/>
      <c r="W200" s="621"/>
      <c r="X200" s="621"/>
      <c r="Y200" s="621"/>
      <c r="Z200" s="621"/>
      <c r="AA200" s="621"/>
      <c r="AB200" s="621"/>
      <c r="AC200" s="621"/>
      <c r="AD200" s="612"/>
      <c r="AE200" s="526"/>
      <c r="AF200" s="520"/>
      <c r="AG200" s="519"/>
      <c r="AH200" s="519"/>
      <c r="AI200" s="519"/>
      <c r="AJ200" s="518"/>
      <c r="AK200" s="518"/>
      <c r="AL200" s="518"/>
      <c r="AM200" s="518"/>
      <c r="AN200" s="518"/>
      <c r="AO200" s="518"/>
      <c r="AP200" s="518"/>
      <c r="AQ200" s="518"/>
      <c r="AR200" s="545"/>
      <c r="AS200" s="518"/>
      <c r="AT200" s="518"/>
      <c r="AU200" s="518"/>
      <c r="AV200" s="518"/>
      <c r="AW200" s="518"/>
      <c r="AX200" s="518"/>
      <c r="AY200" s="518"/>
      <c r="AZ200" s="518"/>
      <c r="BA200" s="518"/>
      <c r="BB200" s="518"/>
      <c r="BC200" s="518"/>
      <c r="BD200" s="518"/>
      <c r="BE200" s="518"/>
    </row>
    <row r="201" spans="2:62" s="29" customFormat="1" ht="1.2" hidden="1" customHeight="1" x14ac:dyDescent="0.65">
      <c r="B201" s="621" t="s">
        <v>391</v>
      </c>
      <c r="C201" s="621"/>
      <c r="D201" s="621"/>
      <c r="E201" s="621"/>
      <c r="F201" s="621"/>
      <c r="G201" s="621"/>
      <c r="H201" s="621"/>
      <c r="I201" s="621"/>
      <c r="J201" s="621"/>
      <c r="K201" s="621"/>
      <c r="L201" s="621"/>
      <c r="M201" s="621"/>
      <c r="N201" s="621"/>
      <c r="O201" s="621"/>
      <c r="P201" s="621"/>
      <c r="Q201" s="621"/>
      <c r="R201" s="621"/>
      <c r="S201" s="621"/>
      <c r="T201" s="621"/>
      <c r="U201" s="621"/>
      <c r="V201" s="621"/>
      <c r="W201" s="621"/>
      <c r="X201" s="621"/>
      <c r="Y201" s="621"/>
      <c r="Z201" s="621"/>
      <c r="AA201" s="621"/>
      <c r="AB201" s="621"/>
      <c r="AC201" s="621"/>
      <c r="AD201" s="612"/>
      <c r="AE201" s="522"/>
      <c r="AF201" s="520"/>
      <c r="AG201" s="519"/>
      <c r="AH201" s="519"/>
      <c r="AI201" s="519"/>
      <c r="AJ201" s="518"/>
      <c r="AK201" s="518"/>
      <c r="AL201" s="518"/>
      <c r="AM201" s="518"/>
      <c r="AN201" s="518"/>
      <c r="AO201" s="518"/>
      <c r="AP201" s="518"/>
      <c r="AQ201" s="518"/>
      <c r="AR201" s="545"/>
      <c r="AS201" s="518"/>
      <c r="AT201" s="518"/>
      <c r="AU201" s="518"/>
      <c r="AV201" s="518"/>
      <c r="AW201" s="518"/>
      <c r="AX201" s="518"/>
      <c r="AY201" s="518"/>
      <c r="AZ201" s="518"/>
      <c r="BA201" s="518"/>
      <c r="BB201" s="518"/>
      <c r="BC201" s="518"/>
      <c r="BD201" s="518"/>
      <c r="BE201" s="518"/>
    </row>
    <row r="202" spans="2:62" s="29" customFormat="1" ht="43.2" hidden="1" customHeight="1" x14ac:dyDescent="0.65">
      <c r="B202" s="525"/>
      <c r="C202" s="525"/>
      <c r="D202" s="525"/>
      <c r="E202" s="525"/>
      <c r="F202" s="525"/>
      <c r="G202" s="525"/>
      <c r="H202" s="547"/>
      <c r="I202" s="547"/>
      <c r="J202" s="547"/>
      <c r="K202" s="522"/>
      <c r="L202" s="522"/>
      <c r="M202" s="522"/>
      <c r="N202" s="522"/>
      <c r="O202" s="522"/>
      <c r="P202" s="522"/>
      <c r="Q202" s="522"/>
      <c r="R202" s="522"/>
      <c r="S202" s="522"/>
      <c r="T202" s="522"/>
      <c r="U202" s="522"/>
      <c r="V202" s="522"/>
      <c r="W202" s="522"/>
      <c r="X202" s="522"/>
      <c r="Y202" s="522"/>
      <c r="Z202" s="522"/>
      <c r="AA202" s="522"/>
      <c r="AB202" s="522"/>
      <c r="AC202" s="522"/>
      <c r="AD202" s="522"/>
      <c r="AE202" s="519"/>
      <c r="AF202" s="520"/>
      <c r="AG202" s="519"/>
      <c r="AH202" s="519"/>
      <c r="AI202" s="519"/>
      <c r="AJ202" s="518"/>
      <c r="AK202" s="518"/>
      <c r="AL202" s="518"/>
      <c r="AM202" s="518"/>
      <c r="AN202" s="518"/>
      <c r="AO202" s="518"/>
      <c r="AP202" s="518"/>
      <c r="AQ202" s="518"/>
      <c r="AR202" s="545"/>
      <c r="AS202" s="518"/>
      <c r="AT202" s="518"/>
      <c r="AU202" s="518"/>
      <c r="AV202" s="518"/>
      <c r="AW202" s="518"/>
      <c r="AX202" s="518"/>
      <c r="AY202" s="518"/>
      <c r="AZ202" s="518"/>
      <c r="BA202" s="518"/>
      <c r="BB202" s="518"/>
      <c r="BC202" s="518"/>
      <c r="BD202" s="518"/>
      <c r="BE202" s="518"/>
    </row>
    <row r="203" spans="2:62" s="29" customFormat="1" ht="76.8" customHeight="1" x14ac:dyDescent="0.65">
      <c r="B203" s="831"/>
      <c r="C203" s="831"/>
      <c r="D203" s="831"/>
      <c r="E203" s="831"/>
      <c r="F203" s="831"/>
      <c r="G203" s="831"/>
      <c r="H203" s="547"/>
      <c r="I203" s="547"/>
      <c r="J203" s="547"/>
      <c r="K203" s="522"/>
      <c r="L203" s="522"/>
      <c r="M203" s="522"/>
      <c r="N203" s="522"/>
      <c r="O203" s="522"/>
      <c r="P203" s="522"/>
      <c r="Q203" s="522"/>
      <c r="R203" s="522"/>
      <c r="S203" s="522"/>
      <c r="T203" s="522"/>
      <c r="U203" s="522"/>
      <c r="V203" s="522"/>
      <c r="W203" s="522"/>
      <c r="X203" s="522"/>
      <c r="Y203" s="522"/>
      <c r="Z203" s="522"/>
      <c r="AA203" s="522"/>
      <c r="AB203" s="522"/>
      <c r="AC203" s="522"/>
      <c r="AD203" s="522"/>
      <c r="AE203" s="519"/>
      <c r="AF203" s="520"/>
      <c r="AG203" s="519"/>
      <c r="AH203" s="519"/>
      <c r="AI203" s="519"/>
      <c r="AJ203" s="518"/>
      <c r="AK203" s="518"/>
      <c r="AL203" s="518"/>
      <c r="AM203" s="518"/>
      <c r="AN203" s="518"/>
      <c r="AO203" s="518"/>
      <c r="AP203" s="518"/>
      <c r="AQ203" s="518"/>
      <c r="AR203" s="545"/>
      <c r="AS203" s="518"/>
      <c r="AT203" s="518"/>
      <c r="AU203" s="518"/>
      <c r="AV203" s="518"/>
      <c r="AW203" s="518"/>
      <c r="AX203" s="518"/>
      <c r="AY203" s="518"/>
      <c r="AZ203" s="518"/>
      <c r="BA203" s="518"/>
      <c r="BB203" s="518"/>
      <c r="BC203" s="518"/>
      <c r="BD203" s="518"/>
      <c r="BE203" s="518"/>
    </row>
    <row r="204" spans="2:62" s="29" customFormat="1" ht="58.8" customHeight="1" x14ac:dyDescent="0.65">
      <c r="AE204" s="548"/>
      <c r="AF204" s="548"/>
      <c r="AG204" s="548"/>
      <c r="AH204" s="548"/>
      <c r="AI204" s="548"/>
      <c r="AJ204" s="518"/>
      <c r="AK204" s="518"/>
      <c r="AL204" s="518"/>
      <c r="AM204" s="518"/>
      <c r="AN204" s="518"/>
      <c r="AO204" s="518"/>
      <c r="AP204" s="518"/>
      <c r="AQ204" s="518"/>
      <c r="AR204" s="545"/>
      <c r="AS204" s="518"/>
      <c r="AT204" s="518"/>
      <c r="AU204" s="518"/>
      <c r="AV204" s="518"/>
      <c r="AW204" s="518"/>
      <c r="AX204" s="518"/>
      <c r="AY204" s="518"/>
      <c r="AZ204" s="518"/>
      <c r="BA204" s="518"/>
      <c r="BB204" s="518"/>
      <c r="BC204" s="518"/>
      <c r="BD204" s="518"/>
      <c r="BE204" s="518"/>
    </row>
    <row r="205" spans="2:62" s="29" customFormat="1" ht="52.2" customHeight="1" x14ac:dyDescent="0.65">
      <c r="AE205" s="548"/>
      <c r="AF205" s="524"/>
      <c r="AG205" s="524"/>
      <c r="AH205" s="524"/>
      <c r="AI205" s="524"/>
      <c r="AJ205" s="518"/>
      <c r="AK205" s="518"/>
      <c r="AL205" s="518"/>
      <c r="AM205" s="518"/>
      <c r="AN205" s="518"/>
      <c r="AO205" s="518"/>
      <c r="AP205" s="518"/>
      <c r="AQ205" s="518"/>
      <c r="AR205" s="545"/>
      <c r="AS205" s="518"/>
      <c r="AT205" s="518"/>
      <c r="AU205" s="518"/>
      <c r="AV205" s="518"/>
      <c r="AW205" s="518"/>
      <c r="AX205" s="518"/>
      <c r="AY205" s="518"/>
      <c r="AZ205" s="518"/>
      <c r="BA205" s="518"/>
      <c r="BB205" s="518"/>
      <c r="BC205" s="518"/>
      <c r="BD205" s="518"/>
      <c r="BE205" s="518"/>
    </row>
    <row r="206" spans="2:62" s="29" customFormat="1" ht="58.2" customHeight="1" x14ac:dyDescent="0.65">
      <c r="AE206" s="524"/>
      <c r="AF206" s="524"/>
      <c r="AG206" s="524"/>
      <c r="AH206" s="524"/>
      <c r="AI206" s="524"/>
      <c r="AJ206" s="518"/>
      <c r="AK206" s="518"/>
      <c r="AL206" s="518"/>
      <c r="AM206" s="518"/>
      <c r="AN206" s="518"/>
      <c r="AO206" s="518"/>
      <c r="AP206" s="518"/>
      <c r="AQ206" s="518"/>
      <c r="AR206" s="545"/>
      <c r="AS206" s="518"/>
      <c r="AT206" s="518"/>
      <c r="AU206" s="518"/>
      <c r="AV206" s="518"/>
      <c r="AW206" s="518"/>
      <c r="AX206" s="518"/>
      <c r="AY206" s="518"/>
      <c r="AZ206" s="518"/>
      <c r="BA206" s="518"/>
      <c r="BB206" s="518"/>
      <c r="BC206" s="518"/>
      <c r="BD206" s="518"/>
      <c r="BE206" s="518"/>
    </row>
    <row r="207" spans="2:62" ht="30.6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2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</row>
    <row r="208" spans="2:62" ht="30" x14ac:dyDescent="0.5">
      <c r="B208" s="9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</sheetData>
  <mergeCells count="1091">
    <mergeCell ref="C7:J7"/>
    <mergeCell ref="S37:T37"/>
    <mergeCell ref="C37:P37"/>
    <mergeCell ref="Q37:R37"/>
    <mergeCell ref="BG37:BJ37"/>
    <mergeCell ref="AE37:AF37"/>
    <mergeCell ref="Y37:Z37"/>
    <mergeCell ref="W37:X37"/>
    <mergeCell ref="U37:V37"/>
    <mergeCell ref="BE37:BF37"/>
    <mergeCell ref="B184:AD185"/>
    <mergeCell ref="AU22:AW22"/>
    <mergeCell ref="W22:AB22"/>
    <mergeCell ref="B59:B60"/>
    <mergeCell ref="BG59:BJ60"/>
    <mergeCell ref="C68:P68"/>
    <mergeCell ref="S95:T95"/>
    <mergeCell ref="U95:V95"/>
    <mergeCell ref="W95:X95"/>
    <mergeCell ref="Y95:Z95"/>
    <mergeCell ref="AA95:AB95"/>
    <mergeCell ref="AC95:AD95"/>
    <mergeCell ref="AE95:AF95"/>
    <mergeCell ref="BE95:BF95"/>
    <mergeCell ref="BG95:BJ95"/>
    <mergeCell ref="Q115:R115"/>
    <mergeCell ref="Y88:Z88"/>
    <mergeCell ref="AE88:AF88"/>
    <mergeCell ref="C60:P60"/>
    <mergeCell ref="U67:V67"/>
    <mergeCell ref="AA66:AB66"/>
    <mergeCell ref="BG121:BJ121"/>
    <mergeCell ref="BE73:BF73"/>
    <mergeCell ref="BE71:BF71"/>
    <mergeCell ref="AC73:AD73"/>
    <mergeCell ref="S73:T73"/>
    <mergeCell ref="AG134:AK136"/>
    <mergeCell ref="AL134:AP136"/>
    <mergeCell ref="AQ134:AU136"/>
    <mergeCell ref="AS128:AU128"/>
    <mergeCell ref="AE129:AF129"/>
    <mergeCell ref="U127:V127"/>
    <mergeCell ref="U126:V126"/>
    <mergeCell ref="AA87:AB87"/>
    <mergeCell ref="AA109:AB109"/>
    <mergeCell ref="W89:X89"/>
    <mergeCell ref="AC117:AD117"/>
    <mergeCell ref="AE117:AF117"/>
    <mergeCell ref="Y117:Z117"/>
    <mergeCell ref="U122:V122"/>
    <mergeCell ref="W122:X122"/>
    <mergeCell ref="AA136:AC136"/>
    <mergeCell ref="AD136:AF136"/>
    <mergeCell ref="AG128:AI128"/>
    <mergeCell ref="S100:T100"/>
    <mergeCell ref="W99:X99"/>
    <mergeCell ref="U80:V80"/>
    <mergeCell ref="BE91:BF91"/>
    <mergeCell ref="AC90:AD90"/>
    <mergeCell ref="AG75:BD75"/>
    <mergeCell ref="AV77:AX77"/>
    <mergeCell ref="W119:X119"/>
    <mergeCell ref="BE115:BF115"/>
    <mergeCell ref="B71:B72"/>
    <mergeCell ref="B73:B74"/>
    <mergeCell ref="B66:B67"/>
    <mergeCell ref="B63:B64"/>
    <mergeCell ref="B57:B58"/>
    <mergeCell ref="BE58:BF58"/>
    <mergeCell ref="AC89:AD89"/>
    <mergeCell ref="AA93:AB93"/>
    <mergeCell ref="Q94:R94"/>
    <mergeCell ref="Y107:Z107"/>
    <mergeCell ref="AC107:AD107"/>
    <mergeCell ref="S112:T112"/>
    <mergeCell ref="Y104:Z104"/>
    <mergeCell ref="AE106:AF106"/>
    <mergeCell ref="BG43:BJ43"/>
    <mergeCell ref="BG44:BJ44"/>
    <mergeCell ref="BG61:BJ61"/>
    <mergeCell ref="BE63:BF63"/>
    <mergeCell ref="AE84:AF84"/>
    <mergeCell ref="Y73:Z73"/>
    <mergeCell ref="S60:T60"/>
    <mergeCell ref="C79:P79"/>
    <mergeCell ref="U74:V74"/>
    <mergeCell ref="Y71:Z71"/>
    <mergeCell ref="W71:X71"/>
    <mergeCell ref="AA85:AB85"/>
    <mergeCell ref="BG84:BJ84"/>
    <mergeCell ref="AA54:AB54"/>
    <mergeCell ref="C85:P85"/>
    <mergeCell ref="Q85:R85"/>
    <mergeCell ref="C45:P45"/>
    <mergeCell ref="C63:P63"/>
    <mergeCell ref="C88:P88"/>
    <mergeCell ref="S121:T121"/>
    <mergeCell ref="BG57:BJ58"/>
    <mergeCell ref="BG73:BJ74"/>
    <mergeCell ref="BE64:BF64"/>
    <mergeCell ref="BE82:BF82"/>
    <mergeCell ref="U64:V64"/>
    <mergeCell ref="BE59:BF59"/>
    <mergeCell ref="AC66:AD66"/>
    <mergeCell ref="W63:X63"/>
    <mergeCell ref="C50:P50"/>
    <mergeCell ref="C55:P55"/>
    <mergeCell ref="C56:P56"/>
    <mergeCell ref="U73:V73"/>
    <mergeCell ref="BE72:BF72"/>
    <mergeCell ref="BE46:BF46"/>
    <mergeCell ref="BE85:BF85"/>
    <mergeCell ref="BG85:BJ85"/>
    <mergeCell ref="C105:P105"/>
    <mergeCell ref="W100:X100"/>
    <mergeCell ref="BG83:BJ83"/>
    <mergeCell ref="U83:V83"/>
    <mergeCell ref="W83:X83"/>
    <mergeCell ref="Y79:Z79"/>
    <mergeCell ref="AE86:AF86"/>
    <mergeCell ref="AC80:AD80"/>
    <mergeCell ref="AC79:AD79"/>
    <mergeCell ref="Y89:Z89"/>
    <mergeCell ref="W88:X88"/>
    <mergeCell ref="C82:P82"/>
    <mergeCell ref="C84:P84"/>
    <mergeCell ref="Q116:R116"/>
    <mergeCell ref="Q119:R119"/>
    <mergeCell ref="BG147:BJ147"/>
    <mergeCell ref="B147:E147"/>
    <mergeCell ref="BG107:BJ108"/>
    <mergeCell ref="BG104:BJ105"/>
    <mergeCell ref="BG101:BJ102"/>
    <mergeCell ref="B98:B99"/>
    <mergeCell ref="BG98:BJ99"/>
    <mergeCell ref="B91:B92"/>
    <mergeCell ref="BG91:BJ92"/>
    <mergeCell ref="Y100:Z100"/>
    <mergeCell ref="Y91:Z91"/>
    <mergeCell ref="AA91:AB91"/>
    <mergeCell ref="BE86:BF86"/>
    <mergeCell ref="AC93:AD93"/>
    <mergeCell ref="B107:B108"/>
    <mergeCell ref="B104:B105"/>
    <mergeCell ref="B101:B102"/>
    <mergeCell ref="J141:P141"/>
    <mergeCell ref="C97:P97"/>
    <mergeCell ref="U117:V117"/>
    <mergeCell ref="C113:P113"/>
    <mergeCell ref="C114:P114"/>
    <mergeCell ref="C107:P107"/>
    <mergeCell ref="BG114:BJ114"/>
    <mergeCell ref="BG110:BJ110"/>
    <mergeCell ref="BG127:BJ127"/>
    <mergeCell ref="C87:P87"/>
    <mergeCell ref="U87:V87"/>
    <mergeCell ref="Q96:R96"/>
    <mergeCell ref="C121:P121"/>
    <mergeCell ref="C91:P91"/>
    <mergeCell ref="L134:N136"/>
    <mergeCell ref="O134:Q136"/>
    <mergeCell ref="F166:BF166"/>
    <mergeCell ref="B171:E171"/>
    <mergeCell ref="F174:BF174"/>
    <mergeCell ref="F164:BF164"/>
    <mergeCell ref="F165:BF165"/>
    <mergeCell ref="B175:E175"/>
    <mergeCell ref="B166:E166"/>
    <mergeCell ref="BE103:BF103"/>
    <mergeCell ref="AC103:AD103"/>
    <mergeCell ref="AA103:AB103"/>
    <mergeCell ref="Y103:Z103"/>
    <mergeCell ref="W103:X103"/>
    <mergeCell ref="Y112:Z112"/>
    <mergeCell ref="AV126:AX126"/>
    <mergeCell ref="U123:V123"/>
    <mergeCell ref="S110:T110"/>
    <mergeCell ref="Q123:R123"/>
    <mergeCell ref="Y122:Z122"/>
    <mergeCell ref="B125:T125"/>
    <mergeCell ref="AC115:AD115"/>
    <mergeCell ref="BE106:BF106"/>
    <mergeCell ref="AP127:AR127"/>
    <mergeCell ref="AS127:AU127"/>
    <mergeCell ref="B126:T126"/>
    <mergeCell ref="Q110:R110"/>
    <mergeCell ref="C110:P110"/>
    <mergeCell ref="AG126:AI126"/>
    <mergeCell ref="AE122:AF122"/>
    <mergeCell ref="AA117:AB117"/>
    <mergeCell ref="C119:P119"/>
    <mergeCell ref="BG157:BJ157"/>
    <mergeCell ref="F153:BF153"/>
    <mergeCell ref="BG153:BJ153"/>
    <mergeCell ref="BG154:BJ154"/>
    <mergeCell ref="F154:BF154"/>
    <mergeCell ref="AD135:AF135"/>
    <mergeCell ref="B132:Q132"/>
    <mergeCell ref="BG155:BJ155"/>
    <mergeCell ref="BG160:BJ160"/>
    <mergeCell ref="BG159:BJ159"/>
    <mergeCell ref="BG175:BJ175"/>
    <mergeCell ref="F158:BF158"/>
    <mergeCell ref="F162:BF162"/>
    <mergeCell ref="F161:BF161"/>
    <mergeCell ref="F159:BF159"/>
    <mergeCell ref="AD134:AF134"/>
    <mergeCell ref="BG173:BJ173"/>
    <mergeCell ref="BG170:BJ170"/>
    <mergeCell ref="BG156:BJ156"/>
    <mergeCell ref="BG161:BJ161"/>
    <mergeCell ref="BG164:BJ164"/>
    <mergeCell ref="BG165:BJ165"/>
    <mergeCell ref="BG149:BJ149"/>
    <mergeCell ref="BG158:BJ158"/>
    <mergeCell ref="F170:BF170"/>
    <mergeCell ref="F171:BF171"/>
    <mergeCell ref="B169:E169"/>
    <mergeCell ref="B149:E149"/>
    <mergeCell ref="B134:H136"/>
    <mergeCell ref="C139:AB140"/>
    <mergeCell ref="BG148:BJ148"/>
    <mergeCell ref="F147:BF147"/>
    <mergeCell ref="BG40:BJ40"/>
    <mergeCell ref="AA68:AB68"/>
    <mergeCell ref="Y68:Z68"/>
    <mergeCell ref="W68:X68"/>
    <mergeCell ref="U68:V68"/>
    <mergeCell ref="W86:X86"/>
    <mergeCell ref="W81:X81"/>
    <mergeCell ref="Y81:Z81"/>
    <mergeCell ref="AA81:AB81"/>
    <mergeCell ref="AC81:AD81"/>
    <mergeCell ref="AE81:AF81"/>
    <mergeCell ref="U79:V79"/>
    <mergeCell ref="W50:X50"/>
    <mergeCell ref="AA44:AB44"/>
    <mergeCell ref="AA43:AB43"/>
    <mergeCell ref="U57:V57"/>
    <mergeCell ref="W57:X57"/>
    <mergeCell ref="Y57:Z57"/>
    <mergeCell ref="AC57:AD57"/>
    <mergeCell ref="BE57:BF57"/>
    <mergeCell ref="BG86:BJ86"/>
    <mergeCell ref="AE56:AF56"/>
    <mergeCell ref="AE82:AF82"/>
    <mergeCell ref="AC83:AD83"/>
    <mergeCell ref="AE80:AF80"/>
    <mergeCell ref="BE79:BF79"/>
    <mergeCell ref="U72:V72"/>
    <mergeCell ref="AE79:AF79"/>
    <mergeCell ref="BG80:BJ80"/>
    <mergeCell ref="BE81:BF81"/>
    <mergeCell ref="AC50:AD50"/>
    <mergeCell ref="U50:V50"/>
    <mergeCell ref="C57:P57"/>
    <mergeCell ref="B178:E178"/>
    <mergeCell ref="B156:E156"/>
    <mergeCell ref="B150:E150"/>
    <mergeCell ref="B152:E152"/>
    <mergeCell ref="B154:E154"/>
    <mergeCell ref="B155:E155"/>
    <mergeCell ref="B167:E167"/>
    <mergeCell ref="B165:E165"/>
    <mergeCell ref="B157:E157"/>
    <mergeCell ref="B158:E158"/>
    <mergeCell ref="B159:E159"/>
    <mergeCell ref="B160:E160"/>
    <mergeCell ref="B161:E161"/>
    <mergeCell ref="B162:E162"/>
    <mergeCell ref="B174:E174"/>
    <mergeCell ref="F155:BF155"/>
    <mergeCell ref="C61:P61"/>
    <mergeCell ref="C72:P72"/>
    <mergeCell ref="AA84:AB84"/>
    <mergeCell ref="S82:T82"/>
    <mergeCell ref="Y125:Z125"/>
    <mergeCell ref="AJ128:AL128"/>
    <mergeCell ref="B127:T127"/>
    <mergeCell ref="U128:V128"/>
    <mergeCell ref="AA125:AB125"/>
    <mergeCell ref="AC125:AD125"/>
    <mergeCell ref="W126:X126"/>
    <mergeCell ref="Y126:Z126"/>
    <mergeCell ref="I134:K136"/>
    <mergeCell ref="BE75:BF78"/>
    <mergeCell ref="AS77:AU77"/>
    <mergeCell ref="C53:P53"/>
    <mergeCell ref="W46:X46"/>
    <mergeCell ref="U46:V46"/>
    <mergeCell ref="F160:BF160"/>
    <mergeCell ref="W52:X52"/>
    <mergeCell ref="AC68:AD68"/>
    <mergeCell ref="AA79:AB79"/>
    <mergeCell ref="W73:X73"/>
    <mergeCell ref="W61:X61"/>
    <mergeCell ref="Y69:Z69"/>
    <mergeCell ref="Y84:Z84"/>
    <mergeCell ref="U63:V63"/>
    <mergeCell ref="C74:P74"/>
    <mergeCell ref="AC71:AD71"/>
    <mergeCell ref="U71:V71"/>
    <mergeCell ref="C59:P59"/>
    <mergeCell ref="C80:P80"/>
    <mergeCell ref="AA61:AB61"/>
    <mergeCell ref="W84:X84"/>
    <mergeCell ref="U59:V59"/>
    <mergeCell ref="S83:T83"/>
    <mergeCell ref="U61:V61"/>
    <mergeCell ref="Q60:R60"/>
    <mergeCell ref="Q71:R71"/>
    <mergeCell ref="Q59:R59"/>
    <mergeCell ref="C52:P52"/>
    <mergeCell ref="AC55:AD55"/>
    <mergeCell ref="Q57:R57"/>
    <mergeCell ref="C58:P58"/>
    <mergeCell ref="AA60:AB60"/>
    <mergeCell ref="Y61:Z61"/>
    <mergeCell ref="S119:T119"/>
    <mergeCell ref="C41:P41"/>
    <mergeCell ref="C42:P42"/>
    <mergeCell ref="Q41:R41"/>
    <mergeCell ref="Q42:R42"/>
    <mergeCell ref="U41:V41"/>
    <mergeCell ref="U42:V42"/>
    <mergeCell ref="W41:X41"/>
    <mergeCell ref="S41:T41"/>
    <mergeCell ref="S42:T42"/>
    <mergeCell ref="U43:V43"/>
    <mergeCell ref="W43:X43"/>
    <mergeCell ref="Y43:Z43"/>
    <mergeCell ref="AC43:AD43"/>
    <mergeCell ref="Q50:R50"/>
    <mergeCell ref="Q73:R73"/>
    <mergeCell ref="Q69:R69"/>
    <mergeCell ref="Q56:R56"/>
    <mergeCell ref="S56:T56"/>
    <mergeCell ref="U58:V58"/>
    <mergeCell ref="AC60:AD60"/>
    <mergeCell ref="S68:T68"/>
    <mergeCell ref="U52:V52"/>
    <mergeCell ref="W69:X69"/>
    <mergeCell ref="W42:X42"/>
    <mergeCell ref="Y42:Z42"/>
    <mergeCell ref="AA42:AB42"/>
    <mergeCell ref="AC42:AD42"/>
    <mergeCell ref="C43:P43"/>
    <mergeCell ref="C44:P44"/>
    <mergeCell ref="C46:P46"/>
    <mergeCell ref="AC46:AD46"/>
    <mergeCell ref="Y46:Z46"/>
    <mergeCell ref="Q118:R118"/>
    <mergeCell ref="B201:AC201"/>
    <mergeCell ref="BG117:BJ117"/>
    <mergeCell ref="BG122:BJ122"/>
    <mergeCell ref="BG118:BJ118"/>
    <mergeCell ref="BG119:BJ119"/>
    <mergeCell ref="BG123:BJ123"/>
    <mergeCell ref="C120:P120"/>
    <mergeCell ref="Q120:R120"/>
    <mergeCell ref="S120:T120"/>
    <mergeCell ref="U120:V120"/>
    <mergeCell ref="W120:X120"/>
    <mergeCell ref="Y120:Z120"/>
    <mergeCell ref="AA120:AB120"/>
    <mergeCell ref="BG163:BJ163"/>
    <mergeCell ref="BG166:BJ166"/>
    <mergeCell ref="AA123:AB123"/>
    <mergeCell ref="AC123:AD123"/>
    <mergeCell ref="AA127:AB127"/>
    <mergeCell ref="AE127:AF127"/>
    <mergeCell ref="AY128:BA128"/>
    <mergeCell ref="BB128:BD128"/>
    <mergeCell ref="BE122:BF122"/>
    <mergeCell ref="W117:X117"/>
    <mergeCell ref="BG174:BJ174"/>
    <mergeCell ref="F178:BF178"/>
    <mergeCell ref="S118:T118"/>
    <mergeCell ref="Q122:R122"/>
    <mergeCell ref="W128:X128"/>
    <mergeCell ref="S123:T123"/>
    <mergeCell ref="B164:E164"/>
    <mergeCell ref="B199:AD199"/>
    <mergeCell ref="AE55:AF55"/>
    <mergeCell ref="W49:X49"/>
    <mergeCell ref="S50:T50"/>
    <mergeCell ref="AC52:AD52"/>
    <mergeCell ref="AE38:AF38"/>
    <mergeCell ref="AA55:AB55"/>
    <mergeCell ref="Q38:R38"/>
    <mergeCell ref="Y41:Z41"/>
    <mergeCell ref="AA41:AB41"/>
    <mergeCell ref="AY126:BA126"/>
    <mergeCell ref="AJ127:AL127"/>
    <mergeCell ref="BG172:BJ172"/>
    <mergeCell ref="B203:G203"/>
    <mergeCell ref="BE28:BF31"/>
    <mergeCell ref="S38:T38"/>
    <mergeCell ref="U38:V38"/>
    <mergeCell ref="W38:X38"/>
    <mergeCell ref="Y38:Z38"/>
    <mergeCell ref="AA38:AB38"/>
    <mergeCell ref="BB30:BD30"/>
    <mergeCell ref="AY30:BA30"/>
    <mergeCell ref="AY29:BD29"/>
    <mergeCell ref="AV30:AX30"/>
    <mergeCell ref="AE90:AF90"/>
    <mergeCell ref="AE101:AF101"/>
    <mergeCell ref="U116:V116"/>
    <mergeCell ref="U92:V92"/>
    <mergeCell ref="AE91:AF91"/>
    <mergeCell ref="S109:T109"/>
    <mergeCell ref="Y34:Z34"/>
    <mergeCell ref="U32:V32"/>
    <mergeCell ref="W32:X32"/>
    <mergeCell ref="C33:P33"/>
    <mergeCell ref="Y33:Z33"/>
    <mergeCell ref="AA33:AB33"/>
    <mergeCell ref="AC33:AD33"/>
    <mergeCell ref="AE33:AF33"/>
    <mergeCell ref="S36:T36"/>
    <mergeCell ref="U36:V36"/>
    <mergeCell ref="Y29:AF29"/>
    <mergeCell ref="AC36:AD36"/>
    <mergeCell ref="Q32:R32"/>
    <mergeCell ref="S32:T32"/>
    <mergeCell ref="C28:P31"/>
    <mergeCell ref="U28:AF28"/>
    <mergeCell ref="Q28:R31"/>
    <mergeCell ref="AA30:AB31"/>
    <mergeCell ref="AC30:AD31"/>
    <mergeCell ref="AE30:AF31"/>
    <mergeCell ref="Y30:Z31"/>
    <mergeCell ref="Q33:R33"/>
    <mergeCell ref="S33:T33"/>
    <mergeCell ref="U33:V33"/>
    <mergeCell ref="W36:X36"/>
    <mergeCell ref="BG15:BG16"/>
    <mergeCell ref="BH15:BH16"/>
    <mergeCell ref="AL15:AO15"/>
    <mergeCell ref="AY15:BB15"/>
    <mergeCell ref="C34:P34"/>
    <mergeCell ref="AS30:AU30"/>
    <mergeCell ref="AS29:AX29"/>
    <mergeCell ref="AP30:AR30"/>
    <mergeCell ref="AM30:AO30"/>
    <mergeCell ref="AM29:AR29"/>
    <mergeCell ref="AJ30:AL30"/>
    <mergeCell ref="AG30:AI30"/>
    <mergeCell ref="AG29:AL29"/>
    <mergeCell ref="AG28:BD28"/>
    <mergeCell ref="BG28:BJ31"/>
    <mergeCell ref="K15:K16"/>
    <mergeCell ref="G15:G16"/>
    <mergeCell ref="AX15:AX16"/>
    <mergeCell ref="BG32:BJ32"/>
    <mergeCell ref="BG33:BJ33"/>
    <mergeCell ref="BE32:BF32"/>
    <mergeCell ref="BE33:BF33"/>
    <mergeCell ref="BI15:BI16"/>
    <mergeCell ref="AT15:AT16"/>
    <mergeCell ref="AP15:AS15"/>
    <mergeCell ref="T15:T16"/>
    <mergeCell ref="AE32:AF32"/>
    <mergeCell ref="U34:V34"/>
    <mergeCell ref="W34:X34"/>
    <mergeCell ref="W29:X31"/>
    <mergeCell ref="U29:V31"/>
    <mergeCell ref="S28:T31"/>
    <mergeCell ref="B15:B16"/>
    <mergeCell ref="AK15:AK16"/>
    <mergeCell ref="AG15:AG16"/>
    <mergeCell ref="AB15:AB16"/>
    <mergeCell ref="X15:X16"/>
    <mergeCell ref="AH15:AJ15"/>
    <mergeCell ref="C32:P32"/>
    <mergeCell ref="AA34:AB34"/>
    <mergeCell ref="Y32:Z32"/>
    <mergeCell ref="AA32:AB32"/>
    <mergeCell ref="AC32:AD32"/>
    <mergeCell ref="BE67:BF67"/>
    <mergeCell ref="AC61:AD61"/>
    <mergeCell ref="Y52:Z52"/>
    <mergeCell ref="L15:O15"/>
    <mergeCell ref="P15:S15"/>
    <mergeCell ref="U15:W15"/>
    <mergeCell ref="AE42:AF42"/>
    <mergeCell ref="AE60:AF60"/>
    <mergeCell ref="BE60:BF60"/>
    <mergeCell ref="S52:T52"/>
    <mergeCell ref="BD15:BD16"/>
    <mergeCell ref="BE15:BE16"/>
    <mergeCell ref="BF15:BF16"/>
    <mergeCell ref="B28:B31"/>
    <mergeCell ref="C36:P36"/>
    <mergeCell ref="W33:X33"/>
    <mergeCell ref="AE36:AF36"/>
    <mergeCell ref="Q36:R36"/>
    <mergeCell ref="BE55:BF55"/>
    <mergeCell ref="S47:T47"/>
    <mergeCell ref="AC38:AD38"/>
    <mergeCell ref="BJ15:BJ16"/>
    <mergeCell ref="AU15:AW15"/>
    <mergeCell ref="Y15:AA15"/>
    <mergeCell ref="AC15:AF15"/>
    <mergeCell ref="BC15:BC16"/>
    <mergeCell ref="AE34:AF34"/>
    <mergeCell ref="Y36:Z36"/>
    <mergeCell ref="AA36:AB36"/>
    <mergeCell ref="C40:P40"/>
    <mergeCell ref="Q40:R40"/>
    <mergeCell ref="AC40:AD40"/>
    <mergeCell ref="Y40:Z40"/>
    <mergeCell ref="W40:X40"/>
    <mergeCell ref="U40:V40"/>
    <mergeCell ref="C39:P39"/>
    <mergeCell ref="Q39:R39"/>
    <mergeCell ref="S39:T39"/>
    <mergeCell ref="U39:V39"/>
    <mergeCell ref="W39:X39"/>
    <mergeCell ref="Y39:Z39"/>
    <mergeCell ref="AA39:AB39"/>
    <mergeCell ref="AC39:AD39"/>
    <mergeCell ref="C35:P35"/>
    <mergeCell ref="C38:P38"/>
    <mergeCell ref="Q35:R35"/>
    <mergeCell ref="S35:T35"/>
    <mergeCell ref="U35:V35"/>
    <mergeCell ref="W35:X35"/>
    <mergeCell ref="Y35:Z35"/>
    <mergeCell ref="AA35:AB35"/>
    <mergeCell ref="C15:F15"/>
    <mergeCell ref="H15:J15"/>
    <mergeCell ref="S75:T78"/>
    <mergeCell ref="Q104:R104"/>
    <mergeCell ref="Y66:Z66"/>
    <mergeCell ref="AA73:AB73"/>
    <mergeCell ref="AC85:AD85"/>
    <mergeCell ref="U84:V84"/>
    <mergeCell ref="Q55:R55"/>
    <mergeCell ref="BE69:BF69"/>
    <mergeCell ref="U69:V69"/>
    <mergeCell ref="AC82:AD82"/>
    <mergeCell ref="W80:X80"/>
    <mergeCell ref="Y80:Z80"/>
    <mergeCell ref="AC59:AD59"/>
    <mergeCell ref="W85:X85"/>
    <mergeCell ref="BE66:BF66"/>
    <mergeCell ref="AE85:AF85"/>
    <mergeCell ref="BE68:BF68"/>
    <mergeCell ref="Q97:R97"/>
    <mergeCell ref="Q91:R91"/>
    <mergeCell ref="S91:T91"/>
    <mergeCell ref="S103:T103"/>
    <mergeCell ref="U101:V101"/>
    <mergeCell ref="U56:V56"/>
    <mergeCell ref="AE94:AF94"/>
    <mergeCell ref="AE93:AF93"/>
    <mergeCell ref="U93:V93"/>
    <mergeCell ref="AC91:AD91"/>
    <mergeCell ref="U91:V91"/>
    <mergeCell ref="Y90:Z90"/>
    <mergeCell ref="AA90:AB90"/>
    <mergeCell ref="Y93:Z93"/>
    <mergeCell ref="Y60:Z60"/>
    <mergeCell ref="W56:X56"/>
    <mergeCell ref="Y56:Z56"/>
    <mergeCell ref="AA56:AB56"/>
    <mergeCell ref="AC56:AD56"/>
    <mergeCell ref="U97:V97"/>
    <mergeCell ref="W97:X97"/>
    <mergeCell ref="Y97:Z97"/>
    <mergeCell ref="Y55:Z55"/>
    <mergeCell ref="W59:X59"/>
    <mergeCell ref="Y59:Z59"/>
    <mergeCell ref="AA82:AB82"/>
    <mergeCell ref="Y82:Z82"/>
    <mergeCell ref="W106:X106"/>
    <mergeCell ref="U107:V107"/>
    <mergeCell ref="AC97:AD97"/>
    <mergeCell ref="W101:X101"/>
    <mergeCell ref="AA96:AB96"/>
    <mergeCell ref="Y96:Z96"/>
    <mergeCell ref="W98:X98"/>
    <mergeCell ref="U98:V98"/>
    <mergeCell ref="U106:V106"/>
    <mergeCell ref="U94:V94"/>
    <mergeCell ref="U76:V78"/>
    <mergeCell ref="W76:X78"/>
    <mergeCell ref="Y77:Z78"/>
    <mergeCell ref="AA77:AB78"/>
    <mergeCell ref="B197:G197"/>
    <mergeCell ref="B133:H133"/>
    <mergeCell ref="I133:K133"/>
    <mergeCell ref="L133:N133"/>
    <mergeCell ref="O133:Q133"/>
    <mergeCell ref="AC122:AD122"/>
    <mergeCell ref="AA126:AB126"/>
    <mergeCell ref="S122:T122"/>
    <mergeCell ref="C123:P123"/>
    <mergeCell ref="U129:V129"/>
    <mergeCell ref="U130:V130"/>
    <mergeCell ref="R132:AF132"/>
    <mergeCell ref="B129:T129"/>
    <mergeCell ref="R134:W134"/>
    <mergeCell ref="B153:E153"/>
    <mergeCell ref="AD133:AF133"/>
    <mergeCell ref="U125:V125"/>
    <mergeCell ref="W125:X125"/>
    <mergeCell ref="Y127:Z127"/>
    <mergeCell ref="AA122:AB122"/>
    <mergeCell ref="B148:E148"/>
    <mergeCell ref="AA130:AB130"/>
    <mergeCell ref="AE126:AF126"/>
    <mergeCell ref="AA128:AB128"/>
    <mergeCell ref="AC128:AD128"/>
    <mergeCell ref="AE123:AF123"/>
    <mergeCell ref="Y123:Z123"/>
    <mergeCell ref="AA134:AC134"/>
    <mergeCell ref="B170:E170"/>
    <mergeCell ref="W130:X130"/>
    <mergeCell ref="C122:P122"/>
    <mergeCell ref="I191:N191"/>
    <mergeCell ref="BG36:BJ36"/>
    <mergeCell ref="BG38:BJ38"/>
    <mergeCell ref="BG35:BJ35"/>
    <mergeCell ref="BG39:BJ39"/>
    <mergeCell ref="BG41:BJ41"/>
    <mergeCell ref="BE116:BF116"/>
    <mergeCell ref="AC116:AD116"/>
    <mergeCell ref="AE116:AF116"/>
    <mergeCell ref="AE107:AF107"/>
    <mergeCell ref="BE108:BF108"/>
    <mergeCell ref="BE111:BF111"/>
    <mergeCell ref="BE112:BF112"/>
    <mergeCell ref="BE114:BF114"/>
    <mergeCell ref="BE98:BF98"/>
    <mergeCell ref="AC98:AD98"/>
    <mergeCell ref="BE35:BF35"/>
    <mergeCell ref="AC35:AD35"/>
    <mergeCell ref="AE35:AF35"/>
    <mergeCell ref="BE39:BF39"/>
    <mergeCell ref="BE40:BF40"/>
    <mergeCell ref="AE39:AF39"/>
    <mergeCell ref="BE41:BF41"/>
    <mergeCell ref="BE42:BF42"/>
    <mergeCell ref="AC41:AD41"/>
    <mergeCell ref="AE41:AF41"/>
    <mergeCell ref="BE56:BF56"/>
    <mergeCell ref="AC88:AD88"/>
    <mergeCell ref="AE89:AF89"/>
    <mergeCell ref="BG42:BJ42"/>
    <mergeCell ref="BE36:BF36"/>
    <mergeCell ref="BE38:BF38"/>
    <mergeCell ref="AE83:AF83"/>
    <mergeCell ref="BG126:BJ126"/>
    <mergeCell ref="AC112:AD112"/>
    <mergeCell ref="AE120:AF120"/>
    <mergeCell ref="BG120:BJ120"/>
    <mergeCell ref="BG56:BJ56"/>
    <mergeCell ref="B195:G195"/>
    <mergeCell ref="J190:AD190"/>
    <mergeCell ref="B186:G186"/>
    <mergeCell ref="B172:E172"/>
    <mergeCell ref="F167:BF167"/>
    <mergeCell ref="C118:P118"/>
    <mergeCell ref="C115:P115"/>
    <mergeCell ref="C116:P116"/>
    <mergeCell ref="Y99:Z99"/>
    <mergeCell ref="W112:X112"/>
    <mergeCell ref="U112:V112"/>
    <mergeCell ref="AA111:AB111"/>
    <mergeCell ref="Y111:Z111"/>
    <mergeCell ref="S111:T111"/>
    <mergeCell ref="AE125:AF125"/>
    <mergeCell ref="AG127:AI127"/>
    <mergeCell ref="BG125:BJ125"/>
    <mergeCell ref="AY127:BA127"/>
    <mergeCell ref="AP126:AR126"/>
    <mergeCell ref="AS126:AU126"/>
    <mergeCell ref="AP130:AR130"/>
    <mergeCell ref="AE110:AF110"/>
    <mergeCell ref="X134:Z134"/>
    <mergeCell ref="X135:Z135"/>
    <mergeCell ref="AA135:AC135"/>
    <mergeCell ref="Y119:Z119"/>
    <mergeCell ref="U119:V119"/>
    <mergeCell ref="BG68:BJ68"/>
    <mergeCell ref="AG76:AL76"/>
    <mergeCell ref="AM76:AR76"/>
    <mergeCell ref="AS76:AX76"/>
    <mergeCell ref="AY76:BD76"/>
    <mergeCell ref="BG96:BJ96"/>
    <mergeCell ref="BE97:BF97"/>
    <mergeCell ref="BE100:BF100"/>
    <mergeCell ref="BE109:BF109"/>
    <mergeCell ref="AC108:AD108"/>
    <mergeCell ref="BG71:BJ72"/>
    <mergeCell ref="BE74:BF74"/>
    <mergeCell ref="BE88:BF88"/>
    <mergeCell ref="BG90:BJ90"/>
    <mergeCell ref="U75:AF75"/>
    <mergeCell ref="AC127:AD127"/>
    <mergeCell ref="AC126:AD126"/>
    <mergeCell ref="AE104:AF104"/>
    <mergeCell ref="AE100:AF100"/>
    <mergeCell ref="BE126:BF126"/>
    <mergeCell ref="AE119:AF119"/>
    <mergeCell ref="AC120:AD120"/>
    <mergeCell ref="AC110:AD110"/>
    <mergeCell ref="AC104:AD104"/>
    <mergeCell ref="BG115:BJ115"/>
    <mergeCell ref="BE118:BF118"/>
    <mergeCell ref="AC99:AD99"/>
    <mergeCell ref="AJ126:AL126"/>
    <mergeCell ref="AM126:AO126"/>
    <mergeCell ref="BG106:BJ106"/>
    <mergeCell ref="BE127:BF127"/>
    <mergeCell ref="BG81:BJ81"/>
    <mergeCell ref="BG65:BJ65"/>
    <mergeCell ref="BG62:BJ62"/>
    <mergeCell ref="BG69:BJ69"/>
    <mergeCell ref="BG70:BJ70"/>
    <mergeCell ref="BE119:BF119"/>
    <mergeCell ref="AC100:AD100"/>
    <mergeCell ref="BE89:BF89"/>
    <mergeCell ref="BE120:BF120"/>
    <mergeCell ref="W66:X66"/>
    <mergeCell ref="U66:V66"/>
    <mergeCell ref="Q86:R86"/>
    <mergeCell ref="Q83:R83"/>
    <mergeCell ref="W79:X79"/>
    <mergeCell ref="S86:T86"/>
    <mergeCell ref="U86:V86"/>
    <mergeCell ref="S85:T85"/>
    <mergeCell ref="U85:V85"/>
    <mergeCell ref="U89:V89"/>
    <mergeCell ref="W87:X87"/>
    <mergeCell ref="Y87:Z87"/>
    <mergeCell ref="AA108:AB108"/>
    <mergeCell ref="Y108:Z108"/>
    <mergeCell ref="BG89:BJ89"/>
    <mergeCell ref="BG97:BJ97"/>
    <mergeCell ref="BG100:BJ100"/>
    <mergeCell ref="BE83:BF83"/>
    <mergeCell ref="BG87:BJ87"/>
    <mergeCell ref="BE93:BF93"/>
    <mergeCell ref="BE94:BF94"/>
    <mergeCell ref="BE96:BF96"/>
    <mergeCell ref="BG109:BJ109"/>
    <mergeCell ref="BE117:BF117"/>
    <mergeCell ref="C106:P106"/>
    <mergeCell ref="S106:T106"/>
    <mergeCell ref="C98:P98"/>
    <mergeCell ref="C108:P108"/>
    <mergeCell ref="C104:P104"/>
    <mergeCell ref="C94:P94"/>
    <mergeCell ref="C96:P96"/>
    <mergeCell ref="C111:P111"/>
    <mergeCell ref="S107:T107"/>
    <mergeCell ref="Q106:R106"/>
    <mergeCell ref="C112:P112"/>
    <mergeCell ref="S101:T101"/>
    <mergeCell ref="U104:V104"/>
    <mergeCell ref="S117:T117"/>
    <mergeCell ref="Q99:R99"/>
    <mergeCell ref="S99:T99"/>
    <mergeCell ref="Q114:R114"/>
    <mergeCell ref="S115:T115"/>
    <mergeCell ref="S104:T104"/>
    <mergeCell ref="S97:T97"/>
    <mergeCell ref="C99:P99"/>
    <mergeCell ref="C95:P95"/>
    <mergeCell ref="Q95:R95"/>
    <mergeCell ref="S116:T116"/>
    <mergeCell ref="Q107:R107"/>
    <mergeCell ref="S94:T94"/>
    <mergeCell ref="BE102:BF102"/>
    <mergeCell ref="AC96:AD96"/>
    <mergeCell ref="AM127:AO127"/>
    <mergeCell ref="BB126:BD126"/>
    <mergeCell ref="Y128:Z128"/>
    <mergeCell ref="W107:X107"/>
    <mergeCell ref="AA104:AB104"/>
    <mergeCell ref="AA106:AB106"/>
    <mergeCell ref="AS129:AU129"/>
    <mergeCell ref="W108:X108"/>
    <mergeCell ref="W114:X114"/>
    <mergeCell ref="U114:V114"/>
    <mergeCell ref="Y106:Z106"/>
    <mergeCell ref="AA119:AB119"/>
    <mergeCell ref="W109:X109"/>
    <mergeCell ref="W104:X104"/>
    <mergeCell ref="W123:X123"/>
    <mergeCell ref="Y98:Z98"/>
    <mergeCell ref="AA98:AB98"/>
    <mergeCell ref="BE125:BF125"/>
    <mergeCell ref="BE123:BF123"/>
    <mergeCell ref="BE110:BF110"/>
    <mergeCell ref="AE118:AF118"/>
    <mergeCell ref="AC119:AD119"/>
    <mergeCell ref="U102:V102"/>
    <mergeCell ref="W115:X115"/>
    <mergeCell ref="U115:V115"/>
    <mergeCell ref="U113:V113"/>
    <mergeCell ref="Y115:Z115"/>
    <mergeCell ref="W118:X118"/>
    <mergeCell ref="Y118:Z118"/>
    <mergeCell ref="W116:X116"/>
    <mergeCell ref="Y116:Z116"/>
    <mergeCell ref="AA116:AB116"/>
    <mergeCell ref="AC111:AD111"/>
    <mergeCell ref="Y129:Z129"/>
    <mergeCell ref="U99:V99"/>
    <mergeCell ref="AA99:AB99"/>
    <mergeCell ref="AC77:AD78"/>
    <mergeCell ref="AE77:AF78"/>
    <mergeCell ref="AG77:AI77"/>
    <mergeCell ref="BB127:BD127"/>
    <mergeCell ref="AC86:AD86"/>
    <mergeCell ref="AC84:AD84"/>
    <mergeCell ref="AC87:AD87"/>
    <mergeCell ref="AA86:AB86"/>
    <mergeCell ref="AE128:AF128"/>
    <mergeCell ref="AA129:AB129"/>
    <mergeCell ref="W129:X129"/>
    <mergeCell ref="AE99:AF99"/>
    <mergeCell ref="AY77:BA77"/>
    <mergeCell ref="BB77:BD77"/>
    <mergeCell ref="AV127:AX127"/>
    <mergeCell ref="AJ77:AL77"/>
    <mergeCell ref="AM77:AO77"/>
    <mergeCell ref="AP77:AR77"/>
    <mergeCell ref="U121:V121"/>
    <mergeCell ref="W121:X121"/>
    <mergeCell ref="BG113:BJ113"/>
    <mergeCell ref="BG111:BJ111"/>
    <mergeCell ref="BG79:BJ79"/>
    <mergeCell ref="BE129:BF129"/>
    <mergeCell ref="BE130:BF130"/>
    <mergeCell ref="AP128:AR128"/>
    <mergeCell ref="AE130:AF130"/>
    <mergeCell ref="BG128:BJ128"/>
    <mergeCell ref="BG129:BJ129"/>
    <mergeCell ref="BG130:BJ130"/>
    <mergeCell ref="BE90:BF90"/>
    <mergeCell ref="BG103:BJ103"/>
    <mergeCell ref="BE105:BF105"/>
    <mergeCell ref="U60:V60"/>
    <mergeCell ref="W60:X60"/>
    <mergeCell ref="BG116:BJ116"/>
    <mergeCell ref="BE107:BF107"/>
    <mergeCell ref="BE99:BF99"/>
    <mergeCell ref="BG93:BJ93"/>
    <mergeCell ref="Y63:Z63"/>
    <mergeCell ref="BG75:BJ78"/>
    <mergeCell ref="AE109:AF109"/>
    <mergeCell ref="BG88:BJ88"/>
    <mergeCell ref="Y110:Z110"/>
    <mergeCell ref="AA110:AB110"/>
    <mergeCell ref="W127:X127"/>
    <mergeCell ref="U90:V90"/>
    <mergeCell ref="W90:X90"/>
    <mergeCell ref="AA88:AB88"/>
    <mergeCell ref="AC129:AD129"/>
    <mergeCell ref="AC118:AD118"/>
    <mergeCell ref="BE92:BF92"/>
    <mergeCell ref="AK198:AP198"/>
    <mergeCell ref="AR196:AW196"/>
    <mergeCell ref="AK184:BE185"/>
    <mergeCell ref="AK189:BD191"/>
    <mergeCell ref="AK192:AP192"/>
    <mergeCell ref="AK186:AP186"/>
    <mergeCell ref="AR186:AW186"/>
    <mergeCell ref="AA133:AC133"/>
    <mergeCell ref="AY130:BA130"/>
    <mergeCell ref="AG130:AI130"/>
    <mergeCell ref="AJ130:AL130"/>
    <mergeCell ref="AM130:AO130"/>
    <mergeCell ref="BB130:BD130"/>
    <mergeCell ref="AR192:AW192"/>
    <mergeCell ref="AK195:BD195"/>
    <mergeCell ref="AV132:BJ132"/>
    <mergeCell ref="AG132:AU132"/>
    <mergeCell ref="BG150:BJ150"/>
    <mergeCell ref="BG152:BJ152"/>
    <mergeCell ref="AL133:AP133"/>
    <mergeCell ref="F168:BF168"/>
    <mergeCell ref="F169:BF169"/>
    <mergeCell ref="F163:BF163"/>
    <mergeCell ref="AG133:AK133"/>
    <mergeCell ref="AQ133:AU133"/>
    <mergeCell ref="AK196:AP196"/>
    <mergeCell ref="BG146:BJ146"/>
    <mergeCell ref="R136:W136"/>
    <mergeCell ref="B193:G193"/>
    <mergeCell ref="B173:E173"/>
    <mergeCell ref="F173:BF173"/>
    <mergeCell ref="F157:BF157"/>
    <mergeCell ref="F156:BF156"/>
    <mergeCell ref="F146:BF146"/>
    <mergeCell ref="F148:BF148"/>
    <mergeCell ref="F152:BF152"/>
    <mergeCell ref="F150:BF150"/>
    <mergeCell ref="F149:BF149"/>
    <mergeCell ref="AS130:AU130"/>
    <mergeCell ref="AV130:AX130"/>
    <mergeCell ref="AM128:AO128"/>
    <mergeCell ref="X133:Z133"/>
    <mergeCell ref="AV129:AX129"/>
    <mergeCell ref="AY129:BA129"/>
    <mergeCell ref="I186:N186"/>
    <mergeCell ref="B180:BJ180"/>
    <mergeCell ref="BG162:BJ162"/>
    <mergeCell ref="B176:E176"/>
    <mergeCell ref="F175:BF175"/>
    <mergeCell ref="F172:BF172"/>
    <mergeCell ref="B163:E163"/>
    <mergeCell ref="BG145:BJ145"/>
    <mergeCell ref="F145:BF145"/>
    <mergeCell ref="Y130:Z130"/>
    <mergeCell ref="AC130:AD130"/>
    <mergeCell ref="BG171:BJ171"/>
    <mergeCell ref="BG178:BJ178"/>
    <mergeCell ref="BG167:BJ167"/>
    <mergeCell ref="BG168:BJ168"/>
    <mergeCell ref="BG169:BJ169"/>
    <mergeCell ref="B146:E146"/>
    <mergeCell ref="B128:T128"/>
    <mergeCell ref="AP129:AR129"/>
    <mergeCell ref="B130:T130"/>
    <mergeCell ref="C64:P64"/>
    <mergeCell ref="U81:V81"/>
    <mergeCell ref="AC63:AD63"/>
    <mergeCell ref="AA80:AB80"/>
    <mergeCell ref="Y85:Z85"/>
    <mergeCell ref="Y86:Z86"/>
    <mergeCell ref="C83:P83"/>
    <mergeCell ref="C86:P86"/>
    <mergeCell ref="Y83:Z83"/>
    <mergeCell ref="AA83:AB83"/>
    <mergeCell ref="Q84:R84"/>
    <mergeCell ref="S84:T84"/>
    <mergeCell ref="S96:T96"/>
    <mergeCell ref="W94:X94"/>
    <mergeCell ref="W91:X91"/>
    <mergeCell ref="Q81:R81"/>
    <mergeCell ref="U88:V88"/>
    <mergeCell ref="Y76:AF76"/>
    <mergeCell ref="S93:T93"/>
    <mergeCell ref="S79:T79"/>
    <mergeCell ref="Q68:R68"/>
    <mergeCell ref="Q63:R63"/>
    <mergeCell ref="C92:P92"/>
    <mergeCell ref="Q89:R89"/>
    <mergeCell ref="Q88:R88"/>
    <mergeCell ref="S88:T88"/>
    <mergeCell ref="C81:P81"/>
    <mergeCell ref="Q90:R90"/>
    <mergeCell ref="S81:T81"/>
    <mergeCell ref="C90:P90"/>
    <mergeCell ref="S90:T90"/>
    <mergeCell ref="Q79:R79"/>
    <mergeCell ref="U49:V49"/>
    <mergeCell ref="BG53:BJ53"/>
    <mergeCell ref="C54:P54"/>
    <mergeCell ref="S54:T54"/>
    <mergeCell ref="U54:V54"/>
    <mergeCell ref="W54:X54"/>
    <mergeCell ref="Y54:Z54"/>
    <mergeCell ref="AC54:AD54"/>
    <mergeCell ref="BE54:BF54"/>
    <mergeCell ref="U44:V44"/>
    <mergeCell ref="W44:X44"/>
    <mergeCell ref="Y44:Z44"/>
    <mergeCell ref="AC44:AD44"/>
    <mergeCell ref="U108:V108"/>
    <mergeCell ref="U96:V96"/>
    <mergeCell ref="W96:X96"/>
    <mergeCell ref="BE84:BF84"/>
    <mergeCell ref="BE101:BF101"/>
    <mergeCell ref="S49:T49"/>
    <mergeCell ref="U47:V47"/>
    <mergeCell ref="AC49:AD49"/>
    <mergeCell ref="Y49:Z49"/>
    <mergeCell ref="C100:P100"/>
    <mergeCell ref="C93:P93"/>
    <mergeCell ref="AA101:AB101"/>
    <mergeCell ref="S89:T89"/>
    <mergeCell ref="C75:P78"/>
    <mergeCell ref="Q75:R78"/>
    <mergeCell ref="C89:P89"/>
    <mergeCell ref="AA89:AB89"/>
    <mergeCell ref="C51:P51"/>
    <mergeCell ref="BG55:BJ55"/>
    <mergeCell ref="B75:B78"/>
    <mergeCell ref="B189:AD189"/>
    <mergeCell ref="W82:X82"/>
    <mergeCell ref="U82:V82"/>
    <mergeCell ref="B151:E151"/>
    <mergeCell ref="F151:BF151"/>
    <mergeCell ref="BG151:BJ151"/>
    <mergeCell ref="B145:E145"/>
    <mergeCell ref="B194:Y194"/>
    <mergeCell ref="AA97:AB97"/>
    <mergeCell ref="AE97:AF97"/>
    <mergeCell ref="BE104:BF104"/>
    <mergeCell ref="Q93:R93"/>
    <mergeCell ref="Q98:R98"/>
    <mergeCell ref="Q101:R101"/>
    <mergeCell ref="Y94:Z94"/>
    <mergeCell ref="AA94:AB94"/>
    <mergeCell ref="AC106:AD106"/>
    <mergeCell ref="AC94:AD94"/>
    <mergeCell ref="C117:P117"/>
    <mergeCell ref="Q117:R117"/>
    <mergeCell ref="AE96:AF96"/>
    <mergeCell ref="W111:X111"/>
    <mergeCell ref="B181:BJ181"/>
    <mergeCell ref="C103:P103"/>
    <mergeCell ref="C109:P109"/>
    <mergeCell ref="Q112:R112"/>
    <mergeCell ref="W93:X93"/>
    <mergeCell ref="AV133:BJ136"/>
    <mergeCell ref="F176:BF176"/>
    <mergeCell ref="BG176:BJ176"/>
    <mergeCell ref="U109:V109"/>
    <mergeCell ref="Q46:R46"/>
    <mergeCell ref="I195:O195"/>
    <mergeCell ref="BG45:BJ45"/>
    <mergeCell ref="BG48:BJ48"/>
    <mergeCell ref="BG51:BJ51"/>
    <mergeCell ref="BE49:BF49"/>
    <mergeCell ref="BE50:BF50"/>
    <mergeCell ref="BE52:BF52"/>
    <mergeCell ref="BE47:BF47"/>
    <mergeCell ref="Y47:Z47"/>
    <mergeCell ref="AC47:AD47"/>
    <mergeCell ref="W47:X47"/>
    <mergeCell ref="F177:BF177"/>
    <mergeCell ref="BG177:BJ177"/>
    <mergeCell ref="C67:P67"/>
    <mergeCell ref="Q66:R66"/>
    <mergeCell ref="C47:P47"/>
    <mergeCell ref="C48:P48"/>
    <mergeCell ref="C49:P49"/>
    <mergeCell ref="Q47:R47"/>
    <mergeCell ref="S55:T55"/>
    <mergeCell ref="U55:V55"/>
    <mergeCell ref="W55:X55"/>
    <mergeCell ref="C101:P101"/>
    <mergeCell ref="Q109:R109"/>
    <mergeCell ref="B191:G191"/>
    <mergeCell ref="AV128:AX128"/>
    <mergeCell ref="B177:E177"/>
    <mergeCell ref="R135:W135"/>
    <mergeCell ref="U118:V118"/>
    <mergeCell ref="AA118:AB118"/>
    <mergeCell ref="X136:Z136"/>
    <mergeCell ref="B143:BJ143"/>
    <mergeCell ref="B198:X198"/>
    <mergeCell ref="B200:AC200"/>
    <mergeCell ref="C102:P102"/>
    <mergeCell ref="R133:W133"/>
    <mergeCell ref="AG129:AI129"/>
    <mergeCell ref="AJ129:AL129"/>
    <mergeCell ref="AM129:AO129"/>
    <mergeCell ref="BG94:BJ94"/>
    <mergeCell ref="AN139:BH140"/>
    <mergeCell ref="AT141:AY141"/>
    <mergeCell ref="Y114:Z114"/>
    <mergeCell ref="W113:X113"/>
    <mergeCell ref="Y113:Z113"/>
    <mergeCell ref="AC113:AD113"/>
    <mergeCell ref="U110:V110"/>
    <mergeCell ref="W110:X110"/>
    <mergeCell ref="AA107:AB107"/>
    <mergeCell ref="AC114:AD114"/>
    <mergeCell ref="U111:V111"/>
    <mergeCell ref="U100:V100"/>
    <mergeCell ref="AC101:AD101"/>
    <mergeCell ref="Q100:R100"/>
    <mergeCell ref="U105:V105"/>
    <mergeCell ref="Y109:Z109"/>
    <mergeCell ref="AA100:AB100"/>
    <mergeCell ref="U103:V103"/>
    <mergeCell ref="Y101:Z101"/>
    <mergeCell ref="AC109:AD109"/>
    <mergeCell ref="BB129:BD129"/>
    <mergeCell ref="BE128:BF128"/>
    <mergeCell ref="B168:E168"/>
  </mergeCells>
  <printOptions horizontalCentered="1"/>
  <pageMargins left="0" right="0" top="0.78740157480314965" bottom="0.19685039370078741" header="0" footer="0"/>
  <pageSetup paperSize="8" scale="27" orientation="portrait" r:id="rId1"/>
  <headerFooter scaleWithDoc="0" alignWithMargins="0">
    <firstFooter xml:space="preserve">&amp;L
</firstFooter>
  </headerFooter>
  <rowBreaks count="2" manualBreakCount="2">
    <brk id="74" max="16383" man="1"/>
    <brk id="142" max="16383" man="1"/>
  </rowBreaks>
  <colBreaks count="1" manualBreakCount="1">
    <brk id="62" max="201" man="1"/>
  </colBreaks>
  <ignoredErrors>
    <ignoredError sqref="B44 B55 B63 B71 B88 B110:B116 BH160:BJ160 BG165:BJ166 B39 BH173:BJ173 BH172:BJ172 BH177:BJ177 BH176:BJ176 BH175:BJ175 BH146:BJ146 BH148:BJ148 BH149:BJ149 BH159:BJ159 B82:B84 B34 B73 B68 B65:B66" twoDigitTextYear="1"/>
    <ignoredError sqref="B79" numberStoredAsText="1"/>
    <ignoredError sqref="V84 U110:X112 V113 X84 X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4"/>
  <sheetViews>
    <sheetView view="pageBreakPreview" zoomScale="40" zoomScaleNormal="40" zoomScaleSheetLayoutView="40" workbookViewId="0">
      <selection activeCell="Y49" sqref="Y49"/>
    </sheetView>
  </sheetViews>
  <sheetFormatPr defaultRowHeight="13.2" x14ac:dyDescent="0.25"/>
  <cols>
    <col min="1" max="1" width="5.77734375" customWidth="1"/>
    <col min="2" max="2" width="6.33203125" customWidth="1"/>
    <col min="3" max="3" width="5.5546875" customWidth="1"/>
    <col min="4" max="4" width="7.5546875" customWidth="1"/>
    <col min="5" max="5" width="7.44140625" customWidth="1"/>
    <col min="6" max="6" width="5.77734375" customWidth="1"/>
    <col min="7" max="7" width="8" customWidth="1"/>
    <col min="8" max="8" width="6.6640625" customWidth="1"/>
    <col min="9" max="9" width="5" customWidth="1"/>
    <col min="10" max="11" width="6.33203125" customWidth="1"/>
    <col min="12" max="12" width="7.109375" customWidth="1"/>
    <col min="13" max="13" width="5.5546875" customWidth="1"/>
    <col min="14" max="14" width="6" customWidth="1"/>
    <col min="15" max="15" width="8" customWidth="1"/>
    <col min="16" max="16" width="7.44140625" customWidth="1"/>
    <col min="17" max="17" width="6.109375" customWidth="1"/>
    <col min="18" max="18" width="8" customWidth="1"/>
    <col min="19" max="19" width="8.33203125" customWidth="1"/>
    <col min="20" max="20" width="6.88671875" customWidth="1"/>
    <col min="21" max="21" width="7.44140625" customWidth="1"/>
    <col min="22" max="22" width="7.77734375" customWidth="1"/>
    <col min="23" max="23" width="8" customWidth="1"/>
    <col min="24" max="24" width="7.77734375" customWidth="1"/>
    <col min="25" max="26" width="6.6640625" customWidth="1"/>
    <col min="36" max="36" width="6.33203125" customWidth="1"/>
    <col min="38" max="38" width="5" customWidth="1"/>
    <col min="39" max="40" width="7.44140625" customWidth="1"/>
    <col min="41" max="41" width="5.77734375" customWidth="1"/>
    <col min="42" max="42" width="6.88671875" customWidth="1"/>
    <col min="43" max="43" width="7.77734375" customWidth="1"/>
    <col min="44" max="44" width="7.44140625" customWidth="1"/>
    <col min="45" max="45" width="7.21875" customWidth="1"/>
    <col min="46" max="46" width="6.6640625" customWidth="1"/>
    <col min="47" max="47" width="6.88671875" customWidth="1"/>
    <col min="48" max="48" width="7.21875" customWidth="1"/>
    <col min="49" max="49" width="6.88671875" customWidth="1"/>
    <col min="50" max="50" width="5.77734375" customWidth="1"/>
    <col min="51" max="51" width="7.44140625" customWidth="1"/>
    <col min="52" max="52" width="6.33203125" customWidth="1"/>
    <col min="53" max="53" width="6.6640625" customWidth="1"/>
    <col min="54" max="54" width="5" customWidth="1"/>
    <col min="56" max="56" width="5.77734375" customWidth="1"/>
    <col min="57" max="58" width="6.33203125" customWidth="1"/>
    <col min="59" max="59" width="5.77734375" customWidth="1"/>
    <col min="60" max="60" width="6.109375" customWidth="1"/>
    <col min="61" max="61" width="9.77734375" customWidth="1"/>
  </cols>
  <sheetData>
    <row r="1" spans="1:61" s="29" customFormat="1" ht="30" customHeight="1" x14ac:dyDescent="0.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 t="s">
        <v>116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3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1" s="29" customFormat="1" ht="12.6" customHeight="1" thickBo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5"/>
      <c r="V2" s="35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6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</row>
    <row r="3" spans="1:61" s="29" customFormat="1" ht="79.2" customHeight="1" thickBot="1" x14ac:dyDescent="0.3">
      <c r="A3" s="1197" t="s">
        <v>104</v>
      </c>
      <c r="B3" s="1198"/>
      <c r="C3" s="1198"/>
      <c r="D3" s="1199"/>
      <c r="E3" s="1200" t="s">
        <v>105</v>
      </c>
      <c r="F3" s="1201"/>
      <c r="G3" s="1201"/>
      <c r="H3" s="1201"/>
      <c r="I3" s="1201"/>
      <c r="J3" s="1201"/>
      <c r="K3" s="1201"/>
      <c r="L3" s="1201"/>
      <c r="M3" s="1201"/>
      <c r="N3" s="1201"/>
      <c r="O3" s="1201"/>
      <c r="P3" s="1201"/>
      <c r="Q3" s="1201"/>
      <c r="R3" s="1201"/>
      <c r="S3" s="1201"/>
      <c r="T3" s="1201"/>
      <c r="U3" s="1201"/>
      <c r="V3" s="1201"/>
      <c r="W3" s="1201"/>
      <c r="X3" s="1201"/>
      <c r="Y3" s="1201"/>
      <c r="Z3" s="1201"/>
      <c r="AA3" s="1201"/>
      <c r="AB3" s="1201"/>
      <c r="AC3" s="1201"/>
      <c r="AD3" s="1201"/>
      <c r="AE3" s="1201"/>
      <c r="AF3" s="1201"/>
      <c r="AG3" s="1201"/>
      <c r="AH3" s="1201"/>
      <c r="AI3" s="1201"/>
      <c r="AJ3" s="1201"/>
      <c r="AK3" s="1201"/>
      <c r="AL3" s="1201"/>
      <c r="AM3" s="1201"/>
      <c r="AN3" s="1201"/>
      <c r="AO3" s="1201"/>
      <c r="AP3" s="1201"/>
      <c r="AQ3" s="1201"/>
      <c r="AR3" s="1201"/>
      <c r="AS3" s="1201"/>
      <c r="AT3" s="1201"/>
      <c r="AU3" s="1201"/>
      <c r="AV3" s="1201"/>
      <c r="AW3" s="1201"/>
      <c r="AX3" s="1201"/>
      <c r="AY3" s="1201"/>
      <c r="AZ3" s="1201"/>
      <c r="BA3" s="1201"/>
      <c r="BB3" s="1201"/>
      <c r="BC3" s="1201"/>
      <c r="BD3" s="1201"/>
      <c r="BE3" s="1202"/>
      <c r="BF3" s="1203" t="s">
        <v>343</v>
      </c>
      <c r="BG3" s="1198"/>
      <c r="BH3" s="1198"/>
      <c r="BI3" s="1204"/>
    </row>
    <row r="4" spans="1:61" s="29" customFormat="1" ht="51" customHeight="1" x14ac:dyDescent="0.25">
      <c r="A4" s="1205" t="s">
        <v>117</v>
      </c>
      <c r="B4" s="1206"/>
      <c r="C4" s="1206"/>
      <c r="D4" s="1207"/>
      <c r="E4" s="1188" t="s">
        <v>197</v>
      </c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89"/>
      <c r="Q4" s="1189"/>
      <c r="R4" s="1189"/>
      <c r="S4" s="1189"/>
      <c r="T4" s="1189"/>
      <c r="U4" s="1189"/>
      <c r="V4" s="1189"/>
      <c r="W4" s="1189"/>
      <c r="X4" s="1189"/>
      <c r="Y4" s="1189"/>
      <c r="Z4" s="1189"/>
      <c r="AA4" s="1189"/>
      <c r="AB4" s="1189"/>
      <c r="AC4" s="1189"/>
      <c r="AD4" s="1189"/>
      <c r="AE4" s="1189"/>
      <c r="AF4" s="1189"/>
      <c r="AG4" s="1189"/>
      <c r="AH4" s="1189"/>
      <c r="AI4" s="1189"/>
      <c r="AJ4" s="1189"/>
      <c r="AK4" s="1189"/>
      <c r="AL4" s="1189"/>
      <c r="AM4" s="1189"/>
      <c r="AN4" s="1189"/>
      <c r="AO4" s="1189"/>
      <c r="AP4" s="1189"/>
      <c r="AQ4" s="1189"/>
      <c r="AR4" s="1189"/>
      <c r="AS4" s="1189"/>
      <c r="AT4" s="1189"/>
      <c r="AU4" s="1189"/>
      <c r="AV4" s="1189"/>
      <c r="AW4" s="1189"/>
      <c r="AX4" s="1189"/>
      <c r="AY4" s="1189"/>
      <c r="AZ4" s="1189"/>
      <c r="BA4" s="1189"/>
      <c r="BB4" s="1189"/>
      <c r="BC4" s="1189"/>
      <c r="BD4" s="1189"/>
      <c r="BE4" s="1190"/>
      <c r="BF4" s="1208" t="s">
        <v>354</v>
      </c>
      <c r="BG4" s="1209"/>
      <c r="BH4" s="1209"/>
      <c r="BI4" s="1210"/>
    </row>
    <row r="5" spans="1:61" s="29" customFormat="1" ht="30" customHeight="1" x14ac:dyDescent="0.25">
      <c r="A5" s="1185" t="s">
        <v>118</v>
      </c>
      <c r="B5" s="1186"/>
      <c r="C5" s="1186"/>
      <c r="D5" s="1187"/>
      <c r="E5" s="1188" t="s">
        <v>198</v>
      </c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1189"/>
      <c r="Q5" s="1189"/>
      <c r="R5" s="1189"/>
      <c r="S5" s="1189"/>
      <c r="T5" s="1189"/>
      <c r="U5" s="1189"/>
      <c r="V5" s="1189"/>
      <c r="W5" s="1189"/>
      <c r="X5" s="1189"/>
      <c r="Y5" s="1189"/>
      <c r="Z5" s="1189"/>
      <c r="AA5" s="1189"/>
      <c r="AB5" s="1189"/>
      <c r="AC5" s="1189"/>
      <c r="AD5" s="1189"/>
      <c r="AE5" s="1189"/>
      <c r="AF5" s="1189"/>
      <c r="AG5" s="1189"/>
      <c r="AH5" s="1189"/>
      <c r="AI5" s="1189"/>
      <c r="AJ5" s="1189"/>
      <c r="AK5" s="1189"/>
      <c r="AL5" s="1189"/>
      <c r="AM5" s="1189"/>
      <c r="AN5" s="1189"/>
      <c r="AO5" s="1189"/>
      <c r="AP5" s="1189"/>
      <c r="AQ5" s="1189"/>
      <c r="AR5" s="1189"/>
      <c r="AS5" s="1189"/>
      <c r="AT5" s="1189"/>
      <c r="AU5" s="1189"/>
      <c r="AV5" s="1189"/>
      <c r="AW5" s="1189"/>
      <c r="AX5" s="1189"/>
      <c r="AY5" s="1189"/>
      <c r="AZ5" s="1189"/>
      <c r="BA5" s="1189"/>
      <c r="BB5" s="1189"/>
      <c r="BC5" s="1189"/>
      <c r="BD5" s="1189"/>
      <c r="BE5" s="1190"/>
      <c r="BF5" s="1191" t="s">
        <v>186</v>
      </c>
      <c r="BG5" s="1192"/>
      <c r="BH5" s="1192"/>
      <c r="BI5" s="1193"/>
    </row>
    <row r="6" spans="1:61" s="29" customFormat="1" ht="30" customHeight="1" x14ac:dyDescent="0.5">
      <c r="A6" s="1185" t="s">
        <v>194</v>
      </c>
      <c r="B6" s="1186"/>
      <c r="C6" s="1186"/>
      <c r="D6" s="1187"/>
      <c r="E6" s="1188" t="s">
        <v>199</v>
      </c>
      <c r="F6" s="1189"/>
      <c r="G6" s="1189"/>
      <c r="H6" s="1189"/>
      <c r="I6" s="1189"/>
      <c r="J6" s="1189"/>
      <c r="K6" s="1189"/>
      <c r="L6" s="1189"/>
      <c r="M6" s="1189"/>
      <c r="N6" s="1189"/>
      <c r="O6" s="1189"/>
      <c r="P6" s="1189"/>
      <c r="Q6" s="1189"/>
      <c r="R6" s="1189"/>
      <c r="S6" s="1189"/>
      <c r="T6" s="1189"/>
      <c r="U6" s="1189"/>
      <c r="V6" s="1189"/>
      <c r="W6" s="1189"/>
      <c r="X6" s="1189"/>
      <c r="Y6" s="1189"/>
      <c r="Z6" s="1189"/>
      <c r="AA6" s="1189"/>
      <c r="AB6" s="1189"/>
      <c r="AC6" s="1189"/>
      <c r="AD6" s="1189"/>
      <c r="AE6" s="1189"/>
      <c r="AF6" s="1189"/>
      <c r="AG6" s="1189"/>
      <c r="AH6" s="1189"/>
      <c r="AI6" s="1189"/>
      <c r="AJ6" s="1189"/>
      <c r="AK6" s="1189"/>
      <c r="AL6" s="1189"/>
      <c r="AM6" s="1189"/>
      <c r="AN6" s="1189"/>
      <c r="AO6" s="1189"/>
      <c r="AP6" s="1189"/>
      <c r="AQ6" s="1189"/>
      <c r="AR6" s="1189"/>
      <c r="AS6" s="1189"/>
      <c r="AT6" s="1189"/>
      <c r="AU6" s="1189"/>
      <c r="AV6" s="1189"/>
      <c r="AW6" s="1189"/>
      <c r="AX6" s="1189"/>
      <c r="AY6" s="1189"/>
      <c r="AZ6" s="1189"/>
      <c r="BA6" s="1189"/>
      <c r="BB6" s="1189"/>
      <c r="BC6" s="1189"/>
      <c r="BD6" s="1189"/>
      <c r="BE6" s="1190"/>
      <c r="BF6" s="1194" t="s">
        <v>186</v>
      </c>
      <c r="BG6" s="1195"/>
      <c r="BH6" s="1195"/>
      <c r="BI6" s="1196"/>
    </row>
    <row r="7" spans="1:61" s="29" customFormat="1" ht="30" customHeight="1" x14ac:dyDescent="0.5">
      <c r="A7" s="1185" t="s">
        <v>195</v>
      </c>
      <c r="B7" s="1186"/>
      <c r="C7" s="1186"/>
      <c r="D7" s="1187"/>
      <c r="E7" s="1188" t="s">
        <v>272</v>
      </c>
      <c r="F7" s="1189"/>
      <c r="G7" s="1189"/>
      <c r="H7" s="1189"/>
      <c r="I7" s="1189"/>
      <c r="J7" s="1189"/>
      <c r="K7" s="1189"/>
      <c r="L7" s="1189"/>
      <c r="M7" s="1189"/>
      <c r="N7" s="1189"/>
      <c r="O7" s="1189"/>
      <c r="P7" s="1189"/>
      <c r="Q7" s="1189"/>
      <c r="R7" s="1189"/>
      <c r="S7" s="1189"/>
      <c r="T7" s="1189"/>
      <c r="U7" s="1189"/>
      <c r="V7" s="1189"/>
      <c r="W7" s="1189"/>
      <c r="X7" s="1189"/>
      <c r="Y7" s="1189"/>
      <c r="Z7" s="1189"/>
      <c r="AA7" s="1189"/>
      <c r="AB7" s="1189"/>
      <c r="AC7" s="1189"/>
      <c r="AD7" s="1189"/>
      <c r="AE7" s="1189"/>
      <c r="AF7" s="1189"/>
      <c r="AG7" s="1189"/>
      <c r="AH7" s="1189"/>
      <c r="AI7" s="1189"/>
      <c r="AJ7" s="1189"/>
      <c r="AK7" s="1189"/>
      <c r="AL7" s="1189"/>
      <c r="AM7" s="1189"/>
      <c r="AN7" s="1189"/>
      <c r="AO7" s="1189"/>
      <c r="AP7" s="1189"/>
      <c r="AQ7" s="1189"/>
      <c r="AR7" s="1189"/>
      <c r="AS7" s="1189"/>
      <c r="AT7" s="1189"/>
      <c r="AU7" s="1189"/>
      <c r="AV7" s="1189"/>
      <c r="AW7" s="1189"/>
      <c r="AX7" s="1189"/>
      <c r="AY7" s="1189"/>
      <c r="AZ7" s="1189"/>
      <c r="BA7" s="1189"/>
      <c r="BB7" s="1189"/>
      <c r="BC7" s="1189"/>
      <c r="BD7" s="1189"/>
      <c r="BE7" s="1190"/>
      <c r="BF7" s="1194" t="s">
        <v>185</v>
      </c>
      <c r="BG7" s="1195"/>
      <c r="BH7" s="1195"/>
      <c r="BI7" s="1196"/>
    </row>
    <row r="8" spans="1:61" s="29" customFormat="1" ht="30" customHeight="1" x14ac:dyDescent="0.5">
      <c r="A8" s="1185" t="s">
        <v>196</v>
      </c>
      <c r="B8" s="1186"/>
      <c r="C8" s="1186"/>
      <c r="D8" s="1187"/>
      <c r="E8" s="1188" t="s">
        <v>200</v>
      </c>
      <c r="F8" s="1189"/>
      <c r="G8" s="1189"/>
      <c r="H8" s="1189"/>
      <c r="I8" s="1189"/>
      <c r="J8" s="1189"/>
      <c r="K8" s="1189"/>
      <c r="L8" s="1189"/>
      <c r="M8" s="1189"/>
      <c r="N8" s="1189"/>
      <c r="O8" s="1189"/>
      <c r="P8" s="1189"/>
      <c r="Q8" s="1189"/>
      <c r="R8" s="1189"/>
      <c r="S8" s="1189"/>
      <c r="T8" s="1189"/>
      <c r="U8" s="1189"/>
      <c r="V8" s="1189"/>
      <c r="W8" s="1189"/>
      <c r="X8" s="1189"/>
      <c r="Y8" s="1189"/>
      <c r="Z8" s="1189"/>
      <c r="AA8" s="1189"/>
      <c r="AB8" s="1189"/>
      <c r="AC8" s="1189"/>
      <c r="AD8" s="1189"/>
      <c r="AE8" s="1189"/>
      <c r="AF8" s="1189"/>
      <c r="AG8" s="1189"/>
      <c r="AH8" s="1189"/>
      <c r="AI8" s="1189"/>
      <c r="AJ8" s="1189"/>
      <c r="AK8" s="1189"/>
      <c r="AL8" s="1189"/>
      <c r="AM8" s="1189"/>
      <c r="AN8" s="1189"/>
      <c r="AO8" s="1189"/>
      <c r="AP8" s="1189"/>
      <c r="AQ8" s="1189"/>
      <c r="AR8" s="1189"/>
      <c r="AS8" s="1189"/>
      <c r="AT8" s="1189"/>
      <c r="AU8" s="1189"/>
      <c r="AV8" s="1189"/>
      <c r="AW8" s="1189"/>
      <c r="AX8" s="1189"/>
      <c r="AY8" s="1189"/>
      <c r="AZ8" s="1189"/>
      <c r="BA8" s="1189"/>
      <c r="BB8" s="1189"/>
      <c r="BC8" s="1189"/>
      <c r="BD8" s="1189"/>
      <c r="BE8" s="1190"/>
      <c r="BF8" s="1194" t="s">
        <v>185</v>
      </c>
      <c r="BG8" s="1195"/>
      <c r="BH8" s="1195"/>
      <c r="BI8" s="1196"/>
    </row>
    <row r="9" spans="1:61" s="29" customFormat="1" ht="30" customHeight="1" x14ac:dyDescent="0.5">
      <c r="A9" s="1185" t="s">
        <v>193</v>
      </c>
      <c r="B9" s="1186"/>
      <c r="C9" s="1186"/>
      <c r="D9" s="1187"/>
      <c r="E9" s="1188" t="s">
        <v>201</v>
      </c>
      <c r="F9" s="1189"/>
      <c r="G9" s="1189"/>
      <c r="H9" s="1189"/>
      <c r="I9" s="1189"/>
      <c r="J9" s="1189"/>
      <c r="K9" s="1189"/>
      <c r="L9" s="1189"/>
      <c r="M9" s="1189"/>
      <c r="N9" s="1189"/>
      <c r="O9" s="1189"/>
      <c r="P9" s="1189"/>
      <c r="Q9" s="1189"/>
      <c r="R9" s="1189"/>
      <c r="S9" s="1189"/>
      <c r="T9" s="1189"/>
      <c r="U9" s="1189"/>
      <c r="V9" s="1189"/>
      <c r="W9" s="1189"/>
      <c r="X9" s="1189"/>
      <c r="Y9" s="1189"/>
      <c r="Z9" s="1189"/>
      <c r="AA9" s="1189"/>
      <c r="AB9" s="1189"/>
      <c r="AC9" s="1189"/>
      <c r="AD9" s="1189"/>
      <c r="AE9" s="1189"/>
      <c r="AF9" s="1189"/>
      <c r="AG9" s="1189"/>
      <c r="AH9" s="1189"/>
      <c r="AI9" s="1189"/>
      <c r="AJ9" s="1189"/>
      <c r="AK9" s="1189"/>
      <c r="AL9" s="1189"/>
      <c r="AM9" s="1189"/>
      <c r="AN9" s="1189"/>
      <c r="AO9" s="1189"/>
      <c r="AP9" s="1189"/>
      <c r="AQ9" s="1189"/>
      <c r="AR9" s="1189"/>
      <c r="AS9" s="1189"/>
      <c r="AT9" s="1189"/>
      <c r="AU9" s="1189"/>
      <c r="AV9" s="1189"/>
      <c r="AW9" s="1189"/>
      <c r="AX9" s="1189"/>
      <c r="AY9" s="1189"/>
      <c r="AZ9" s="1189"/>
      <c r="BA9" s="1189"/>
      <c r="BB9" s="1189"/>
      <c r="BC9" s="1189"/>
      <c r="BD9" s="1189"/>
      <c r="BE9" s="1190"/>
      <c r="BF9" s="1194" t="s">
        <v>187</v>
      </c>
      <c r="BG9" s="1195"/>
      <c r="BH9" s="1195"/>
      <c r="BI9" s="1196"/>
    </row>
    <row r="10" spans="1:61" s="29" customFormat="1" ht="48" customHeight="1" x14ac:dyDescent="0.25">
      <c r="A10" s="1185" t="s">
        <v>202</v>
      </c>
      <c r="B10" s="1186"/>
      <c r="C10" s="1186"/>
      <c r="D10" s="1187"/>
      <c r="E10" s="1188" t="s">
        <v>296</v>
      </c>
      <c r="F10" s="1189"/>
      <c r="G10" s="1189"/>
      <c r="H10" s="1189"/>
      <c r="I10" s="1189"/>
      <c r="J10" s="1189"/>
      <c r="K10" s="1189"/>
      <c r="L10" s="1189"/>
      <c r="M10" s="1189"/>
      <c r="N10" s="1189"/>
      <c r="O10" s="1189"/>
      <c r="P10" s="1189"/>
      <c r="Q10" s="1189"/>
      <c r="R10" s="1189"/>
      <c r="S10" s="1189"/>
      <c r="T10" s="1189"/>
      <c r="U10" s="1189"/>
      <c r="V10" s="1189"/>
      <c r="W10" s="1189"/>
      <c r="X10" s="1189"/>
      <c r="Y10" s="1189"/>
      <c r="Z10" s="1189"/>
      <c r="AA10" s="1189"/>
      <c r="AB10" s="1189"/>
      <c r="AC10" s="1189"/>
      <c r="AD10" s="1189"/>
      <c r="AE10" s="1189"/>
      <c r="AF10" s="1189"/>
      <c r="AG10" s="1189"/>
      <c r="AH10" s="1189"/>
      <c r="AI10" s="1189"/>
      <c r="AJ10" s="1189"/>
      <c r="AK10" s="1189"/>
      <c r="AL10" s="1189"/>
      <c r="AM10" s="1189"/>
      <c r="AN10" s="1189"/>
      <c r="AO10" s="1189"/>
      <c r="AP10" s="1189"/>
      <c r="AQ10" s="1189"/>
      <c r="AR10" s="1189"/>
      <c r="AS10" s="1189"/>
      <c r="AT10" s="1189"/>
      <c r="AU10" s="1189"/>
      <c r="AV10" s="1189"/>
      <c r="AW10" s="1189"/>
      <c r="AX10" s="1189"/>
      <c r="AY10" s="1189"/>
      <c r="AZ10" s="1189"/>
      <c r="BA10" s="1189"/>
      <c r="BB10" s="1189"/>
      <c r="BC10" s="1189"/>
      <c r="BD10" s="1189"/>
      <c r="BE10" s="1190"/>
      <c r="BF10" s="1191" t="s">
        <v>112</v>
      </c>
      <c r="BG10" s="1192"/>
      <c r="BH10" s="1192"/>
      <c r="BI10" s="1193"/>
    </row>
    <row r="11" spans="1:61" s="29" customFormat="1" ht="54.6" customHeight="1" x14ac:dyDescent="0.25">
      <c r="A11" s="1185" t="s">
        <v>273</v>
      </c>
      <c r="B11" s="1186"/>
      <c r="C11" s="1186"/>
      <c r="D11" s="1187"/>
      <c r="E11" s="1188" t="s">
        <v>207</v>
      </c>
      <c r="F11" s="1189"/>
      <c r="G11" s="1189"/>
      <c r="H11" s="1189"/>
      <c r="I11" s="1189"/>
      <c r="J11" s="1189"/>
      <c r="K11" s="1189"/>
      <c r="L11" s="1189"/>
      <c r="M11" s="1189"/>
      <c r="N11" s="1189"/>
      <c r="O11" s="1189"/>
      <c r="P11" s="1189"/>
      <c r="Q11" s="1189"/>
      <c r="R11" s="1189"/>
      <c r="S11" s="1189"/>
      <c r="T11" s="1189"/>
      <c r="U11" s="1189"/>
      <c r="V11" s="1189"/>
      <c r="W11" s="1189"/>
      <c r="X11" s="1189"/>
      <c r="Y11" s="1189"/>
      <c r="Z11" s="1189"/>
      <c r="AA11" s="1189"/>
      <c r="AB11" s="1189"/>
      <c r="AC11" s="1189"/>
      <c r="AD11" s="1189"/>
      <c r="AE11" s="1189"/>
      <c r="AF11" s="1189"/>
      <c r="AG11" s="1189"/>
      <c r="AH11" s="1189"/>
      <c r="AI11" s="1189"/>
      <c r="AJ11" s="1189"/>
      <c r="AK11" s="1189"/>
      <c r="AL11" s="1189"/>
      <c r="AM11" s="1189"/>
      <c r="AN11" s="1189"/>
      <c r="AO11" s="1189"/>
      <c r="AP11" s="1189"/>
      <c r="AQ11" s="1189"/>
      <c r="AR11" s="1189"/>
      <c r="AS11" s="1189"/>
      <c r="AT11" s="1189"/>
      <c r="AU11" s="1189"/>
      <c r="AV11" s="1189"/>
      <c r="AW11" s="1189"/>
      <c r="AX11" s="1189"/>
      <c r="AY11" s="1189"/>
      <c r="AZ11" s="1189"/>
      <c r="BA11" s="1189"/>
      <c r="BB11" s="1189"/>
      <c r="BC11" s="1189"/>
      <c r="BD11" s="1189"/>
      <c r="BE11" s="1190"/>
      <c r="BF11" s="1191" t="s">
        <v>355</v>
      </c>
      <c r="BG11" s="1192"/>
      <c r="BH11" s="1192"/>
      <c r="BI11" s="1193"/>
    </row>
    <row r="12" spans="1:61" s="29" customFormat="1" ht="30.6" customHeight="1" x14ac:dyDescent="0.25">
      <c r="A12" s="1185" t="s">
        <v>303</v>
      </c>
      <c r="B12" s="1186"/>
      <c r="C12" s="1186"/>
      <c r="D12" s="1187"/>
      <c r="E12" s="1226" t="s">
        <v>208</v>
      </c>
      <c r="F12" s="1227"/>
      <c r="G12" s="1227"/>
      <c r="H12" s="1227"/>
      <c r="I12" s="1227"/>
      <c r="J12" s="1227"/>
      <c r="K12" s="1227"/>
      <c r="L12" s="1227"/>
      <c r="M12" s="1227"/>
      <c r="N12" s="1227"/>
      <c r="O12" s="1227"/>
      <c r="P12" s="1227"/>
      <c r="Q12" s="1227"/>
      <c r="R12" s="1227"/>
      <c r="S12" s="1227"/>
      <c r="T12" s="1227"/>
      <c r="U12" s="1227"/>
      <c r="V12" s="1227"/>
      <c r="W12" s="1227"/>
      <c r="X12" s="1227"/>
      <c r="Y12" s="1227"/>
      <c r="Z12" s="1227"/>
      <c r="AA12" s="1227"/>
      <c r="AB12" s="1227"/>
      <c r="AC12" s="1227"/>
      <c r="AD12" s="1227"/>
      <c r="AE12" s="1227"/>
      <c r="AF12" s="1227"/>
      <c r="AG12" s="1227"/>
      <c r="AH12" s="1227"/>
      <c r="AI12" s="1227"/>
      <c r="AJ12" s="1227"/>
      <c r="AK12" s="1227"/>
      <c r="AL12" s="1227"/>
      <c r="AM12" s="1227"/>
      <c r="AN12" s="1227"/>
      <c r="AO12" s="1227"/>
      <c r="AP12" s="1227"/>
      <c r="AQ12" s="1227"/>
      <c r="AR12" s="1227"/>
      <c r="AS12" s="1227"/>
      <c r="AT12" s="1227"/>
      <c r="AU12" s="1227"/>
      <c r="AV12" s="1227"/>
      <c r="AW12" s="1227"/>
      <c r="AX12" s="1227"/>
      <c r="AY12" s="1227"/>
      <c r="AZ12" s="1227"/>
      <c r="BA12" s="1227"/>
      <c r="BB12" s="1227"/>
      <c r="BC12" s="1227"/>
      <c r="BD12" s="1227"/>
      <c r="BE12" s="1228"/>
      <c r="BF12" s="1191" t="s">
        <v>287</v>
      </c>
      <c r="BG12" s="1192"/>
      <c r="BH12" s="1192"/>
      <c r="BI12" s="1193"/>
    </row>
    <row r="13" spans="1:61" s="29" customFormat="1" ht="54.6" customHeight="1" thickBot="1" x14ac:dyDescent="0.3">
      <c r="A13" s="1211" t="s">
        <v>304</v>
      </c>
      <c r="B13" s="1212"/>
      <c r="C13" s="1212"/>
      <c r="D13" s="1213"/>
      <c r="E13" s="1214" t="s">
        <v>307</v>
      </c>
      <c r="F13" s="1215"/>
      <c r="G13" s="1215"/>
      <c r="H13" s="1215"/>
      <c r="I13" s="1215"/>
      <c r="J13" s="1215"/>
      <c r="K13" s="1215"/>
      <c r="L13" s="1215"/>
      <c r="M13" s="1215"/>
      <c r="N13" s="1215"/>
      <c r="O13" s="1215"/>
      <c r="P13" s="1215"/>
      <c r="Q13" s="1215"/>
      <c r="R13" s="1215"/>
      <c r="S13" s="1215"/>
      <c r="T13" s="1215"/>
      <c r="U13" s="1215"/>
      <c r="V13" s="1215"/>
      <c r="W13" s="1215"/>
      <c r="X13" s="1215"/>
      <c r="Y13" s="1215"/>
      <c r="Z13" s="1215"/>
      <c r="AA13" s="1215"/>
      <c r="AB13" s="1215"/>
      <c r="AC13" s="1215"/>
      <c r="AD13" s="1215"/>
      <c r="AE13" s="1215"/>
      <c r="AF13" s="1215"/>
      <c r="AG13" s="1215"/>
      <c r="AH13" s="1215"/>
      <c r="AI13" s="1215"/>
      <c r="AJ13" s="1215"/>
      <c r="AK13" s="1215"/>
      <c r="AL13" s="1215"/>
      <c r="AM13" s="1215"/>
      <c r="AN13" s="1215"/>
      <c r="AO13" s="1215"/>
      <c r="AP13" s="1215"/>
      <c r="AQ13" s="1215"/>
      <c r="AR13" s="1215"/>
      <c r="AS13" s="1215"/>
      <c r="AT13" s="1215"/>
      <c r="AU13" s="1215"/>
      <c r="AV13" s="1215"/>
      <c r="AW13" s="1215"/>
      <c r="AX13" s="1215"/>
      <c r="AY13" s="1215"/>
      <c r="AZ13" s="1215"/>
      <c r="BA13" s="1215"/>
      <c r="BB13" s="1215"/>
      <c r="BC13" s="1215"/>
      <c r="BD13" s="1215"/>
      <c r="BE13" s="1216"/>
      <c r="BF13" s="1217" t="s">
        <v>259</v>
      </c>
      <c r="BG13" s="1218"/>
      <c r="BH13" s="1218"/>
      <c r="BI13" s="1219"/>
    </row>
    <row r="14" spans="1:61" s="29" customFormat="1" ht="61.2" customHeight="1" x14ac:dyDescent="0.25">
      <c r="A14" s="1205" t="s">
        <v>277</v>
      </c>
      <c r="B14" s="1206"/>
      <c r="C14" s="1206"/>
      <c r="D14" s="1207"/>
      <c r="E14" s="1220" t="s">
        <v>297</v>
      </c>
      <c r="F14" s="1221"/>
      <c r="G14" s="1221"/>
      <c r="H14" s="1221"/>
      <c r="I14" s="1221"/>
      <c r="J14" s="1221"/>
      <c r="K14" s="1221"/>
      <c r="L14" s="1221"/>
      <c r="M14" s="1221"/>
      <c r="N14" s="1221"/>
      <c r="O14" s="1221"/>
      <c r="P14" s="1221"/>
      <c r="Q14" s="1221"/>
      <c r="R14" s="1221"/>
      <c r="S14" s="1221"/>
      <c r="T14" s="1221"/>
      <c r="U14" s="1221"/>
      <c r="V14" s="1221"/>
      <c r="W14" s="1221"/>
      <c r="X14" s="1221"/>
      <c r="Y14" s="1221"/>
      <c r="Z14" s="1221"/>
      <c r="AA14" s="1221"/>
      <c r="AB14" s="1221"/>
      <c r="AC14" s="1221"/>
      <c r="AD14" s="1221"/>
      <c r="AE14" s="1221"/>
      <c r="AF14" s="1221"/>
      <c r="AG14" s="1221"/>
      <c r="AH14" s="1221"/>
      <c r="AI14" s="1221"/>
      <c r="AJ14" s="1221"/>
      <c r="AK14" s="1221"/>
      <c r="AL14" s="1221"/>
      <c r="AM14" s="1221"/>
      <c r="AN14" s="1221"/>
      <c r="AO14" s="1221"/>
      <c r="AP14" s="1221"/>
      <c r="AQ14" s="1221"/>
      <c r="AR14" s="1221"/>
      <c r="AS14" s="1221"/>
      <c r="AT14" s="1221"/>
      <c r="AU14" s="1221"/>
      <c r="AV14" s="1221"/>
      <c r="AW14" s="1221"/>
      <c r="AX14" s="1221"/>
      <c r="AY14" s="1221"/>
      <c r="AZ14" s="1221"/>
      <c r="BA14" s="1221"/>
      <c r="BB14" s="1221"/>
      <c r="BC14" s="1221"/>
      <c r="BD14" s="1221"/>
      <c r="BE14" s="1222"/>
      <c r="BF14" s="1223" t="s">
        <v>356</v>
      </c>
      <c r="BG14" s="1224"/>
      <c r="BH14" s="1224"/>
      <c r="BI14" s="1225"/>
    </row>
    <row r="15" spans="1:61" s="29" customFormat="1" ht="64.8" customHeight="1" x14ac:dyDescent="0.25">
      <c r="A15" s="1185" t="s">
        <v>278</v>
      </c>
      <c r="B15" s="1186"/>
      <c r="C15" s="1186"/>
      <c r="D15" s="1187"/>
      <c r="E15" s="1188" t="s">
        <v>298</v>
      </c>
      <c r="F15" s="1189"/>
      <c r="G15" s="1189"/>
      <c r="H15" s="1189"/>
      <c r="I15" s="1189"/>
      <c r="J15" s="1189"/>
      <c r="K15" s="1189"/>
      <c r="L15" s="1189"/>
      <c r="M15" s="1189"/>
      <c r="N15" s="1189"/>
      <c r="O15" s="1189"/>
      <c r="P15" s="1189"/>
      <c r="Q15" s="1189"/>
      <c r="R15" s="1189"/>
      <c r="S15" s="1189"/>
      <c r="T15" s="1189"/>
      <c r="U15" s="1189"/>
      <c r="V15" s="1189"/>
      <c r="W15" s="1189"/>
      <c r="X15" s="1189"/>
      <c r="Y15" s="1189"/>
      <c r="Z15" s="1189"/>
      <c r="AA15" s="1189"/>
      <c r="AB15" s="1189"/>
      <c r="AC15" s="1189"/>
      <c r="AD15" s="1189"/>
      <c r="AE15" s="1189"/>
      <c r="AF15" s="1189"/>
      <c r="AG15" s="1189"/>
      <c r="AH15" s="1189"/>
      <c r="AI15" s="1189"/>
      <c r="AJ15" s="1189"/>
      <c r="AK15" s="1189"/>
      <c r="AL15" s="1189"/>
      <c r="AM15" s="1189"/>
      <c r="AN15" s="1189"/>
      <c r="AO15" s="1189"/>
      <c r="AP15" s="1189"/>
      <c r="AQ15" s="1189"/>
      <c r="AR15" s="1189"/>
      <c r="AS15" s="1189"/>
      <c r="AT15" s="1189"/>
      <c r="AU15" s="1189"/>
      <c r="AV15" s="1189"/>
      <c r="AW15" s="1189"/>
      <c r="AX15" s="1189"/>
      <c r="AY15" s="1189"/>
      <c r="AZ15" s="1189"/>
      <c r="BA15" s="1189"/>
      <c r="BB15" s="1189"/>
      <c r="BC15" s="1189"/>
      <c r="BD15" s="1189"/>
      <c r="BE15" s="1190"/>
      <c r="BF15" s="1191" t="s">
        <v>292</v>
      </c>
      <c r="BG15" s="1192"/>
      <c r="BH15" s="1192"/>
      <c r="BI15" s="1193"/>
    </row>
    <row r="16" spans="1:61" s="29" customFormat="1" ht="60.6" customHeight="1" x14ac:dyDescent="0.25">
      <c r="A16" s="1185" t="s">
        <v>279</v>
      </c>
      <c r="B16" s="1186"/>
      <c r="C16" s="1186"/>
      <c r="D16" s="1187"/>
      <c r="E16" s="1188" t="s">
        <v>347</v>
      </c>
      <c r="F16" s="1189"/>
      <c r="G16" s="1189"/>
      <c r="H16" s="1189"/>
      <c r="I16" s="1189"/>
      <c r="J16" s="1189"/>
      <c r="K16" s="1189"/>
      <c r="L16" s="1189"/>
      <c r="M16" s="1189"/>
      <c r="N16" s="1189"/>
      <c r="O16" s="1189"/>
      <c r="P16" s="1189"/>
      <c r="Q16" s="1189"/>
      <c r="R16" s="1189"/>
      <c r="S16" s="1189"/>
      <c r="T16" s="1189"/>
      <c r="U16" s="1189"/>
      <c r="V16" s="1189"/>
      <c r="W16" s="1189"/>
      <c r="X16" s="1189"/>
      <c r="Y16" s="1189"/>
      <c r="Z16" s="1189"/>
      <c r="AA16" s="1189"/>
      <c r="AB16" s="1189"/>
      <c r="AC16" s="1189"/>
      <c r="AD16" s="1189"/>
      <c r="AE16" s="1189"/>
      <c r="AF16" s="1189"/>
      <c r="AG16" s="1189"/>
      <c r="AH16" s="1189"/>
      <c r="AI16" s="1189"/>
      <c r="AJ16" s="1189"/>
      <c r="AK16" s="1189"/>
      <c r="AL16" s="1189"/>
      <c r="AM16" s="1189"/>
      <c r="AN16" s="1189"/>
      <c r="AO16" s="1189"/>
      <c r="AP16" s="1189"/>
      <c r="AQ16" s="1189"/>
      <c r="AR16" s="1189"/>
      <c r="AS16" s="1189"/>
      <c r="AT16" s="1189"/>
      <c r="AU16" s="1189"/>
      <c r="AV16" s="1189"/>
      <c r="AW16" s="1189"/>
      <c r="AX16" s="1189"/>
      <c r="AY16" s="1189"/>
      <c r="AZ16" s="1189"/>
      <c r="BA16" s="1189"/>
      <c r="BB16" s="1189"/>
      <c r="BC16" s="1189"/>
      <c r="BD16" s="1189"/>
      <c r="BE16" s="1190"/>
      <c r="BF16" s="1191" t="s">
        <v>357</v>
      </c>
      <c r="BG16" s="1192"/>
      <c r="BH16" s="1192"/>
      <c r="BI16" s="1193"/>
    </row>
    <row r="17" spans="1:61" s="29" customFormat="1" ht="64.8" customHeight="1" x14ac:dyDescent="0.25">
      <c r="A17" s="1185" t="s">
        <v>203</v>
      </c>
      <c r="B17" s="1186"/>
      <c r="C17" s="1186"/>
      <c r="D17" s="1187"/>
      <c r="E17" s="1188" t="s">
        <v>368</v>
      </c>
      <c r="F17" s="1189"/>
      <c r="G17" s="1189"/>
      <c r="H17" s="1189"/>
      <c r="I17" s="1189"/>
      <c r="J17" s="1189"/>
      <c r="K17" s="1189"/>
      <c r="L17" s="1189"/>
      <c r="M17" s="1189"/>
      <c r="N17" s="1189"/>
      <c r="O17" s="1189"/>
      <c r="P17" s="1189"/>
      <c r="Q17" s="1189"/>
      <c r="R17" s="1189"/>
      <c r="S17" s="1189"/>
      <c r="T17" s="1189"/>
      <c r="U17" s="1189"/>
      <c r="V17" s="1189"/>
      <c r="W17" s="1189"/>
      <c r="X17" s="1189"/>
      <c r="Y17" s="1189"/>
      <c r="Z17" s="1189"/>
      <c r="AA17" s="1189"/>
      <c r="AB17" s="1189"/>
      <c r="AC17" s="1189"/>
      <c r="AD17" s="1189"/>
      <c r="AE17" s="1189"/>
      <c r="AF17" s="1189"/>
      <c r="AG17" s="1189"/>
      <c r="AH17" s="1189"/>
      <c r="AI17" s="1189"/>
      <c r="AJ17" s="1189"/>
      <c r="AK17" s="1189"/>
      <c r="AL17" s="1189"/>
      <c r="AM17" s="1189"/>
      <c r="AN17" s="1189"/>
      <c r="AO17" s="1189"/>
      <c r="AP17" s="1189"/>
      <c r="AQ17" s="1189"/>
      <c r="AR17" s="1189"/>
      <c r="AS17" s="1189"/>
      <c r="AT17" s="1189"/>
      <c r="AU17" s="1189"/>
      <c r="AV17" s="1189"/>
      <c r="AW17" s="1189"/>
      <c r="AX17" s="1189"/>
      <c r="AY17" s="1189"/>
      <c r="AZ17" s="1189"/>
      <c r="BA17" s="1189"/>
      <c r="BB17" s="1189"/>
      <c r="BC17" s="1189"/>
      <c r="BD17" s="1189"/>
      <c r="BE17" s="1190"/>
      <c r="BF17" s="1191" t="s">
        <v>229</v>
      </c>
      <c r="BG17" s="1192"/>
      <c r="BH17" s="1192"/>
      <c r="BI17" s="1193"/>
    </row>
    <row r="18" spans="1:61" s="29" customFormat="1" ht="64.2" customHeight="1" x14ac:dyDescent="0.25">
      <c r="A18" s="1185" t="s">
        <v>204</v>
      </c>
      <c r="B18" s="1186"/>
      <c r="C18" s="1186"/>
      <c r="D18" s="1187"/>
      <c r="E18" s="1226" t="s">
        <v>369</v>
      </c>
      <c r="F18" s="1227"/>
      <c r="G18" s="1227"/>
      <c r="H18" s="1227"/>
      <c r="I18" s="1227"/>
      <c r="J18" s="1227"/>
      <c r="K18" s="1227"/>
      <c r="L18" s="1227"/>
      <c r="M18" s="1227"/>
      <c r="N18" s="1227"/>
      <c r="O18" s="1227"/>
      <c r="P18" s="1227"/>
      <c r="Q18" s="1227"/>
      <c r="R18" s="1227"/>
      <c r="S18" s="1227"/>
      <c r="T18" s="1227"/>
      <c r="U18" s="1227"/>
      <c r="V18" s="1227"/>
      <c r="W18" s="1227"/>
      <c r="X18" s="1227"/>
      <c r="Y18" s="1227"/>
      <c r="Z18" s="1227"/>
      <c r="AA18" s="1227"/>
      <c r="AB18" s="1227"/>
      <c r="AC18" s="1227"/>
      <c r="AD18" s="1227"/>
      <c r="AE18" s="1227"/>
      <c r="AF18" s="1227"/>
      <c r="AG18" s="1227"/>
      <c r="AH18" s="1227"/>
      <c r="AI18" s="1227"/>
      <c r="AJ18" s="1227"/>
      <c r="AK18" s="1227"/>
      <c r="AL18" s="1227"/>
      <c r="AM18" s="1227"/>
      <c r="AN18" s="1227"/>
      <c r="AO18" s="1227"/>
      <c r="AP18" s="1227"/>
      <c r="AQ18" s="1227"/>
      <c r="AR18" s="1227"/>
      <c r="AS18" s="1227"/>
      <c r="AT18" s="1227"/>
      <c r="AU18" s="1227"/>
      <c r="AV18" s="1227"/>
      <c r="AW18" s="1227"/>
      <c r="AX18" s="1227"/>
      <c r="AY18" s="1227"/>
      <c r="AZ18" s="1227"/>
      <c r="BA18" s="1227"/>
      <c r="BB18" s="1227"/>
      <c r="BC18" s="1227"/>
      <c r="BD18" s="1227"/>
      <c r="BE18" s="1228"/>
      <c r="BF18" s="1192" t="s">
        <v>230</v>
      </c>
      <c r="BG18" s="1192"/>
      <c r="BH18" s="1192"/>
      <c r="BI18" s="1193"/>
    </row>
    <row r="19" spans="1:61" s="29" customFormat="1" ht="59.4" customHeight="1" x14ac:dyDescent="0.25">
      <c r="A19" s="1185" t="s">
        <v>280</v>
      </c>
      <c r="B19" s="1186"/>
      <c r="C19" s="1186"/>
      <c r="D19" s="1187"/>
      <c r="E19" s="1188" t="s">
        <v>359</v>
      </c>
      <c r="F19" s="1189"/>
      <c r="G19" s="1189"/>
      <c r="H19" s="1189"/>
      <c r="I19" s="1189"/>
      <c r="J19" s="1189"/>
      <c r="K19" s="1189"/>
      <c r="L19" s="1189"/>
      <c r="M19" s="1189"/>
      <c r="N19" s="1189"/>
      <c r="O19" s="1189"/>
      <c r="P19" s="1189"/>
      <c r="Q19" s="1189"/>
      <c r="R19" s="1189"/>
      <c r="S19" s="1189"/>
      <c r="T19" s="1189"/>
      <c r="U19" s="1189"/>
      <c r="V19" s="1189"/>
      <c r="W19" s="1189"/>
      <c r="X19" s="1189"/>
      <c r="Y19" s="1189"/>
      <c r="Z19" s="1189"/>
      <c r="AA19" s="1189"/>
      <c r="AB19" s="1189"/>
      <c r="AC19" s="1189"/>
      <c r="AD19" s="1189"/>
      <c r="AE19" s="1189"/>
      <c r="AF19" s="1189"/>
      <c r="AG19" s="1189"/>
      <c r="AH19" s="1189"/>
      <c r="AI19" s="1189"/>
      <c r="AJ19" s="1189"/>
      <c r="AK19" s="1189"/>
      <c r="AL19" s="1189"/>
      <c r="AM19" s="1189"/>
      <c r="AN19" s="1189"/>
      <c r="AO19" s="1189"/>
      <c r="AP19" s="1189"/>
      <c r="AQ19" s="1189"/>
      <c r="AR19" s="1189"/>
      <c r="AS19" s="1189"/>
      <c r="AT19" s="1189"/>
      <c r="AU19" s="1189"/>
      <c r="AV19" s="1189"/>
      <c r="AW19" s="1189"/>
      <c r="AX19" s="1189"/>
      <c r="AY19" s="1189"/>
      <c r="AZ19" s="1189"/>
      <c r="BA19" s="1189"/>
      <c r="BB19" s="1189"/>
      <c r="BC19" s="1189"/>
      <c r="BD19" s="1189"/>
      <c r="BE19" s="1190"/>
      <c r="BF19" s="1191" t="s">
        <v>231</v>
      </c>
      <c r="BG19" s="1192"/>
      <c r="BH19" s="1192"/>
      <c r="BI19" s="1193"/>
    </row>
    <row r="20" spans="1:61" s="29" customFormat="1" ht="60.6" customHeight="1" x14ac:dyDescent="0.25">
      <c r="A20" s="1185" t="s">
        <v>205</v>
      </c>
      <c r="B20" s="1186"/>
      <c r="C20" s="1186"/>
      <c r="D20" s="1187"/>
      <c r="E20" s="1188" t="s">
        <v>281</v>
      </c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89"/>
      <c r="AC20" s="1189"/>
      <c r="AD20" s="1189"/>
      <c r="AE20" s="1189"/>
      <c r="AF20" s="1189"/>
      <c r="AG20" s="1189"/>
      <c r="AH20" s="1189"/>
      <c r="AI20" s="1189"/>
      <c r="AJ20" s="1189"/>
      <c r="AK20" s="1189"/>
      <c r="AL20" s="1189"/>
      <c r="AM20" s="1189"/>
      <c r="AN20" s="1189"/>
      <c r="AO20" s="1189"/>
      <c r="AP20" s="1189"/>
      <c r="AQ20" s="1189"/>
      <c r="AR20" s="1189"/>
      <c r="AS20" s="1189"/>
      <c r="AT20" s="1189"/>
      <c r="AU20" s="1189"/>
      <c r="AV20" s="1189"/>
      <c r="AW20" s="1189"/>
      <c r="AX20" s="1189"/>
      <c r="AY20" s="1189"/>
      <c r="AZ20" s="1189"/>
      <c r="BA20" s="1189"/>
      <c r="BB20" s="1189"/>
      <c r="BC20" s="1189"/>
      <c r="BD20" s="1189"/>
      <c r="BE20" s="1190"/>
      <c r="BF20" s="1191" t="s">
        <v>358</v>
      </c>
      <c r="BG20" s="1192"/>
      <c r="BH20" s="1192"/>
      <c r="BI20" s="1193"/>
    </row>
    <row r="21" spans="1:61" s="29" customFormat="1" ht="64.2" customHeight="1" x14ac:dyDescent="0.25">
      <c r="A21" s="1185" t="s">
        <v>206</v>
      </c>
      <c r="B21" s="1186"/>
      <c r="C21" s="1186"/>
      <c r="D21" s="1187"/>
      <c r="E21" s="1188" t="s">
        <v>299</v>
      </c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89"/>
      <c r="AC21" s="1189"/>
      <c r="AD21" s="1189"/>
      <c r="AE21" s="1189"/>
      <c r="AF21" s="1189"/>
      <c r="AG21" s="1189"/>
      <c r="AH21" s="1189"/>
      <c r="AI21" s="1189"/>
      <c r="AJ21" s="1189"/>
      <c r="AK21" s="1189"/>
      <c r="AL21" s="1189"/>
      <c r="AM21" s="1189"/>
      <c r="AN21" s="1189"/>
      <c r="AO21" s="1189"/>
      <c r="AP21" s="1189"/>
      <c r="AQ21" s="1189"/>
      <c r="AR21" s="1189"/>
      <c r="AS21" s="1189"/>
      <c r="AT21" s="1189"/>
      <c r="AU21" s="1189"/>
      <c r="AV21" s="1189"/>
      <c r="AW21" s="1189"/>
      <c r="AX21" s="1189"/>
      <c r="AY21" s="1189"/>
      <c r="AZ21" s="1189"/>
      <c r="BA21" s="1189"/>
      <c r="BB21" s="1189"/>
      <c r="BC21" s="1189"/>
      <c r="BD21" s="1189"/>
      <c r="BE21" s="1190"/>
      <c r="BF21" s="1191" t="s">
        <v>110</v>
      </c>
      <c r="BG21" s="1192"/>
      <c r="BH21" s="1192"/>
      <c r="BI21" s="1193"/>
    </row>
    <row r="22" spans="1:61" s="29" customFormat="1" ht="54" customHeight="1" x14ac:dyDescent="0.25">
      <c r="A22" s="1185" t="s">
        <v>300</v>
      </c>
      <c r="B22" s="1186"/>
      <c r="C22" s="1186"/>
      <c r="D22" s="1187"/>
      <c r="E22" s="1188" t="s">
        <v>282</v>
      </c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89"/>
      <c r="AC22" s="1189"/>
      <c r="AD22" s="1189"/>
      <c r="AE22" s="1189"/>
      <c r="AF22" s="1189"/>
      <c r="AG22" s="1189"/>
      <c r="AH22" s="1189"/>
      <c r="AI22" s="1189"/>
      <c r="AJ22" s="1189"/>
      <c r="AK22" s="1189"/>
      <c r="AL22" s="1189"/>
      <c r="AM22" s="1189"/>
      <c r="AN22" s="1189"/>
      <c r="AO22" s="1189"/>
      <c r="AP22" s="1189"/>
      <c r="AQ22" s="1189"/>
      <c r="AR22" s="1189"/>
      <c r="AS22" s="1189"/>
      <c r="AT22" s="1189"/>
      <c r="AU22" s="1189"/>
      <c r="AV22" s="1189"/>
      <c r="AW22" s="1189"/>
      <c r="AX22" s="1189"/>
      <c r="AY22" s="1189"/>
      <c r="AZ22" s="1189"/>
      <c r="BA22" s="1189"/>
      <c r="BB22" s="1189"/>
      <c r="BC22" s="1189"/>
      <c r="BD22" s="1189"/>
      <c r="BE22" s="1190"/>
      <c r="BF22" s="1191" t="s">
        <v>110</v>
      </c>
      <c r="BG22" s="1192"/>
      <c r="BH22" s="1192"/>
      <c r="BI22" s="1193"/>
    </row>
    <row r="23" spans="1:61" s="29" customFormat="1" ht="52.8" customHeight="1" x14ac:dyDescent="0.25">
      <c r="A23" s="1185" t="s">
        <v>301</v>
      </c>
      <c r="B23" s="1186"/>
      <c r="C23" s="1186"/>
      <c r="D23" s="1187"/>
      <c r="E23" s="1188" t="s">
        <v>283</v>
      </c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89"/>
      <c r="AC23" s="1189"/>
      <c r="AD23" s="1189"/>
      <c r="AE23" s="1189"/>
      <c r="AF23" s="1189"/>
      <c r="AG23" s="1189"/>
      <c r="AH23" s="1189"/>
      <c r="AI23" s="1189"/>
      <c r="AJ23" s="1189"/>
      <c r="AK23" s="1189"/>
      <c r="AL23" s="1189"/>
      <c r="AM23" s="1189"/>
      <c r="AN23" s="1189"/>
      <c r="AO23" s="1189"/>
      <c r="AP23" s="1189"/>
      <c r="AQ23" s="1189"/>
      <c r="AR23" s="1189"/>
      <c r="AS23" s="1189"/>
      <c r="AT23" s="1189"/>
      <c r="AU23" s="1189"/>
      <c r="AV23" s="1189"/>
      <c r="AW23" s="1189"/>
      <c r="AX23" s="1189"/>
      <c r="AY23" s="1189"/>
      <c r="AZ23" s="1189"/>
      <c r="BA23" s="1189"/>
      <c r="BB23" s="1189"/>
      <c r="BC23" s="1189"/>
      <c r="BD23" s="1189"/>
      <c r="BE23" s="1190"/>
      <c r="BF23" s="1191" t="s">
        <v>234</v>
      </c>
      <c r="BG23" s="1192"/>
      <c r="BH23" s="1192"/>
      <c r="BI23" s="1193"/>
    </row>
    <row r="24" spans="1:61" s="29" customFormat="1" ht="66" customHeight="1" thickBot="1" x14ac:dyDescent="0.3">
      <c r="A24" s="1211" t="s">
        <v>302</v>
      </c>
      <c r="B24" s="1212"/>
      <c r="C24" s="1212"/>
      <c r="D24" s="1213"/>
      <c r="E24" s="1232" t="s">
        <v>284</v>
      </c>
      <c r="F24" s="1233"/>
      <c r="G24" s="1233"/>
      <c r="H24" s="1233"/>
      <c r="I24" s="1233"/>
      <c r="J24" s="1233"/>
      <c r="K24" s="1233"/>
      <c r="L24" s="1233"/>
      <c r="M24" s="1233"/>
      <c r="N24" s="1233"/>
      <c r="O24" s="1233"/>
      <c r="P24" s="1233"/>
      <c r="Q24" s="1233"/>
      <c r="R24" s="1233"/>
      <c r="S24" s="1233"/>
      <c r="T24" s="1233"/>
      <c r="U24" s="1233"/>
      <c r="V24" s="1233"/>
      <c r="W24" s="1233"/>
      <c r="X24" s="1233"/>
      <c r="Y24" s="1233"/>
      <c r="Z24" s="1233"/>
      <c r="AA24" s="1233"/>
      <c r="AB24" s="1233"/>
      <c r="AC24" s="1233"/>
      <c r="AD24" s="1233"/>
      <c r="AE24" s="1233"/>
      <c r="AF24" s="1233"/>
      <c r="AG24" s="1233"/>
      <c r="AH24" s="1233"/>
      <c r="AI24" s="1233"/>
      <c r="AJ24" s="1233"/>
      <c r="AK24" s="1233"/>
      <c r="AL24" s="1233"/>
      <c r="AM24" s="1233"/>
      <c r="AN24" s="1233"/>
      <c r="AO24" s="1233"/>
      <c r="AP24" s="1233"/>
      <c r="AQ24" s="1233"/>
      <c r="AR24" s="1233"/>
      <c r="AS24" s="1233"/>
      <c r="AT24" s="1233"/>
      <c r="AU24" s="1233"/>
      <c r="AV24" s="1233"/>
      <c r="AW24" s="1233"/>
      <c r="AX24" s="1233"/>
      <c r="AY24" s="1233"/>
      <c r="AZ24" s="1233"/>
      <c r="BA24" s="1233"/>
      <c r="BB24" s="1233"/>
      <c r="BC24" s="1233"/>
      <c r="BD24" s="1233"/>
      <c r="BE24" s="1234"/>
      <c r="BF24" s="1217" t="s">
        <v>235</v>
      </c>
      <c r="BG24" s="1218"/>
      <c r="BH24" s="1218"/>
      <c r="BI24" s="1219"/>
    </row>
    <row r="25" spans="1:61" s="29" customFormat="1" ht="65.400000000000006" customHeight="1" x14ac:dyDescent="0.25">
      <c r="A25" s="1205" t="s">
        <v>258</v>
      </c>
      <c r="B25" s="1206"/>
      <c r="C25" s="1206"/>
      <c r="D25" s="1207"/>
      <c r="E25" s="1188" t="s">
        <v>308</v>
      </c>
      <c r="F25" s="1189"/>
      <c r="G25" s="1189"/>
      <c r="H25" s="1189"/>
      <c r="I25" s="1189"/>
      <c r="J25" s="1189"/>
      <c r="K25" s="1189"/>
      <c r="L25" s="1189"/>
      <c r="M25" s="1189"/>
      <c r="N25" s="1189"/>
      <c r="O25" s="1189"/>
      <c r="P25" s="1189"/>
      <c r="Q25" s="1189"/>
      <c r="R25" s="1189"/>
      <c r="S25" s="1189"/>
      <c r="T25" s="1189"/>
      <c r="U25" s="1189"/>
      <c r="V25" s="1189"/>
      <c r="W25" s="1189"/>
      <c r="X25" s="1189"/>
      <c r="Y25" s="1189"/>
      <c r="Z25" s="1189"/>
      <c r="AA25" s="1189"/>
      <c r="AB25" s="1189"/>
      <c r="AC25" s="1189"/>
      <c r="AD25" s="1189"/>
      <c r="AE25" s="1189"/>
      <c r="AF25" s="1189"/>
      <c r="AG25" s="1189"/>
      <c r="AH25" s="1189"/>
      <c r="AI25" s="1189"/>
      <c r="AJ25" s="1189"/>
      <c r="AK25" s="1189"/>
      <c r="AL25" s="1189"/>
      <c r="AM25" s="1189"/>
      <c r="AN25" s="1189"/>
      <c r="AO25" s="1189"/>
      <c r="AP25" s="1189"/>
      <c r="AQ25" s="1189"/>
      <c r="AR25" s="1189"/>
      <c r="AS25" s="1189"/>
      <c r="AT25" s="1189"/>
      <c r="AU25" s="1189"/>
      <c r="AV25" s="1189"/>
      <c r="AW25" s="1189"/>
      <c r="AX25" s="1189"/>
      <c r="AY25" s="1189"/>
      <c r="AZ25" s="1189"/>
      <c r="BA25" s="1189"/>
      <c r="BB25" s="1189"/>
      <c r="BC25" s="1189"/>
      <c r="BD25" s="1189"/>
      <c r="BE25" s="1190"/>
      <c r="BF25" s="1191" t="s">
        <v>98</v>
      </c>
      <c r="BG25" s="1192"/>
      <c r="BH25" s="1192"/>
      <c r="BI25" s="1193"/>
    </row>
    <row r="26" spans="1:61" s="29" customFormat="1" ht="61.2" customHeight="1" x14ac:dyDescent="0.25">
      <c r="A26" s="1185" t="s">
        <v>247</v>
      </c>
      <c r="B26" s="1186"/>
      <c r="C26" s="1186"/>
      <c r="D26" s="1187"/>
      <c r="E26" s="1188" t="s">
        <v>209</v>
      </c>
      <c r="F26" s="1189"/>
      <c r="G26" s="1189"/>
      <c r="H26" s="1189"/>
      <c r="I26" s="1189"/>
      <c r="J26" s="1189"/>
      <c r="K26" s="1189"/>
      <c r="L26" s="1189"/>
      <c r="M26" s="1189"/>
      <c r="N26" s="1189"/>
      <c r="O26" s="1189"/>
      <c r="P26" s="1189"/>
      <c r="Q26" s="1189"/>
      <c r="R26" s="1189"/>
      <c r="S26" s="1189"/>
      <c r="T26" s="1189"/>
      <c r="U26" s="1189"/>
      <c r="V26" s="1189"/>
      <c r="W26" s="1189"/>
      <c r="X26" s="1189"/>
      <c r="Y26" s="1189"/>
      <c r="Z26" s="1189"/>
      <c r="AA26" s="1189"/>
      <c r="AB26" s="1189"/>
      <c r="AC26" s="1189"/>
      <c r="AD26" s="1189"/>
      <c r="AE26" s="1189"/>
      <c r="AF26" s="1189"/>
      <c r="AG26" s="1189"/>
      <c r="AH26" s="1189"/>
      <c r="AI26" s="1189"/>
      <c r="AJ26" s="1189"/>
      <c r="AK26" s="1189"/>
      <c r="AL26" s="1189"/>
      <c r="AM26" s="1189"/>
      <c r="AN26" s="1189"/>
      <c r="AO26" s="1189"/>
      <c r="AP26" s="1189"/>
      <c r="AQ26" s="1189"/>
      <c r="AR26" s="1189"/>
      <c r="AS26" s="1189"/>
      <c r="AT26" s="1189"/>
      <c r="AU26" s="1189"/>
      <c r="AV26" s="1189"/>
      <c r="AW26" s="1189"/>
      <c r="AX26" s="1189"/>
      <c r="AY26" s="1189"/>
      <c r="AZ26" s="1189"/>
      <c r="BA26" s="1189"/>
      <c r="BB26" s="1189"/>
      <c r="BC26" s="1189"/>
      <c r="BD26" s="1189"/>
      <c r="BE26" s="1190"/>
      <c r="BF26" s="1229" t="s">
        <v>345</v>
      </c>
      <c r="BG26" s="1230"/>
      <c r="BH26" s="1230"/>
      <c r="BI26" s="1231"/>
    </row>
    <row r="27" spans="1:61" s="29" customFormat="1" ht="89.4" customHeight="1" x14ac:dyDescent="0.25">
      <c r="A27" s="1185" t="s">
        <v>263</v>
      </c>
      <c r="B27" s="1186"/>
      <c r="C27" s="1186"/>
      <c r="D27" s="1187"/>
      <c r="E27" s="1188" t="s">
        <v>210</v>
      </c>
      <c r="F27" s="1189"/>
      <c r="G27" s="1189"/>
      <c r="H27" s="1189"/>
      <c r="I27" s="1189"/>
      <c r="J27" s="1189"/>
      <c r="K27" s="1189"/>
      <c r="L27" s="1189"/>
      <c r="M27" s="1189"/>
      <c r="N27" s="1189"/>
      <c r="O27" s="1189"/>
      <c r="P27" s="1189"/>
      <c r="Q27" s="1189"/>
      <c r="R27" s="1189"/>
      <c r="S27" s="1189"/>
      <c r="T27" s="1189"/>
      <c r="U27" s="1189"/>
      <c r="V27" s="1189"/>
      <c r="W27" s="1189"/>
      <c r="X27" s="1189"/>
      <c r="Y27" s="1189"/>
      <c r="Z27" s="1189"/>
      <c r="AA27" s="1189"/>
      <c r="AB27" s="1189"/>
      <c r="AC27" s="1189"/>
      <c r="AD27" s="1189"/>
      <c r="AE27" s="1189"/>
      <c r="AF27" s="1189"/>
      <c r="AG27" s="1189"/>
      <c r="AH27" s="1189"/>
      <c r="AI27" s="1189"/>
      <c r="AJ27" s="1189"/>
      <c r="AK27" s="1189"/>
      <c r="AL27" s="1189"/>
      <c r="AM27" s="1189"/>
      <c r="AN27" s="1189"/>
      <c r="AO27" s="1189"/>
      <c r="AP27" s="1189"/>
      <c r="AQ27" s="1189"/>
      <c r="AR27" s="1189"/>
      <c r="AS27" s="1189"/>
      <c r="AT27" s="1189"/>
      <c r="AU27" s="1189"/>
      <c r="AV27" s="1189"/>
      <c r="AW27" s="1189"/>
      <c r="AX27" s="1189"/>
      <c r="AY27" s="1189"/>
      <c r="AZ27" s="1189"/>
      <c r="BA27" s="1189"/>
      <c r="BB27" s="1189"/>
      <c r="BC27" s="1189"/>
      <c r="BD27" s="1189"/>
      <c r="BE27" s="1190"/>
      <c r="BF27" s="1229" t="s">
        <v>351</v>
      </c>
      <c r="BG27" s="1230"/>
      <c r="BH27" s="1230"/>
      <c r="BI27" s="1231"/>
    </row>
    <row r="28" spans="1:61" s="29" customFormat="1" ht="121.8" customHeight="1" x14ac:dyDescent="0.25">
      <c r="A28" s="1185" t="s">
        <v>262</v>
      </c>
      <c r="B28" s="1186"/>
      <c r="C28" s="1186"/>
      <c r="D28" s="1187"/>
      <c r="E28" s="1188" t="s">
        <v>211</v>
      </c>
      <c r="F28" s="1189"/>
      <c r="G28" s="1189"/>
      <c r="H28" s="1189"/>
      <c r="I28" s="1189"/>
      <c r="J28" s="1189"/>
      <c r="K28" s="1189"/>
      <c r="L28" s="1189"/>
      <c r="M28" s="1189"/>
      <c r="N28" s="1189"/>
      <c r="O28" s="1189"/>
      <c r="P28" s="1189"/>
      <c r="Q28" s="1189"/>
      <c r="R28" s="1189"/>
      <c r="S28" s="1189"/>
      <c r="T28" s="1189"/>
      <c r="U28" s="1189"/>
      <c r="V28" s="1189"/>
      <c r="W28" s="1189"/>
      <c r="X28" s="1189"/>
      <c r="Y28" s="1189"/>
      <c r="Z28" s="1189"/>
      <c r="AA28" s="1189"/>
      <c r="AB28" s="1189"/>
      <c r="AC28" s="1189"/>
      <c r="AD28" s="1189"/>
      <c r="AE28" s="1189"/>
      <c r="AF28" s="1189"/>
      <c r="AG28" s="1189"/>
      <c r="AH28" s="1189"/>
      <c r="AI28" s="1189"/>
      <c r="AJ28" s="1189"/>
      <c r="AK28" s="1189"/>
      <c r="AL28" s="1189"/>
      <c r="AM28" s="1189"/>
      <c r="AN28" s="1189"/>
      <c r="AO28" s="1189"/>
      <c r="AP28" s="1189"/>
      <c r="AQ28" s="1189"/>
      <c r="AR28" s="1189"/>
      <c r="AS28" s="1189"/>
      <c r="AT28" s="1189"/>
      <c r="AU28" s="1189"/>
      <c r="AV28" s="1189"/>
      <c r="AW28" s="1189"/>
      <c r="AX28" s="1189"/>
      <c r="AY28" s="1189"/>
      <c r="AZ28" s="1189"/>
      <c r="BA28" s="1189"/>
      <c r="BB28" s="1189"/>
      <c r="BC28" s="1189"/>
      <c r="BD28" s="1189"/>
      <c r="BE28" s="1190"/>
      <c r="BF28" s="1229" t="s">
        <v>349</v>
      </c>
      <c r="BG28" s="1230"/>
      <c r="BH28" s="1230"/>
      <c r="BI28" s="1231"/>
    </row>
    <row r="29" spans="1:61" s="29" customFormat="1" ht="61.2" customHeight="1" x14ac:dyDescent="0.25">
      <c r="A29" s="1185" t="s">
        <v>248</v>
      </c>
      <c r="B29" s="1186"/>
      <c r="C29" s="1186"/>
      <c r="D29" s="1187"/>
      <c r="E29" s="1188" t="s">
        <v>276</v>
      </c>
      <c r="F29" s="1189"/>
      <c r="G29" s="1189"/>
      <c r="H29" s="1189"/>
      <c r="I29" s="1189"/>
      <c r="J29" s="1189"/>
      <c r="K29" s="1189"/>
      <c r="L29" s="1189"/>
      <c r="M29" s="1189"/>
      <c r="N29" s="1189"/>
      <c r="O29" s="1189"/>
      <c r="P29" s="1189"/>
      <c r="Q29" s="1189"/>
      <c r="R29" s="1189"/>
      <c r="S29" s="1189"/>
      <c r="T29" s="1189"/>
      <c r="U29" s="1189"/>
      <c r="V29" s="1189"/>
      <c r="W29" s="1189"/>
      <c r="X29" s="1189"/>
      <c r="Y29" s="1189"/>
      <c r="Z29" s="1189"/>
      <c r="AA29" s="1189"/>
      <c r="AB29" s="1189"/>
      <c r="AC29" s="1189"/>
      <c r="AD29" s="1189"/>
      <c r="AE29" s="1189"/>
      <c r="AF29" s="1189"/>
      <c r="AG29" s="1189"/>
      <c r="AH29" s="1189"/>
      <c r="AI29" s="1189"/>
      <c r="AJ29" s="1189"/>
      <c r="AK29" s="1189"/>
      <c r="AL29" s="1189"/>
      <c r="AM29" s="1189"/>
      <c r="AN29" s="1189"/>
      <c r="AO29" s="1189"/>
      <c r="AP29" s="1189"/>
      <c r="AQ29" s="1189"/>
      <c r="AR29" s="1189"/>
      <c r="AS29" s="1189"/>
      <c r="AT29" s="1189"/>
      <c r="AU29" s="1189"/>
      <c r="AV29" s="1189"/>
      <c r="AW29" s="1189"/>
      <c r="AX29" s="1189"/>
      <c r="AY29" s="1189"/>
      <c r="AZ29" s="1189"/>
      <c r="BA29" s="1189"/>
      <c r="BB29" s="1189"/>
      <c r="BC29" s="1189"/>
      <c r="BD29" s="1189"/>
      <c r="BE29" s="1190"/>
      <c r="BF29" s="1229" t="s">
        <v>350</v>
      </c>
      <c r="BG29" s="1230"/>
      <c r="BH29" s="1230"/>
      <c r="BI29" s="1231"/>
    </row>
    <row r="30" spans="1:61" s="29" customFormat="1" ht="63.6" customHeight="1" x14ac:dyDescent="0.25">
      <c r="A30" s="1185" t="s">
        <v>261</v>
      </c>
      <c r="B30" s="1186"/>
      <c r="C30" s="1186"/>
      <c r="D30" s="1187"/>
      <c r="E30" s="1188" t="s">
        <v>275</v>
      </c>
      <c r="F30" s="1189"/>
      <c r="G30" s="1189"/>
      <c r="H30" s="1189"/>
      <c r="I30" s="1189"/>
      <c r="J30" s="1189"/>
      <c r="K30" s="1189"/>
      <c r="L30" s="1189"/>
      <c r="M30" s="1189"/>
      <c r="N30" s="1189"/>
      <c r="O30" s="1189"/>
      <c r="P30" s="1189"/>
      <c r="Q30" s="1189"/>
      <c r="R30" s="1189"/>
      <c r="S30" s="1189"/>
      <c r="T30" s="1189"/>
      <c r="U30" s="1189"/>
      <c r="V30" s="1189"/>
      <c r="W30" s="1189"/>
      <c r="X30" s="1189"/>
      <c r="Y30" s="1189"/>
      <c r="Z30" s="1189"/>
      <c r="AA30" s="1189"/>
      <c r="AB30" s="1189"/>
      <c r="AC30" s="1189"/>
      <c r="AD30" s="1189"/>
      <c r="AE30" s="1189"/>
      <c r="AF30" s="1189"/>
      <c r="AG30" s="1189"/>
      <c r="AH30" s="1189"/>
      <c r="AI30" s="1189"/>
      <c r="AJ30" s="1189"/>
      <c r="AK30" s="1189"/>
      <c r="AL30" s="1189"/>
      <c r="AM30" s="1189"/>
      <c r="AN30" s="1189"/>
      <c r="AO30" s="1189"/>
      <c r="AP30" s="1189"/>
      <c r="AQ30" s="1189"/>
      <c r="AR30" s="1189"/>
      <c r="AS30" s="1189"/>
      <c r="AT30" s="1189"/>
      <c r="AU30" s="1189"/>
      <c r="AV30" s="1189"/>
      <c r="AW30" s="1189"/>
      <c r="AX30" s="1189"/>
      <c r="AY30" s="1189"/>
      <c r="AZ30" s="1189"/>
      <c r="BA30" s="1189"/>
      <c r="BB30" s="1189"/>
      <c r="BC30" s="1189"/>
      <c r="BD30" s="1189"/>
      <c r="BE30" s="1190"/>
      <c r="BF30" s="1191" t="s">
        <v>344</v>
      </c>
      <c r="BG30" s="1192"/>
      <c r="BH30" s="1192"/>
      <c r="BI30" s="1193"/>
    </row>
    <row r="31" spans="1:61" s="29" customFormat="1" ht="70.8" customHeight="1" x14ac:dyDescent="0.25">
      <c r="A31" s="1185" t="s">
        <v>260</v>
      </c>
      <c r="B31" s="1186"/>
      <c r="C31" s="1186"/>
      <c r="D31" s="1187"/>
      <c r="E31" s="1235" t="s">
        <v>367</v>
      </c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6"/>
      <c r="AH31" s="1236"/>
      <c r="AI31" s="1236"/>
      <c r="AJ31" s="1236"/>
      <c r="AK31" s="1236"/>
      <c r="AL31" s="1236"/>
      <c r="AM31" s="1236"/>
      <c r="AN31" s="1236"/>
      <c r="AO31" s="1236"/>
      <c r="AP31" s="1236"/>
      <c r="AQ31" s="1236"/>
      <c r="AR31" s="1236"/>
      <c r="AS31" s="1236"/>
      <c r="AT31" s="1236"/>
      <c r="AU31" s="1236"/>
      <c r="AV31" s="1236"/>
      <c r="AW31" s="1236"/>
      <c r="AX31" s="1236"/>
      <c r="AY31" s="1236"/>
      <c r="AZ31" s="1236"/>
      <c r="BA31" s="1236"/>
      <c r="BB31" s="1236"/>
      <c r="BC31" s="1236"/>
      <c r="BD31" s="1236"/>
      <c r="BE31" s="1237"/>
      <c r="BF31" s="1191" t="s">
        <v>244</v>
      </c>
      <c r="BG31" s="1192"/>
      <c r="BH31" s="1192"/>
      <c r="BI31" s="1193"/>
    </row>
    <row r="32" spans="1:61" s="29" customFormat="1" ht="70.8" customHeight="1" x14ac:dyDescent="0.25">
      <c r="A32" s="1185" t="s">
        <v>249</v>
      </c>
      <c r="B32" s="1186"/>
      <c r="C32" s="1186"/>
      <c r="D32" s="1187"/>
      <c r="E32" s="1226" t="s">
        <v>362</v>
      </c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7"/>
      <c r="W32" s="1227"/>
      <c r="X32" s="1227"/>
      <c r="Y32" s="1227"/>
      <c r="Z32" s="1227"/>
      <c r="AA32" s="1227"/>
      <c r="AB32" s="1227"/>
      <c r="AC32" s="1227"/>
      <c r="AD32" s="1227"/>
      <c r="AE32" s="1227"/>
      <c r="AF32" s="1227"/>
      <c r="AG32" s="1227"/>
      <c r="AH32" s="1227"/>
      <c r="AI32" s="1227"/>
      <c r="AJ32" s="1227"/>
      <c r="AK32" s="1227"/>
      <c r="AL32" s="1227"/>
      <c r="AM32" s="1227"/>
      <c r="AN32" s="1227"/>
      <c r="AO32" s="1227"/>
      <c r="AP32" s="1227"/>
      <c r="AQ32" s="1227"/>
      <c r="AR32" s="1227"/>
      <c r="AS32" s="1227"/>
      <c r="AT32" s="1227"/>
      <c r="AU32" s="1227"/>
      <c r="AV32" s="1227"/>
      <c r="AW32" s="1227"/>
      <c r="AX32" s="1227"/>
      <c r="AY32" s="1227"/>
      <c r="AZ32" s="1227"/>
      <c r="BA32" s="1227"/>
      <c r="BB32" s="1227"/>
      <c r="BC32" s="1227"/>
      <c r="BD32" s="1227"/>
      <c r="BE32" s="1228"/>
      <c r="BF32" s="1191" t="s">
        <v>363</v>
      </c>
      <c r="BG32" s="1192"/>
      <c r="BH32" s="1192"/>
      <c r="BI32" s="1193"/>
    </row>
    <row r="33" spans="1:61" s="29" customFormat="1" ht="80.400000000000006" customHeight="1" x14ac:dyDescent="0.25">
      <c r="A33" s="1185" t="s">
        <v>253</v>
      </c>
      <c r="B33" s="1186"/>
      <c r="C33" s="1186"/>
      <c r="D33" s="1187"/>
      <c r="E33" s="1235" t="s">
        <v>310</v>
      </c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6"/>
      <c r="AH33" s="1236"/>
      <c r="AI33" s="1236"/>
      <c r="AJ33" s="1236"/>
      <c r="AK33" s="1236"/>
      <c r="AL33" s="1236"/>
      <c r="AM33" s="1236"/>
      <c r="AN33" s="1236"/>
      <c r="AO33" s="1236"/>
      <c r="AP33" s="1236"/>
      <c r="AQ33" s="1236"/>
      <c r="AR33" s="1236"/>
      <c r="AS33" s="1236"/>
      <c r="AT33" s="1236"/>
      <c r="AU33" s="1236"/>
      <c r="AV33" s="1236"/>
      <c r="AW33" s="1236"/>
      <c r="AX33" s="1236"/>
      <c r="AY33" s="1236"/>
      <c r="AZ33" s="1236"/>
      <c r="BA33" s="1236"/>
      <c r="BB33" s="1236"/>
      <c r="BC33" s="1236"/>
      <c r="BD33" s="1236"/>
      <c r="BE33" s="1237"/>
      <c r="BF33" s="1229" t="s">
        <v>353</v>
      </c>
      <c r="BG33" s="1230"/>
      <c r="BH33" s="1230"/>
      <c r="BI33" s="1231"/>
    </row>
    <row r="34" spans="1:61" s="29" customFormat="1" ht="37.799999999999997" customHeight="1" x14ac:dyDescent="0.25">
      <c r="A34" s="1238" t="s">
        <v>257</v>
      </c>
      <c r="B34" s="1239"/>
      <c r="C34" s="1239"/>
      <c r="D34" s="1240"/>
      <c r="E34" s="1220" t="s">
        <v>254</v>
      </c>
      <c r="F34" s="1221"/>
      <c r="G34" s="1221"/>
      <c r="H34" s="1221"/>
      <c r="I34" s="1221"/>
      <c r="J34" s="1221"/>
      <c r="K34" s="1221"/>
      <c r="L34" s="1221"/>
      <c r="M34" s="1221"/>
      <c r="N34" s="1221"/>
      <c r="O34" s="1221"/>
      <c r="P34" s="1221"/>
      <c r="Q34" s="1221"/>
      <c r="R34" s="1221"/>
      <c r="S34" s="1221"/>
      <c r="T34" s="1221"/>
      <c r="U34" s="1221"/>
      <c r="V34" s="1221"/>
      <c r="W34" s="1221"/>
      <c r="X34" s="1221"/>
      <c r="Y34" s="1221"/>
      <c r="Z34" s="1221"/>
      <c r="AA34" s="1221"/>
      <c r="AB34" s="1221"/>
      <c r="AC34" s="1221"/>
      <c r="AD34" s="1221"/>
      <c r="AE34" s="1221"/>
      <c r="AF34" s="1221"/>
      <c r="AG34" s="1221"/>
      <c r="AH34" s="1221"/>
      <c r="AI34" s="1221"/>
      <c r="AJ34" s="1221"/>
      <c r="AK34" s="1221"/>
      <c r="AL34" s="1221"/>
      <c r="AM34" s="1221"/>
      <c r="AN34" s="1221"/>
      <c r="AO34" s="1221"/>
      <c r="AP34" s="1221"/>
      <c r="AQ34" s="1221"/>
      <c r="AR34" s="1221"/>
      <c r="AS34" s="1221"/>
      <c r="AT34" s="1221"/>
      <c r="AU34" s="1221"/>
      <c r="AV34" s="1221"/>
      <c r="AW34" s="1221"/>
      <c r="AX34" s="1221"/>
      <c r="AY34" s="1221"/>
      <c r="AZ34" s="1221"/>
      <c r="BA34" s="1221"/>
      <c r="BB34" s="1221"/>
      <c r="BC34" s="1221"/>
      <c r="BD34" s="1221"/>
      <c r="BE34" s="1222"/>
      <c r="BF34" s="1191" t="s">
        <v>346</v>
      </c>
      <c r="BG34" s="1192"/>
      <c r="BH34" s="1192"/>
      <c r="BI34" s="1193"/>
    </row>
    <row r="35" spans="1:61" s="29" customFormat="1" ht="49.2" customHeight="1" x14ac:dyDescent="0.25">
      <c r="A35" s="1185" t="s">
        <v>271</v>
      </c>
      <c r="B35" s="1186"/>
      <c r="C35" s="1186"/>
      <c r="D35" s="1187"/>
      <c r="E35" s="1188" t="s">
        <v>274</v>
      </c>
      <c r="F35" s="1189"/>
      <c r="G35" s="1189"/>
      <c r="H35" s="1189"/>
      <c r="I35" s="1189"/>
      <c r="J35" s="1189"/>
      <c r="K35" s="1189"/>
      <c r="L35" s="1189"/>
      <c r="M35" s="1189"/>
      <c r="N35" s="1189"/>
      <c r="O35" s="1189"/>
      <c r="P35" s="1189"/>
      <c r="Q35" s="1189"/>
      <c r="R35" s="1189"/>
      <c r="S35" s="1189"/>
      <c r="T35" s="1189"/>
      <c r="U35" s="1189"/>
      <c r="V35" s="1189"/>
      <c r="W35" s="1189"/>
      <c r="X35" s="1189"/>
      <c r="Y35" s="1189"/>
      <c r="Z35" s="1189"/>
      <c r="AA35" s="1189"/>
      <c r="AB35" s="1189"/>
      <c r="AC35" s="1189"/>
      <c r="AD35" s="1189"/>
      <c r="AE35" s="1189"/>
      <c r="AF35" s="1189"/>
      <c r="AG35" s="1189"/>
      <c r="AH35" s="1189"/>
      <c r="AI35" s="1189"/>
      <c r="AJ35" s="1189"/>
      <c r="AK35" s="1189"/>
      <c r="AL35" s="1189"/>
      <c r="AM35" s="1189"/>
      <c r="AN35" s="1189"/>
      <c r="AO35" s="1189"/>
      <c r="AP35" s="1189"/>
      <c r="AQ35" s="1189"/>
      <c r="AR35" s="1189"/>
      <c r="AS35" s="1189"/>
      <c r="AT35" s="1189"/>
      <c r="AU35" s="1189"/>
      <c r="AV35" s="1189"/>
      <c r="AW35" s="1189"/>
      <c r="AX35" s="1189"/>
      <c r="AY35" s="1189"/>
      <c r="AZ35" s="1189"/>
      <c r="BA35" s="1189"/>
      <c r="BB35" s="1189"/>
      <c r="BC35" s="1189"/>
      <c r="BD35" s="1189"/>
      <c r="BE35" s="1190"/>
      <c r="BF35" s="1191" t="s">
        <v>167</v>
      </c>
      <c r="BG35" s="1192"/>
      <c r="BH35" s="1192"/>
      <c r="BI35" s="1193"/>
    </row>
    <row r="36" spans="1:61" s="29" customFormat="1" ht="37.950000000000003" customHeight="1" thickBot="1" x14ac:dyDescent="0.3">
      <c r="A36" s="1211" t="s">
        <v>365</v>
      </c>
      <c r="B36" s="1212"/>
      <c r="C36" s="1212"/>
      <c r="D36" s="1213"/>
      <c r="E36" s="1243" t="s">
        <v>311</v>
      </c>
      <c r="F36" s="1244"/>
      <c r="G36" s="1244"/>
      <c r="H36" s="1244"/>
      <c r="I36" s="1244"/>
      <c r="J36" s="1244"/>
      <c r="K36" s="1244"/>
      <c r="L36" s="1244"/>
      <c r="M36" s="1244"/>
      <c r="N36" s="1244"/>
      <c r="O36" s="1244"/>
      <c r="P36" s="1244"/>
      <c r="Q36" s="1244"/>
      <c r="R36" s="1244"/>
      <c r="S36" s="1244"/>
      <c r="T36" s="1244"/>
      <c r="U36" s="1244"/>
      <c r="V36" s="1244"/>
      <c r="W36" s="1244"/>
      <c r="X36" s="1244"/>
      <c r="Y36" s="1244"/>
      <c r="Z36" s="1244"/>
      <c r="AA36" s="1244"/>
      <c r="AB36" s="1244"/>
      <c r="AC36" s="1244"/>
      <c r="AD36" s="1244"/>
      <c r="AE36" s="1244"/>
      <c r="AF36" s="1244"/>
      <c r="AG36" s="1244"/>
      <c r="AH36" s="1244"/>
      <c r="AI36" s="1244"/>
      <c r="AJ36" s="1244"/>
      <c r="AK36" s="1244"/>
      <c r="AL36" s="1244"/>
      <c r="AM36" s="1244"/>
      <c r="AN36" s="1244"/>
      <c r="AO36" s="1244"/>
      <c r="AP36" s="1244"/>
      <c r="AQ36" s="1244"/>
      <c r="AR36" s="1244"/>
      <c r="AS36" s="1244"/>
      <c r="AT36" s="1244"/>
      <c r="AU36" s="1244"/>
      <c r="AV36" s="1244"/>
      <c r="AW36" s="1244"/>
      <c r="AX36" s="1244"/>
      <c r="AY36" s="1244"/>
      <c r="AZ36" s="1244"/>
      <c r="BA36" s="1244"/>
      <c r="BB36" s="1244"/>
      <c r="BC36" s="1244"/>
      <c r="BD36" s="1244"/>
      <c r="BE36" s="1245"/>
      <c r="BF36" s="1217" t="s">
        <v>170</v>
      </c>
      <c r="BG36" s="1218"/>
      <c r="BH36" s="1218"/>
      <c r="BI36" s="1219"/>
    </row>
    <row r="37" spans="1:61" s="29" customFormat="1" ht="31.2" customHeight="1" x14ac:dyDescent="0.25">
      <c r="A37" s="1246" t="s">
        <v>370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6"/>
      <c r="AL37" s="1246"/>
      <c r="AM37" s="1246"/>
      <c r="AN37" s="1246"/>
      <c r="AO37" s="1246"/>
      <c r="AP37" s="1246"/>
      <c r="AQ37" s="1246"/>
      <c r="AR37" s="1246"/>
      <c r="AS37" s="1246"/>
      <c r="AT37" s="1246"/>
      <c r="AU37" s="1246"/>
      <c r="AV37" s="1246"/>
      <c r="AW37" s="1246"/>
      <c r="AX37" s="1246"/>
      <c r="AY37" s="1246"/>
      <c r="AZ37" s="1246"/>
      <c r="BA37" s="1246"/>
      <c r="BB37" s="1246"/>
      <c r="BC37" s="1246"/>
      <c r="BD37" s="1246"/>
      <c r="BE37" s="1246"/>
      <c r="BF37" s="1246"/>
      <c r="BG37" s="1246"/>
      <c r="BH37" s="1246"/>
      <c r="BI37" s="1246"/>
    </row>
    <row r="38" spans="1:61" s="29" customFormat="1" ht="30.6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5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38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1:61" s="29" customFormat="1" ht="32.4" customHeight="1" x14ac:dyDescent="0.5">
      <c r="A39" s="39" t="s">
        <v>119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5"/>
      <c r="AG39" s="56"/>
      <c r="AH39" s="56"/>
      <c r="AI39" s="56"/>
      <c r="AJ39" s="39" t="s">
        <v>119</v>
      </c>
      <c r="AK39" s="56"/>
      <c r="AL39" s="56"/>
      <c r="AM39" s="56"/>
      <c r="AN39" s="56"/>
      <c r="AO39" s="56"/>
      <c r="AP39" s="56"/>
      <c r="AQ39" s="38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</row>
    <row r="40" spans="1:61" s="29" customFormat="1" ht="35.4" customHeight="1" x14ac:dyDescent="0.25">
      <c r="A40" s="1249" t="s">
        <v>329</v>
      </c>
      <c r="B40" s="1249"/>
      <c r="C40" s="1249"/>
      <c r="D40" s="1249"/>
      <c r="E40" s="1249"/>
      <c r="F40" s="1249"/>
      <c r="G40" s="1249"/>
      <c r="H40" s="1249"/>
      <c r="I40" s="1249"/>
      <c r="J40" s="1249"/>
      <c r="K40" s="1249"/>
      <c r="L40" s="1249"/>
      <c r="M40" s="1249"/>
      <c r="N40" s="1249"/>
      <c r="O40" s="1249"/>
      <c r="P40" s="1249"/>
      <c r="Q40" s="1249"/>
      <c r="R40" s="1249"/>
      <c r="S40" s="1249"/>
      <c r="T40" s="1249"/>
      <c r="U40" s="1249"/>
      <c r="V40" s="1249"/>
      <c r="W40" s="1249"/>
      <c r="X40" s="1249"/>
      <c r="Y40" s="1249"/>
      <c r="Z40" s="1249"/>
      <c r="AA40" s="1249"/>
      <c r="AB40" s="1249"/>
      <c r="AC40" s="1249"/>
      <c r="AD40" s="56"/>
      <c r="AE40" s="55"/>
      <c r="AF40" s="56"/>
      <c r="AG40" s="56"/>
      <c r="AH40" s="56"/>
      <c r="AI40" s="56"/>
      <c r="AJ40" s="1247" t="s">
        <v>323</v>
      </c>
      <c r="AK40" s="1247"/>
      <c r="AL40" s="1247"/>
      <c r="AM40" s="1247"/>
      <c r="AN40" s="1247"/>
      <c r="AO40" s="1247"/>
      <c r="AP40" s="1247"/>
      <c r="AQ40" s="1247"/>
      <c r="AR40" s="1247"/>
      <c r="AS40" s="1247"/>
      <c r="AT40" s="1247"/>
      <c r="AU40" s="1247"/>
      <c r="AV40" s="1247"/>
      <c r="AW40" s="1247"/>
      <c r="AX40" s="1247"/>
      <c r="AY40" s="1247"/>
      <c r="AZ40" s="1247"/>
      <c r="BA40" s="1247"/>
      <c r="BB40" s="1247"/>
      <c r="BC40" s="1247"/>
      <c r="BD40" s="1247"/>
      <c r="BE40" s="40"/>
      <c r="BF40" s="40"/>
      <c r="BG40" s="40"/>
      <c r="BH40" s="40"/>
      <c r="BI40" s="40"/>
    </row>
    <row r="41" spans="1:61" s="29" customFormat="1" ht="31.8" customHeight="1" x14ac:dyDescent="0.25">
      <c r="A41" s="1248"/>
      <c r="B41" s="1248"/>
      <c r="C41" s="1248"/>
      <c r="D41" s="1248"/>
      <c r="E41" s="1248"/>
      <c r="F41" s="1248"/>
      <c r="G41" s="1248"/>
      <c r="H41" s="1248"/>
      <c r="I41" s="1248"/>
      <c r="J41" s="1248"/>
      <c r="K41" s="1248"/>
      <c r="L41" s="1248"/>
      <c r="M41" s="1248"/>
      <c r="N41" s="1248"/>
      <c r="O41" s="1248"/>
      <c r="P41" s="1248"/>
      <c r="Q41" s="1248"/>
      <c r="R41" s="1248"/>
      <c r="S41" s="1248"/>
      <c r="T41" s="1248"/>
      <c r="U41" s="1248"/>
      <c r="V41" s="1248"/>
      <c r="W41" s="1248"/>
      <c r="X41" s="1248"/>
      <c r="Y41" s="1248"/>
      <c r="Z41" s="1248"/>
      <c r="AA41" s="1248"/>
      <c r="AB41" s="1248"/>
      <c r="AC41" s="1248"/>
      <c r="AD41" s="56"/>
      <c r="AE41" s="55"/>
      <c r="AF41" s="56"/>
      <c r="AG41" s="56"/>
      <c r="AH41" s="56"/>
      <c r="AI41" s="56"/>
      <c r="AJ41" s="1247"/>
      <c r="AK41" s="1247"/>
      <c r="AL41" s="1247"/>
      <c r="AM41" s="1247"/>
      <c r="AN41" s="1247"/>
      <c r="AO41" s="1247"/>
      <c r="AP41" s="1247"/>
      <c r="AQ41" s="1247"/>
      <c r="AR41" s="1247"/>
      <c r="AS41" s="1247"/>
      <c r="AT41" s="1247"/>
      <c r="AU41" s="1247"/>
      <c r="AV41" s="1247"/>
      <c r="AW41" s="1247"/>
      <c r="AX41" s="1247"/>
      <c r="AY41" s="1247"/>
      <c r="AZ41" s="1247"/>
      <c r="BA41" s="1247"/>
      <c r="BB41" s="1247"/>
      <c r="BC41" s="1247"/>
      <c r="BD41" s="1247"/>
      <c r="BE41" s="40"/>
      <c r="BF41" s="40"/>
      <c r="BG41" s="40"/>
      <c r="BH41" s="40"/>
      <c r="BI41" s="40"/>
    </row>
    <row r="42" spans="1:61" s="29" customFormat="1" ht="30.6" customHeight="1" x14ac:dyDescent="0.25">
      <c r="A42" s="1241"/>
      <c r="B42" s="1241"/>
      <c r="C42" s="1241"/>
      <c r="D42" s="1241"/>
      <c r="E42" s="1241"/>
      <c r="F42" s="1241"/>
      <c r="G42" s="56"/>
      <c r="H42" s="1241" t="s">
        <v>330</v>
      </c>
      <c r="I42" s="1241"/>
      <c r="J42" s="1241"/>
      <c r="K42" s="1241"/>
      <c r="L42" s="1241"/>
      <c r="M42" s="124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5"/>
      <c r="AF42" s="56"/>
      <c r="AG42" s="56"/>
      <c r="AH42" s="56"/>
      <c r="AI42" s="56"/>
      <c r="AJ42" s="1241"/>
      <c r="AK42" s="1241"/>
      <c r="AL42" s="1241"/>
      <c r="AM42" s="1241"/>
      <c r="AN42" s="1241"/>
      <c r="AO42" s="1241"/>
      <c r="AP42" s="40"/>
      <c r="AQ42" s="1241" t="s">
        <v>328</v>
      </c>
      <c r="AR42" s="1241"/>
      <c r="AS42" s="1241"/>
      <c r="AT42" s="1241"/>
      <c r="AU42" s="1241"/>
      <c r="AV42" s="1241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</row>
    <row r="43" spans="1:61" s="29" customFormat="1" ht="30.6" customHeight="1" x14ac:dyDescent="0.25">
      <c r="A43" s="41" t="s">
        <v>120</v>
      </c>
      <c r="B43" s="56"/>
      <c r="C43" s="56"/>
      <c r="D43" s="56"/>
      <c r="E43" s="56"/>
      <c r="F43" s="56"/>
      <c r="G43" s="56"/>
      <c r="H43" s="41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5"/>
      <c r="AF43" s="56"/>
      <c r="AG43" s="56"/>
      <c r="AH43" s="56"/>
      <c r="AI43" s="56"/>
      <c r="AJ43" s="1242" t="s">
        <v>123</v>
      </c>
      <c r="AK43" s="1242"/>
      <c r="AL43" s="1242"/>
      <c r="AM43" s="1242"/>
      <c r="AN43" s="1242"/>
      <c r="AO43" s="1242"/>
      <c r="AP43" s="56"/>
      <c r="AQ43" s="42"/>
      <c r="AR43" s="43"/>
      <c r="AS43" s="43"/>
      <c r="AT43" s="43"/>
      <c r="AU43" s="43"/>
      <c r="AV43" s="43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</row>
    <row r="44" spans="1:61" s="29" customFormat="1" ht="23.4" customHeight="1" x14ac:dyDescent="0.25">
      <c r="A44" s="1241"/>
      <c r="B44" s="1241"/>
      <c r="C44" s="1241"/>
      <c r="D44" s="1241"/>
      <c r="E44" s="1241"/>
      <c r="F44" s="1241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5"/>
      <c r="AF44" s="56"/>
      <c r="AG44" s="56"/>
      <c r="AH44" s="56"/>
      <c r="AI44" s="56"/>
      <c r="AJ44" s="1241"/>
      <c r="AK44" s="1241"/>
      <c r="AL44" s="1241"/>
      <c r="AM44" s="1241"/>
      <c r="AN44" s="1241"/>
      <c r="AO44" s="1241"/>
      <c r="AP44" s="56"/>
      <c r="AQ44" s="44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</row>
    <row r="45" spans="1:61" s="29" customFormat="1" ht="39" customHeight="1" x14ac:dyDescent="0.25">
      <c r="A45" s="1242" t="s">
        <v>122</v>
      </c>
      <c r="B45" s="1242"/>
      <c r="C45" s="1242"/>
      <c r="D45" s="1242"/>
      <c r="E45" s="1242"/>
      <c r="F45" s="1242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5"/>
      <c r="AF45" s="56"/>
      <c r="AG45" s="56"/>
      <c r="AH45" s="56"/>
      <c r="AI45" s="56"/>
      <c r="AJ45" s="1242" t="s">
        <v>122</v>
      </c>
      <c r="AK45" s="1242"/>
      <c r="AL45" s="1242"/>
      <c r="AM45" s="1242"/>
      <c r="AN45" s="1242"/>
      <c r="AO45" s="1242"/>
      <c r="AP45" s="56"/>
      <c r="AQ45" s="38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</row>
    <row r="46" spans="1:61" s="29" customFormat="1" ht="30.6" customHeight="1" x14ac:dyDescent="0.25">
      <c r="A46" s="45"/>
      <c r="B46" s="45"/>
      <c r="C46" s="45"/>
      <c r="D46" s="45"/>
      <c r="E46" s="45"/>
      <c r="F46" s="45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5"/>
      <c r="AF46" s="56"/>
      <c r="AG46" s="56"/>
      <c r="AH46" s="56"/>
      <c r="AI46" s="56"/>
      <c r="AJ46" s="45"/>
      <c r="AK46" s="45"/>
      <c r="AL46" s="45"/>
      <c r="AM46" s="45"/>
      <c r="AN46" s="45"/>
      <c r="AO46" s="45"/>
      <c r="AP46" s="56"/>
      <c r="AQ46" s="38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</row>
    <row r="47" spans="1:61" s="29" customFormat="1" ht="24.6" customHeight="1" x14ac:dyDescent="0.55000000000000004">
      <c r="A47" s="1250" t="s">
        <v>331</v>
      </c>
      <c r="B47" s="1250"/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56"/>
      <c r="AE47" s="55"/>
      <c r="AF47" s="56"/>
      <c r="AG47" s="56"/>
      <c r="AH47" s="56"/>
      <c r="AI47" s="56"/>
      <c r="AJ47" s="1247" t="s">
        <v>125</v>
      </c>
      <c r="AK47" s="1247"/>
      <c r="AL47" s="1247"/>
      <c r="AM47" s="1247"/>
      <c r="AN47" s="1247"/>
      <c r="AO47" s="1247"/>
      <c r="AP47" s="1247"/>
      <c r="AQ47" s="1247"/>
      <c r="AR47" s="1247"/>
      <c r="AS47" s="1247"/>
      <c r="AT47" s="1247"/>
      <c r="AU47" s="1247"/>
      <c r="AV47" s="1247"/>
      <c r="AW47" s="1247"/>
      <c r="AX47" s="1247"/>
      <c r="AY47" s="1247"/>
      <c r="AZ47" s="1247"/>
      <c r="BA47" s="1247"/>
      <c r="BB47" s="1247"/>
      <c r="BC47" s="1247"/>
      <c r="BD47" s="40"/>
      <c r="BE47" s="40"/>
      <c r="BF47" s="40"/>
      <c r="BG47" s="40"/>
      <c r="BH47" s="40"/>
      <c r="BI47" s="40"/>
    </row>
    <row r="48" spans="1:61" s="29" customFormat="1" ht="27" customHeight="1" x14ac:dyDescent="0.55000000000000004">
      <c r="A48" s="46"/>
      <c r="B48" s="56"/>
      <c r="C48" s="56"/>
      <c r="D48" s="56"/>
      <c r="E48" s="56"/>
      <c r="F48" s="56"/>
      <c r="G48" s="56"/>
      <c r="H48" s="56"/>
      <c r="I48" s="1248"/>
      <c r="J48" s="1248"/>
      <c r="K48" s="1248"/>
      <c r="L48" s="1248"/>
      <c r="M48" s="1248"/>
      <c r="N48" s="1248"/>
      <c r="O48" s="1248"/>
      <c r="P48" s="1248"/>
      <c r="Q48" s="1248"/>
      <c r="R48" s="1248"/>
      <c r="S48" s="1248"/>
      <c r="T48" s="1248"/>
      <c r="U48" s="1248"/>
      <c r="V48" s="1248"/>
      <c r="W48" s="1248"/>
      <c r="X48" s="1248"/>
      <c r="Y48" s="1248"/>
      <c r="Z48" s="1248"/>
      <c r="AA48" s="1248"/>
      <c r="AB48" s="1248"/>
      <c r="AC48" s="1248"/>
      <c r="AD48" s="56"/>
      <c r="AE48" s="55"/>
      <c r="AF48" s="56"/>
      <c r="AG48" s="56"/>
      <c r="AH48" s="56"/>
      <c r="AI48" s="56"/>
      <c r="AJ48" s="1247"/>
      <c r="AK48" s="1247"/>
      <c r="AL48" s="1247"/>
      <c r="AM48" s="1247"/>
      <c r="AN48" s="1247"/>
      <c r="AO48" s="1247"/>
      <c r="AP48" s="1247"/>
      <c r="AQ48" s="1247"/>
      <c r="AR48" s="1247"/>
      <c r="AS48" s="1247"/>
      <c r="AT48" s="1247"/>
      <c r="AU48" s="1247"/>
      <c r="AV48" s="1247"/>
      <c r="AW48" s="1247"/>
      <c r="AX48" s="1247"/>
      <c r="AY48" s="1247"/>
      <c r="AZ48" s="1247"/>
      <c r="BA48" s="1247"/>
      <c r="BB48" s="1247"/>
      <c r="BC48" s="1247"/>
      <c r="BD48" s="40"/>
      <c r="BE48" s="40"/>
      <c r="BF48" s="40"/>
      <c r="BG48" s="40"/>
      <c r="BH48" s="40"/>
      <c r="BI48" s="40"/>
    </row>
    <row r="49" spans="1:61" s="29" customFormat="1" ht="38.4" customHeight="1" x14ac:dyDescent="0.25">
      <c r="A49" s="1241"/>
      <c r="B49" s="1241"/>
      <c r="C49" s="1241"/>
      <c r="D49" s="1241"/>
      <c r="E49" s="1241"/>
      <c r="F49" s="1241"/>
      <c r="G49" s="56"/>
      <c r="H49" s="1241" t="s">
        <v>332</v>
      </c>
      <c r="I49" s="1241"/>
      <c r="J49" s="1241"/>
      <c r="K49" s="1241"/>
      <c r="L49" s="1241"/>
      <c r="M49" s="1241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5"/>
      <c r="AF49" s="56"/>
      <c r="AG49" s="56"/>
      <c r="AH49" s="56"/>
      <c r="AI49" s="56"/>
      <c r="AJ49" s="1247"/>
      <c r="AK49" s="1247"/>
      <c r="AL49" s="1247"/>
      <c r="AM49" s="1247"/>
      <c r="AN49" s="1247"/>
      <c r="AO49" s="1247"/>
      <c r="AP49" s="1247"/>
      <c r="AQ49" s="1247"/>
      <c r="AR49" s="1247"/>
      <c r="AS49" s="1247"/>
      <c r="AT49" s="1247"/>
      <c r="AU49" s="1247"/>
      <c r="AV49" s="1247"/>
      <c r="AW49" s="1247"/>
      <c r="AX49" s="1247"/>
      <c r="AY49" s="1247"/>
      <c r="AZ49" s="1247"/>
      <c r="BA49" s="1247"/>
      <c r="BB49" s="1247"/>
      <c r="BC49" s="1247"/>
      <c r="BD49" s="40"/>
      <c r="BE49" s="40"/>
      <c r="BF49" s="40"/>
      <c r="BG49" s="40"/>
      <c r="BH49" s="40"/>
      <c r="BI49" s="40"/>
    </row>
    <row r="50" spans="1:61" s="29" customFormat="1" ht="30.6" customHeight="1" x14ac:dyDescent="0.25">
      <c r="A50" s="41" t="s">
        <v>120</v>
      </c>
      <c r="B50" s="56"/>
      <c r="C50" s="56"/>
      <c r="D50" s="56"/>
      <c r="E50" s="56"/>
      <c r="F50" s="56"/>
      <c r="G50" s="56"/>
      <c r="H50" s="41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5"/>
      <c r="AF50" s="56"/>
      <c r="AG50" s="56"/>
      <c r="AH50" s="56"/>
      <c r="AI50" s="56"/>
      <c r="AJ50" s="1241"/>
      <c r="AK50" s="1241"/>
      <c r="AL50" s="1241"/>
      <c r="AM50" s="1241"/>
      <c r="AN50" s="1241"/>
      <c r="AO50" s="1241"/>
      <c r="AP50" s="56"/>
      <c r="AQ50" s="1241" t="s">
        <v>333</v>
      </c>
      <c r="AR50" s="1241"/>
      <c r="AS50" s="1241"/>
      <c r="AT50" s="1241"/>
      <c r="AU50" s="1241"/>
      <c r="AV50" s="1241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</row>
    <row r="51" spans="1:61" s="29" customFormat="1" ht="30.6" customHeight="1" x14ac:dyDescent="0.25">
      <c r="A51" s="1241"/>
      <c r="B51" s="1241"/>
      <c r="C51" s="1241"/>
      <c r="D51" s="1241"/>
      <c r="E51" s="1241"/>
      <c r="F51" s="1241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5"/>
      <c r="AF51" s="56"/>
      <c r="AG51" s="56"/>
      <c r="AH51" s="56"/>
      <c r="AI51" s="56"/>
      <c r="AJ51" s="41" t="s">
        <v>120</v>
      </c>
      <c r="AK51" s="56"/>
      <c r="AL51" s="56"/>
      <c r="AM51" s="56"/>
      <c r="AN51" s="56"/>
      <c r="AO51" s="56"/>
      <c r="AP51" s="56"/>
      <c r="AQ51" s="42"/>
      <c r="AR51" s="43"/>
      <c r="AS51" s="43"/>
      <c r="AT51" s="43"/>
      <c r="AU51" s="43"/>
      <c r="AV51" s="43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</row>
    <row r="52" spans="1:61" s="29" customFormat="1" ht="27" customHeight="1" x14ac:dyDescent="0.25">
      <c r="A52" s="1242" t="s">
        <v>122</v>
      </c>
      <c r="B52" s="1242"/>
      <c r="C52" s="1242"/>
      <c r="D52" s="1242"/>
      <c r="E52" s="1242"/>
      <c r="F52" s="124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5"/>
      <c r="AF52" s="56"/>
      <c r="AG52" s="56"/>
      <c r="AH52" s="56"/>
      <c r="AI52" s="56"/>
      <c r="AJ52" s="1241"/>
      <c r="AK52" s="1241"/>
      <c r="AL52" s="1241"/>
      <c r="AM52" s="1241"/>
      <c r="AN52" s="1241"/>
      <c r="AO52" s="1241"/>
      <c r="AP52" s="56"/>
      <c r="AQ52" s="38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</row>
    <row r="53" spans="1:61" s="29" customFormat="1" ht="24.6" customHeight="1" x14ac:dyDescent="0.25">
      <c r="AD53" s="56"/>
      <c r="AE53" s="55"/>
      <c r="AF53" s="56"/>
      <c r="AG53" s="56"/>
      <c r="AH53" s="56"/>
      <c r="AI53" s="56"/>
      <c r="AJ53" s="1242" t="s">
        <v>122</v>
      </c>
      <c r="AK53" s="1242"/>
      <c r="AL53" s="1242"/>
      <c r="AM53" s="1242"/>
      <c r="AN53" s="1242"/>
      <c r="AO53" s="1242"/>
      <c r="AP53" s="56"/>
      <c r="AQ53" s="38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</row>
    <row r="54" spans="1:61" s="29" customFormat="1" ht="67.8" customHeight="1" x14ac:dyDescent="0.25">
      <c r="A54" s="1247" t="s">
        <v>338</v>
      </c>
      <c r="B54" s="1247"/>
      <c r="C54" s="1247"/>
      <c r="D54" s="1247"/>
      <c r="E54" s="1247"/>
      <c r="F54" s="1247"/>
      <c r="G54" s="1247"/>
      <c r="H54" s="1247"/>
      <c r="I54" s="1247"/>
      <c r="J54" s="1247"/>
      <c r="K54" s="1247"/>
      <c r="L54" s="1247"/>
      <c r="M54" s="1247"/>
      <c r="N54" s="1247"/>
      <c r="O54" s="1247"/>
      <c r="P54" s="1247"/>
      <c r="Q54" s="1247"/>
      <c r="R54" s="1247"/>
      <c r="S54" s="1247"/>
      <c r="T54" s="1247"/>
      <c r="U54" s="1247"/>
      <c r="V54" s="1247"/>
      <c r="W54" s="1247"/>
      <c r="X54" s="1247"/>
      <c r="Y54" s="47"/>
      <c r="Z54" s="47"/>
      <c r="AA54" s="47"/>
      <c r="AB54" s="47"/>
      <c r="AC54" s="47"/>
      <c r="AD54" s="56"/>
      <c r="AE54" s="55"/>
      <c r="AF54" s="56"/>
      <c r="AG54" s="56"/>
      <c r="AH54" s="56"/>
      <c r="AI54" s="56"/>
      <c r="AQ54" s="44"/>
      <c r="BD54" s="56"/>
      <c r="BE54" s="56"/>
      <c r="BF54" s="56"/>
      <c r="BG54" s="56"/>
      <c r="BH54" s="56"/>
      <c r="BI54" s="56"/>
    </row>
    <row r="55" spans="1:61" s="29" customFormat="1" ht="39.6" customHeight="1" x14ac:dyDescent="0.25">
      <c r="J55" s="1248"/>
      <c r="K55" s="1248"/>
      <c r="L55" s="1248"/>
      <c r="M55" s="1248"/>
      <c r="N55" s="1248"/>
      <c r="O55" s="1248"/>
      <c r="P55" s="1248"/>
      <c r="Q55" s="1248"/>
      <c r="R55" s="1248"/>
      <c r="S55" s="1248"/>
      <c r="T55" s="1248"/>
      <c r="U55" s="1248"/>
      <c r="V55" s="1248"/>
      <c r="W55" s="1248"/>
      <c r="X55" s="1248"/>
      <c r="Y55" s="1248"/>
      <c r="Z55" s="1248"/>
      <c r="AA55" s="1248"/>
      <c r="AB55" s="1248"/>
      <c r="AC55" s="1248"/>
      <c r="AD55" s="56"/>
      <c r="AE55" s="55"/>
      <c r="AF55" s="56"/>
      <c r="AG55" s="56"/>
      <c r="AH55" s="56"/>
      <c r="AI55" s="56"/>
      <c r="AJ55" s="1253" t="s">
        <v>126</v>
      </c>
      <c r="AK55" s="1253"/>
      <c r="AL55" s="1253"/>
      <c r="AM55" s="1253"/>
      <c r="AN55" s="1253"/>
      <c r="AO55" s="1253"/>
      <c r="AP55" s="1253"/>
      <c r="AQ55" s="1253"/>
      <c r="AR55" s="1253"/>
      <c r="AS55" s="1253"/>
      <c r="AT55" s="1253"/>
      <c r="AU55" s="1253"/>
      <c r="AV55" s="1253"/>
      <c r="AW55" s="1253"/>
      <c r="AX55" s="1253"/>
      <c r="AY55" s="1253"/>
      <c r="AZ55" s="1253"/>
      <c r="BA55" s="1253"/>
      <c r="BB55" s="1253"/>
      <c r="BC55" s="1253"/>
      <c r="BD55" s="56"/>
      <c r="BE55" s="56"/>
      <c r="BF55" s="56"/>
      <c r="BG55" s="56"/>
      <c r="BH55" s="56"/>
      <c r="BI55" s="56"/>
    </row>
    <row r="56" spans="1:61" s="29" customFormat="1" ht="27" customHeight="1" x14ac:dyDescent="0.25">
      <c r="A56" s="1241"/>
      <c r="B56" s="1241"/>
      <c r="C56" s="1241"/>
      <c r="D56" s="1241"/>
      <c r="E56" s="1241"/>
      <c r="F56" s="1241"/>
      <c r="G56" s="56"/>
      <c r="H56" s="1241" t="s">
        <v>339</v>
      </c>
      <c r="I56" s="1241"/>
      <c r="J56" s="1241"/>
      <c r="K56" s="1241"/>
      <c r="L56" s="1241"/>
      <c r="M56" s="1241"/>
      <c r="N56" s="1241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6"/>
      <c r="AE56" s="55"/>
      <c r="AF56" s="56"/>
      <c r="AG56" s="56"/>
      <c r="AH56" s="56"/>
      <c r="AI56" s="56"/>
      <c r="AJ56" s="1241"/>
      <c r="AK56" s="1241"/>
      <c r="AL56" s="1241"/>
      <c r="AM56" s="1241"/>
      <c r="AN56" s="1241"/>
      <c r="AO56" s="1241"/>
      <c r="AP56" s="56"/>
      <c r="AQ56" s="1241"/>
      <c r="AR56" s="1241"/>
      <c r="AS56" s="1241"/>
      <c r="AT56" s="1241"/>
      <c r="AU56" s="1241"/>
      <c r="AV56" s="1241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</row>
    <row r="57" spans="1:61" s="29" customFormat="1" ht="30.6" customHeight="1" x14ac:dyDescent="0.25">
      <c r="A57" s="1242" t="s">
        <v>123</v>
      </c>
      <c r="B57" s="1242"/>
      <c r="C57" s="1242"/>
      <c r="D57" s="1242"/>
      <c r="E57" s="1242"/>
      <c r="F57" s="1242"/>
      <c r="G57" s="56"/>
      <c r="H57" s="41"/>
      <c r="I57" s="56"/>
      <c r="J57" s="56"/>
      <c r="K57" s="56"/>
      <c r="L57" s="56"/>
      <c r="M57" s="56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6"/>
      <c r="AE57" s="55"/>
      <c r="AF57" s="56"/>
      <c r="AG57" s="56"/>
      <c r="AH57" s="56"/>
      <c r="AI57" s="56"/>
      <c r="AJ57" s="1242" t="s">
        <v>123</v>
      </c>
      <c r="AK57" s="1242"/>
      <c r="AL57" s="1242"/>
      <c r="AM57" s="1242"/>
      <c r="AN57" s="1242"/>
      <c r="AO57" s="1242"/>
      <c r="AP57" s="56"/>
      <c r="AQ57" s="48" t="s">
        <v>121</v>
      </c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</row>
    <row r="58" spans="1:61" s="29" customFormat="1" ht="24.6" customHeight="1" x14ac:dyDescent="0.25">
      <c r="A58" s="1241"/>
      <c r="B58" s="1241"/>
      <c r="C58" s="1241"/>
      <c r="D58" s="1241"/>
      <c r="E58" s="1241"/>
      <c r="F58" s="1241"/>
      <c r="G58" s="57"/>
      <c r="H58" s="57"/>
      <c r="I58" s="57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6"/>
      <c r="AE58" s="55"/>
      <c r="AF58" s="56"/>
      <c r="AG58" s="56"/>
      <c r="AH58" s="56"/>
      <c r="AI58" s="56"/>
      <c r="AJ58" s="1241"/>
      <c r="AK58" s="1241"/>
      <c r="AL58" s="1241"/>
      <c r="AM58" s="1241"/>
      <c r="AN58" s="1241"/>
      <c r="AO58" s="1241"/>
      <c r="AP58" s="56"/>
      <c r="AQ58" s="38"/>
      <c r="AR58" s="56"/>
      <c r="AS58" s="56"/>
      <c r="AT58" s="56"/>
      <c r="AU58" s="56"/>
      <c r="AV58" s="56"/>
      <c r="AW58" s="56"/>
      <c r="AX58" s="56"/>
      <c r="AY58" s="56"/>
      <c r="AZ58" s="56"/>
    </row>
    <row r="59" spans="1:61" s="29" customFormat="1" ht="27" customHeight="1" x14ac:dyDescent="0.25">
      <c r="A59" s="1242" t="s">
        <v>122</v>
      </c>
      <c r="B59" s="1242"/>
      <c r="C59" s="1242"/>
      <c r="D59" s="1242"/>
      <c r="E59" s="1242"/>
      <c r="F59" s="1242"/>
      <c r="G59" s="57"/>
      <c r="H59" s="57"/>
      <c r="I59" s="57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6"/>
      <c r="AE59" s="55"/>
      <c r="AF59" s="56"/>
      <c r="AG59" s="56"/>
      <c r="AH59" s="56"/>
      <c r="AI59" s="56"/>
      <c r="AJ59" s="1242" t="s">
        <v>122</v>
      </c>
      <c r="AK59" s="1242"/>
      <c r="AL59" s="1242"/>
      <c r="AM59" s="1242"/>
      <c r="AN59" s="1242"/>
      <c r="AO59" s="1242"/>
      <c r="AP59" s="56"/>
      <c r="AQ59" s="38"/>
      <c r="AR59" s="56"/>
      <c r="AS59" s="56"/>
      <c r="AT59" s="56"/>
      <c r="AU59" s="56"/>
      <c r="AV59" s="56"/>
      <c r="AW59" s="56"/>
      <c r="AX59" s="56"/>
      <c r="AY59" s="56"/>
      <c r="AZ59" s="56"/>
    </row>
    <row r="60" spans="1:61" s="29" customFormat="1" ht="24.6" customHeight="1" x14ac:dyDescent="0.25">
      <c r="AE60" s="55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38"/>
      <c r="AR60" s="56"/>
      <c r="AS60" s="56"/>
      <c r="AT60" s="56"/>
      <c r="AU60" s="56"/>
      <c r="AV60" s="56"/>
      <c r="AW60" s="56"/>
      <c r="AX60" s="56"/>
      <c r="AY60" s="56"/>
      <c r="AZ60" s="56"/>
    </row>
    <row r="61" spans="1:61" s="29" customFormat="1" ht="27" customHeight="1" x14ac:dyDescent="0.25">
      <c r="A61" s="1249" t="s">
        <v>334</v>
      </c>
      <c r="B61" s="1249"/>
      <c r="C61" s="1249"/>
      <c r="D61" s="1249"/>
      <c r="E61" s="1249"/>
      <c r="F61" s="1249"/>
      <c r="G61" s="1249"/>
      <c r="H61" s="1249"/>
      <c r="I61" s="1249"/>
      <c r="J61" s="1249"/>
      <c r="K61" s="1249"/>
      <c r="L61" s="1249"/>
      <c r="M61" s="1249"/>
      <c r="N61" s="1249"/>
      <c r="O61" s="1249"/>
      <c r="P61" s="1249"/>
      <c r="Q61" s="1249"/>
      <c r="R61" s="1249"/>
      <c r="S61" s="1249"/>
      <c r="T61" s="1249"/>
      <c r="U61" s="1249"/>
      <c r="V61" s="1249"/>
      <c r="W61" s="1249"/>
      <c r="X61" s="1249"/>
      <c r="Y61" s="1249"/>
      <c r="Z61" s="1249"/>
      <c r="AA61" s="49"/>
      <c r="AB61" s="49"/>
      <c r="AC61" s="49"/>
      <c r="AD61" s="56"/>
      <c r="AE61" s="55"/>
      <c r="AF61" s="56"/>
      <c r="AG61" s="56"/>
      <c r="AH61" s="56"/>
      <c r="AQ61" s="44"/>
    </row>
    <row r="62" spans="1:61" s="29" customFormat="1" ht="42.6" customHeight="1" x14ac:dyDescent="0.25">
      <c r="A62" s="1249"/>
      <c r="B62" s="1249"/>
      <c r="C62" s="1249"/>
      <c r="D62" s="1249"/>
      <c r="E62" s="1249"/>
      <c r="F62" s="1249"/>
      <c r="G62" s="1249"/>
      <c r="H62" s="1249"/>
      <c r="I62" s="1249"/>
      <c r="J62" s="1249"/>
      <c r="K62" s="1249"/>
      <c r="L62" s="1249"/>
      <c r="M62" s="1249"/>
      <c r="N62" s="1249"/>
      <c r="O62" s="1249"/>
      <c r="P62" s="1249"/>
      <c r="Q62" s="1249"/>
      <c r="R62" s="1249"/>
      <c r="S62" s="1249"/>
      <c r="T62" s="1249"/>
      <c r="U62" s="1249"/>
      <c r="V62" s="1249"/>
      <c r="W62" s="1249"/>
      <c r="X62" s="1249"/>
      <c r="Y62" s="1249"/>
      <c r="Z62" s="1249"/>
      <c r="AA62" s="50"/>
      <c r="AB62" s="50"/>
      <c r="AC62" s="50"/>
      <c r="AD62" s="50"/>
      <c r="AE62" s="55"/>
      <c r="AF62" s="56"/>
      <c r="AG62" s="56"/>
      <c r="AH62" s="56"/>
      <c r="AQ62" s="44"/>
    </row>
    <row r="63" spans="1:61" s="29" customFormat="1" ht="33" customHeight="1" x14ac:dyDescent="0.25">
      <c r="A63" s="1241"/>
      <c r="B63" s="1241"/>
      <c r="C63" s="1241"/>
      <c r="D63" s="1241"/>
      <c r="E63" s="1241"/>
      <c r="F63" s="1241"/>
      <c r="G63" s="57"/>
      <c r="H63" s="1252" t="s">
        <v>335</v>
      </c>
      <c r="I63" s="1252"/>
      <c r="J63" s="1252"/>
      <c r="K63" s="1252"/>
      <c r="L63" s="1252"/>
      <c r="M63" s="1252"/>
      <c r="N63" s="54"/>
      <c r="O63" s="54"/>
      <c r="P63" s="50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5"/>
      <c r="AF63" s="56"/>
      <c r="AG63" s="56"/>
      <c r="AH63" s="56"/>
      <c r="AQ63" s="44"/>
    </row>
    <row r="64" spans="1:61" s="29" customFormat="1" ht="30.6" customHeight="1" x14ac:dyDescent="0.25">
      <c r="A64" s="1242" t="s">
        <v>123</v>
      </c>
      <c r="B64" s="1242"/>
      <c r="C64" s="1242"/>
      <c r="D64" s="1242"/>
      <c r="E64" s="1242"/>
      <c r="F64" s="1242"/>
      <c r="G64" s="57"/>
      <c r="H64" s="41"/>
      <c r="I64" s="56"/>
      <c r="J64" s="56"/>
      <c r="K64" s="56"/>
      <c r="L64" s="56"/>
      <c r="M64" s="56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6"/>
      <c r="AE64" s="55"/>
      <c r="AF64" s="56"/>
      <c r="AG64" s="56"/>
      <c r="AH64" s="56"/>
      <c r="AQ64" s="44"/>
    </row>
    <row r="65" spans="1:43" s="29" customFormat="1" ht="24.6" customHeight="1" x14ac:dyDescent="0.25">
      <c r="A65" s="1241"/>
      <c r="B65" s="1241"/>
      <c r="C65" s="1241"/>
      <c r="D65" s="1241"/>
      <c r="E65" s="1241"/>
      <c r="F65" s="1241"/>
      <c r="G65" s="57"/>
      <c r="H65" s="57"/>
      <c r="I65" s="57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6"/>
      <c r="AE65" s="55"/>
      <c r="AF65" s="56"/>
      <c r="AG65" s="56"/>
      <c r="AH65" s="56"/>
      <c r="AQ65" s="44"/>
    </row>
    <row r="66" spans="1:43" s="29" customFormat="1" ht="24.6" customHeight="1" x14ac:dyDescent="0.25">
      <c r="A66" s="1242" t="s">
        <v>122</v>
      </c>
      <c r="B66" s="1242"/>
      <c r="C66" s="1242"/>
      <c r="D66" s="1242"/>
      <c r="E66" s="1242"/>
      <c r="F66" s="1242"/>
      <c r="G66" s="57"/>
      <c r="H66" s="57"/>
      <c r="I66" s="57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6"/>
      <c r="AE66" s="55"/>
      <c r="AF66" s="56"/>
      <c r="AG66" s="56"/>
      <c r="AH66" s="56"/>
      <c r="AQ66" s="44"/>
    </row>
    <row r="67" spans="1:43" s="29" customFormat="1" ht="27" customHeight="1" x14ac:dyDescent="0.25">
      <c r="A67" s="45"/>
      <c r="B67" s="45"/>
      <c r="C67" s="45"/>
      <c r="D67" s="45"/>
      <c r="E67" s="45"/>
      <c r="F67" s="45"/>
      <c r="G67" s="57"/>
      <c r="H67" s="57"/>
      <c r="I67" s="57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6"/>
      <c r="AE67" s="52"/>
      <c r="AF67" s="52"/>
      <c r="AG67" s="52"/>
      <c r="AH67" s="52"/>
      <c r="AQ67" s="44"/>
    </row>
    <row r="68" spans="1:43" s="29" customFormat="1" ht="30.6" customHeight="1" x14ac:dyDescent="0.25">
      <c r="A68" s="1247" t="s">
        <v>124</v>
      </c>
      <c r="B68" s="1247"/>
      <c r="C68" s="1247"/>
      <c r="D68" s="1247"/>
      <c r="E68" s="1247"/>
      <c r="F68" s="1247"/>
      <c r="G68" s="1247"/>
      <c r="H68" s="1247"/>
      <c r="I68" s="1247"/>
      <c r="J68" s="1247"/>
      <c r="K68" s="1247"/>
      <c r="L68" s="1247"/>
      <c r="M68" s="1247"/>
      <c r="N68" s="1247"/>
      <c r="O68" s="1247"/>
      <c r="P68" s="1247"/>
      <c r="Q68" s="1247"/>
      <c r="R68" s="1247"/>
      <c r="S68" s="1247"/>
      <c r="T68" s="1247"/>
      <c r="U68" s="1247"/>
      <c r="V68" s="1247"/>
      <c r="W68" s="1247"/>
      <c r="X68" s="40"/>
      <c r="Y68" s="40"/>
      <c r="Z68" s="40"/>
      <c r="AA68" s="40"/>
      <c r="AB68" s="40"/>
      <c r="AC68" s="40"/>
      <c r="AD68" s="52"/>
      <c r="AE68" s="52"/>
      <c r="AF68" s="52"/>
      <c r="AG68" s="52"/>
      <c r="AH68" s="52"/>
      <c r="AQ68" s="44"/>
    </row>
    <row r="69" spans="1:43" s="29" customFormat="1" ht="30" customHeight="1" x14ac:dyDescent="0.25">
      <c r="A69" s="1249" t="s">
        <v>337</v>
      </c>
      <c r="B69" s="1249"/>
      <c r="C69" s="1249"/>
      <c r="D69" s="1249"/>
      <c r="E69" s="1249"/>
      <c r="F69" s="1249"/>
      <c r="G69" s="1249"/>
      <c r="H69" s="1249"/>
      <c r="I69" s="1249"/>
      <c r="J69" s="1249"/>
      <c r="K69" s="1249"/>
      <c r="L69" s="1249"/>
      <c r="M69" s="1249"/>
      <c r="N69" s="1249"/>
      <c r="O69" s="1249"/>
      <c r="P69" s="1249"/>
      <c r="Q69" s="1249"/>
      <c r="R69" s="1249"/>
      <c r="S69" s="1249"/>
      <c r="T69" s="1249"/>
      <c r="U69" s="1249"/>
      <c r="V69" s="1249"/>
      <c r="W69" s="1249"/>
      <c r="X69" s="1249"/>
      <c r="Y69" s="1249"/>
      <c r="Z69" s="1249"/>
      <c r="AA69" s="1249"/>
      <c r="AB69" s="1249"/>
      <c r="AC69" s="1249"/>
      <c r="AD69" s="52"/>
      <c r="AE69" s="41"/>
      <c r="AF69" s="41"/>
      <c r="AG69" s="41"/>
      <c r="AH69" s="41"/>
      <c r="AQ69" s="44"/>
    </row>
    <row r="70" spans="1:43" s="29" customFormat="1" ht="30.6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1"/>
      <c r="AE70" s="53"/>
      <c r="AF70" s="53"/>
      <c r="AG70" s="53"/>
      <c r="AH70" s="53"/>
      <c r="AQ70" s="44"/>
    </row>
    <row r="71" spans="1:43" s="29" customFormat="1" ht="30.6" x14ac:dyDescent="0.55000000000000004">
      <c r="A71" s="1251" t="s">
        <v>336</v>
      </c>
      <c r="B71" s="1251"/>
      <c r="C71" s="1251"/>
      <c r="D71" s="1251"/>
      <c r="E71" s="1251"/>
      <c r="F71" s="1251"/>
      <c r="G71" s="1251"/>
      <c r="H71" s="1251"/>
      <c r="I71" s="1251"/>
      <c r="J71" s="1251"/>
      <c r="K71" s="1251"/>
      <c r="L71" s="1251"/>
      <c r="M71" s="1251"/>
      <c r="N71" s="1251"/>
      <c r="O71" s="1251"/>
      <c r="P71" s="1251"/>
      <c r="Q71" s="1251"/>
      <c r="R71" s="1251"/>
      <c r="S71" s="1251"/>
      <c r="T71" s="1251"/>
      <c r="U71" s="1251"/>
      <c r="V71" s="1251"/>
      <c r="W71" s="1251"/>
      <c r="X71" s="1251"/>
      <c r="Y71" s="1251"/>
      <c r="Z71" s="1251"/>
      <c r="AA71" s="1251"/>
      <c r="AB71" s="1251"/>
      <c r="AC71" s="53"/>
      <c r="AD71" s="53"/>
      <c r="AE71" s="53"/>
      <c r="AF71" s="53"/>
      <c r="AG71" s="53"/>
      <c r="AH71" s="53"/>
      <c r="AQ71" s="44"/>
    </row>
    <row r="73" spans="1:43" ht="6.6" customHeight="1" x14ac:dyDescent="0.25"/>
    <row r="74" spans="1:43" hidden="1" x14ac:dyDescent="0.25"/>
  </sheetData>
  <mergeCells count="148">
    <mergeCell ref="AJ53:AO53"/>
    <mergeCell ref="A54:X54"/>
    <mergeCell ref="J55:AC55"/>
    <mergeCell ref="AJ55:BC55"/>
    <mergeCell ref="H56:N56"/>
    <mergeCell ref="AQ56:AV56"/>
    <mergeCell ref="A59:F59"/>
    <mergeCell ref="AJ59:AO59"/>
    <mergeCell ref="A61:Z62"/>
    <mergeCell ref="AJ56:AO56"/>
    <mergeCell ref="AJ57:AO57"/>
    <mergeCell ref="AJ58:AO58"/>
    <mergeCell ref="A65:F65"/>
    <mergeCell ref="A71:AB71"/>
    <mergeCell ref="A63:F63"/>
    <mergeCell ref="A64:F64"/>
    <mergeCell ref="H63:M63"/>
    <mergeCell ref="A66:F66"/>
    <mergeCell ref="A68:W68"/>
    <mergeCell ref="A69:AC69"/>
    <mergeCell ref="A56:F56"/>
    <mergeCell ref="A57:F57"/>
    <mergeCell ref="A58:F58"/>
    <mergeCell ref="A51:F51"/>
    <mergeCell ref="AJ52:AO52"/>
    <mergeCell ref="A44:F44"/>
    <mergeCell ref="AJ44:AO44"/>
    <mergeCell ref="A45:F45"/>
    <mergeCell ref="AJ45:AO45"/>
    <mergeCell ref="A47:AC47"/>
    <mergeCell ref="AJ47:BC49"/>
    <mergeCell ref="I48:AC48"/>
    <mergeCell ref="A49:F49"/>
    <mergeCell ref="H49:M49"/>
    <mergeCell ref="AJ50:AO50"/>
    <mergeCell ref="AQ50:AV50"/>
    <mergeCell ref="A52:F52"/>
    <mergeCell ref="AJ42:AO42"/>
    <mergeCell ref="AJ43:AO43"/>
    <mergeCell ref="A35:D35"/>
    <mergeCell ref="E35:BE35"/>
    <mergeCell ref="A36:D36"/>
    <mergeCell ref="E36:BE36"/>
    <mergeCell ref="A37:BI37"/>
    <mergeCell ref="AJ40:BD41"/>
    <mergeCell ref="A41:AC41"/>
    <mergeCell ref="A42:F42"/>
    <mergeCell ref="H42:M42"/>
    <mergeCell ref="AQ42:AV42"/>
    <mergeCell ref="BF35:BI35"/>
    <mergeCell ref="A40:AC40"/>
    <mergeCell ref="A33:D33"/>
    <mergeCell ref="E33:BE33"/>
    <mergeCell ref="BF33:BI33"/>
    <mergeCell ref="A34:D34"/>
    <mergeCell ref="E34:BE34"/>
    <mergeCell ref="BF34:BI34"/>
    <mergeCell ref="BF36:BI36"/>
    <mergeCell ref="A31:D31"/>
    <mergeCell ref="E31:BE31"/>
    <mergeCell ref="BF31:BI31"/>
    <mergeCell ref="A32:D32"/>
    <mergeCell ref="E32:BE32"/>
    <mergeCell ref="BF32:BI32"/>
    <mergeCell ref="A29:D29"/>
    <mergeCell ref="E29:BE29"/>
    <mergeCell ref="BF29:BI29"/>
    <mergeCell ref="A30:D30"/>
    <mergeCell ref="E30:BE30"/>
    <mergeCell ref="BF30:BI30"/>
    <mergeCell ref="A27:D27"/>
    <mergeCell ref="E27:BE27"/>
    <mergeCell ref="BF27:BI27"/>
    <mergeCell ref="A28:D28"/>
    <mergeCell ref="E28:BE28"/>
    <mergeCell ref="BF28:BI28"/>
    <mergeCell ref="A25:D25"/>
    <mergeCell ref="E25:BE25"/>
    <mergeCell ref="BF25:BI25"/>
    <mergeCell ref="A26:D26"/>
    <mergeCell ref="E26:BE26"/>
    <mergeCell ref="BF26:BI26"/>
    <mergeCell ref="A23:D23"/>
    <mergeCell ref="E23:BE23"/>
    <mergeCell ref="BF23:BI23"/>
    <mergeCell ref="A24:D24"/>
    <mergeCell ref="E24:BE24"/>
    <mergeCell ref="BF24:BI24"/>
    <mergeCell ref="A21:D21"/>
    <mergeCell ref="E21:BE21"/>
    <mergeCell ref="BF21:BI21"/>
    <mergeCell ref="A22:D22"/>
    <mergeCell ref="E22:BE22"/>
    <mergeCell ref="BF22:BI22"/>
    <mergeCell ref="A19:D19"/>
    <mergeCell ref="E19:BE19"/>
    <mergeCell ref="BF19:BI19"/>
    <mergeCell ref="A20:D20"/>
    <mergeCell ref="E20:BE20"/>
    <mergeCell ref="BF20:BI20"/>
    <mergeCell ref="A17:D17"/>
    <mergeCell ref="E17:BE17"/>
    <mergeCell ref="BF17:BI17"/>
    <mergeCell ref="A18:D18"/>
    <mergeCell ref="E18:BE18"/>
    <mergeCell ref="BF18:BI18"/>
    <mergeCell ref="A15:D15"/>
    <mergeCell ref="E15:BE15"/>
    <mergeCell ref="BF15:BI15"/>
    <mergeCell ref="A16:D16"/>
    <mergeCell ref="E16:BE16"/>
    <mergeCell ref="BF16:BI16"/>
    <mergeCell ref="A13:D13"/>
    <mergeCell ref="E13:BE13"/>
    <mergeCell ref="BF13:BI13"/>
    <mergeCell ref="A14:D14"/>
    <mergeCell ref="E14:BE14"/>
    <mergeCell ref="BF14:BI14"/>
    <mergeCell ref="A12:D12"/>
    <mergeCell ref="E12:BE12"/>
    <mergeCell ref="BF12:BI12"/>
    <mergeCell ref="A8:D8"/>
    <mergeCell ref="E8:BE8"/>
    <mergeCell ref="BF8:BI8"/>
    <mergeCell ref="A5:D5"/>
    <mergeCell ref="E5:BE5"/>
    <mergeCell ref="BF5:BI5"/>
    <mergeCell ref="A6:D6"/>
    <mergeCell ref="E6:BE6"/>
    <mergeCell ref="BF6:BI6"/>
    <mergeCell ref="A3:D3"/>
    <mergeCell ref="E3:BE3"/>
    <mergeCell ref="BF3:BI3"/>
    <mergeCell ref="A4:D4"/>
    <mergeCell ref="E4:BE4"/>
    <mergeCell ref="BF4:BI4"/>
    <mergeCell ref="A7:D7"/>
    <mergeCell ref="E7:BE7"/>
    <mergeCell ref="BF7:BI7"/>
    <mergeCell ref="A11:D11"/>
    <mergeCell ref="E11:BE11"/>
    <mergeCell ref="BF11:BI11"/>
    <mergeCell ref="A9:D9"/>
    <mergeCell ref="E9:BE9"/>
    <mergeCell ref="BF9:BI9"/>
    <mergeCell ref="A10:D10"/>
    <mergeCell ref="E10:BE10"/>
    <mergeCell ref="BF10:BI10"/>
  </mergeCells>
  <pageMargins left="0.70866141732283472" right="0.70866141732283472" top="0.74803149606299213" bottom="0.74803149606299213" header="0.31496062992125984" footer="0.31496062992125984"/>
  <pageSetup paperSize="8" scale="25" orientation="landscape" r:id="rId1"/>
  <colBreaks count="1" manualBreakCount="1">
    <brk id="61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Примерный учебный план</vt:lpstr>
      <vt:lpstr>Лист1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2018-09-26T06:25:13Z</cp:lastPrinted>
  <dcterms:created xsi:type="dcterms:W3CDTF">1999-02-26T09:40:51Z</dcterms:created>
  <dcterms:modified xsi:type="dcterms:W3CDTF">2018-10-01T11:38:49Z</dcterms:modified>
</cp:coreProperties>
</file>