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22.03.21_fin" sheetId="15" r:id="rId1"/>
  </sheets>
  <definedNames>
    <definedName name="_xlnm._FilterDatabase" localSheetId="0" hidden="1">'22.03.21_fin'!$A$30:$WXS$141</definedName>
    <definedName name="_xlnm.Print_Area" localSheetId="0">'22.03.21_fin'!$A$1:$BI$224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84" i="15" l="1"/>
  <c r="V123" i="15" l="1"/>
  <c r="BE30" i="15"/>
  <c r="BD30" i="15"/>
  <c r="BC30" i="15"/>
  <c r="BB30" i="15"/>
  <c r="AY30" i="15"/>
  <c r="AX30" i="15"/>
  <c r="AF30" i="15"/>
  <c r="AB30" i="15"/>
  <c r="Z30" i="15"/>
  <c r="AV30" i="15" l="1"/>
  <c r="AS30" i="15"/>
  <c r="AP30" i="15"/>
  <c r="AM30" i="15"/>
  <c r="AJ30" i="15"/>
  <c r="BF30" i="15" l="1"/>
  <c r="AS129" i="15"/>
  <c r="X99" i="15" l="1"/>
  <c r="X100" i="15"/>
  <c r="X101" i="15"/>
  <c r="X102" i="15"/>
  <c r="X103" i="15"/>
  <c r="X104" i="15"/>
  <c r="X105" i="15"/>
  <c r="X106" i="15"/>
  <c r="X107" i="15"/>
  <c r="X108" i="15"/>
  <c r="X109" i="15"/>
  <c r="X110" i="15"/>
  <c r="X90" i="15"/>
  <c r="X91" i="15"/>
  <c r="X92" i="15"/>
  <c r="X93" i="15"/>
  <c r="X94" i="15"/>
  <c r="X95" i="15"/>
  <c r="X96" i="15"/>
  <c r="X97" i="15"/>
  <c r="X84" i="15"/>
  <c r="X72" i="15"/>
  <c r="X78" i="15"/>
  <c r="X79" i="15"/>
  <c r="X80" i="15"/>
  <c r="X81" i="15"/>
  <c r="X82" i="15"/>
  <c r="X83" i="15"/>
  <c r="X68" i="15"/>
  <c r="X69" i="15"/>
  <c r="X63" i="15"/>
  <c r="X64" i="15"/>
  <c r="X65" i="15"/>
  <c r="X32" i="15"/>
  <c r="X33" i="15"/>
  <c r="X34" i="15"/>
  <c r="X35" i="15"/>
  <c r="X36" i="15"/>
  <c r="X37" i="15"/>
  <c r="X38" i="15"/>
  <c r="X39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59" i="15"/>
  <c r="X60" i="15"/>
  <c r="X61" i="15"/>
  <c r="X62" i="15"/>
  <c r="AT68" i="15"/>
  <c r="AT69" i="15"/>
  <c r="AT63" i="15"/>
  <c r="AT64" i="15"/>
  <c r="AT65" i="15"/>
  <c r="AN68" i="15"/>
  <c r="AN69" i="15"/>
  <c r="AN63" i="15"/>
  <c r="AN64" i="15"/>
  <c r="AN65" i="15"/>
  <c r="AQ65" i="15"/>
  <c r="V84" i="15"/>
  <c r="V95" i="15"/>
  <c r="V34" i="15"/>
  <c r="V35" i="15"/>
  <c r="AN42" i="15"/>
  <c r="AN43" i="15"/>
  <c r="AN44" i="15"/>
  <c r="AN45" i="15"/>
  <c r="AN46" i="15"/>
  <c r="AN47" i="15"/>
  <c r="AN48" i="15"/>
  <c r="AN49" i="15"/>
  <c r="V49" i="15" s="1"/>
  <c r="AK44" i="15"/>
  <c r="AK45" i="15"/>
  <c r="V45" i="15" s="1"/>
  <c r="AK46" i="15"/>
  <c r="AK47" i="15"/>
  <c r="AK48" i="15"/>
  <c r="V47" i="15" l="1"/>
  <c r="V48" i="15"/>
  <c r="V68" i="15"/>
  <c r="V65" i="15"/>
  <c r="N129" i="15"/>
  <c r="AH133" i="15"/>
  <c r="AN55" i="15"/>
  <c r="V55" i="15" s="1"/>
  <c r="BC125" i="15" l="1"/>
  <c r="BC124" i="15"/>
  <c r="BF120" i="15"/>
  <c r="BF119" i="15"/>
  <c r="BF118" i="15"/>
  <c r="BF117" i="15"/>
  <c r="BF116" i="15"/>
  <c r="BF115" i="15"/>
  <c r="BF114" i="15"/>
  <c r="BF113" i="15"/>
  <c r="BF112" i="15"/>
  <c r="BF111" i="15"/>
  <c r="BF110" i="15"/>
  <c r="AW110" i="15"/>
  <c r="AT110" i="15"/>
  <c r="AQ110" i="15"/>
  <c r="AN110" i="15"/>
  <c r="AK110" i="15"/>
  <c r="AH110" i="15"/>
  <c r="BA110" i="15"/>
  <c r="BF109" i="15"/>
  <c r="AZ109" i="15"/>
  <c r="AU109" i="15"/>
  <c r="AT109" i="15"/>
  <c r="AQ109" i="15"/>
  <c r="AK109" i="15"/>
  <c r="AH109" i="15"/>
  <c r="BF108" i="15"/>
  <c r="AZ108" i="15"/>
  <c r="AW108" i="15"/>
  <c r="AT108" i="15"/>
  <c r="AQ108" i="15"/>
  <c r="AN108" i="15"/>
  <c r="AK108" i="15"/>
  <c r="AH108" i="15"/>
  <c r="AU108" i="15"/>
  <c r="BF107" i="15"/>
  <c r="AZ107" i="15"/>
  <c r="AW107" i="15"/>
  <c r="AT107" i="15"/>
  <c r="AQ107" i="15"/>
  <c r="AN107" i="15"/>
  <c r="AK107" i="15"/>
  <c r="AH107" i="15"/>
  <c r="BF106" i="15"/>
  <c r="AZ106" i="15"/>
  <c r="AW106" i="15"/>
  <c r="AT106" i="15"/>
  <c r="AQ106" i="15"/>
  <c r="AN106" i="15"/>
  <c r="AK106" i="15"/>
  <c r="AH106" i="15"/>
  <c r="BA106" i="15"/>
  <c r="BF105" i="15"/>
  <c r="AW105" i="15"/>
  <c r="AT105" i="15"/>
  <c r="AQ105" i="15"/>
  <c r="AN105" i="15"/>
  <c r="AK105" i="15"/>
  <c r="AH105" i="15"/>
  <c r="BF104" i="15"/>
  <c r="AZ104" i="15"/>
  <c r="AW104" i="15"/>
  <c r="AT104" i="15"/>
  <c r="AQ104" i="15"/>
  <c r="AN104" i="15"/>
  <c r="AK104" i="15"/>
  <c r="AH104" i="15"/>
  <c r="BA104" i="15"/>
  <c r="BF103" i="15"/>
  <c r="AZ103" i="15"/>
  <c r="AW103" i="15"/>
  <c r="AT103" i="15"/>
  <c r="AQ103" i="15"/>
  <c r="AN103" i="15"/>
  <c r="AK103" i="15"/>
  <c r="AH103" i="15"/>
  <c r="BA103" i="15"/>
  <c r="BF102" i="15"/>
  <c r="AZ102" i="15"/>
  <c r="AX102" i="15"/>
  <c r="AW102" i="15"/>
  <c r="AT102" i="15"/>
  <c r="AQ102" i="15"/>
  <c r="AN102" i="15"/>
  <c r="AK102" i="15"/>
  <c r="AH102" i="15"/>
  <c r="BF101" i="15"/>
  <c r="AZ101" i="15"/>
  <c r="AX101" i="15"/>
  <c r="AW101" i="15"/>
  <c r="AT101" i="15"/>
  <c r="AQ101" i="15"/>
  <c r="AN101" i="15"/>
  <c r="AK101" i="15"/>
  <c r="AH101" i="15"/>
  <c r="BF100" i="15"/>
  <c r="AZ100" i="15"/>
  <c r="AQ100" i="15"/>
  <c r="AN100" i="15"/>
  <c r="AK100" i="15"/>
  <c r="AH100" i="15"/>
  <c r="BF99" i="15"/>
  <c r="AZ99" i="15"/>
  <c r="AW99" i="15"/>
  <c r="AQ99" i="15"/>
  <c r="AN99" i="15"/>
  <c r="AK99" i="15"/>
  <c r="AH99" i="15"/>
  <c r="AX99" i="15"/>
  <c r="BF98" i="15"/>
  <c r="AZ98" i="15"/>
  <c r="AW98" i="15"/>
  <c r="AT98" i="15"/>
  <c r="AQ98" i="15"/>
  <c r="AN98" i="15"/>
  <c r="AK98" i="15"/>
  <c r="AH98" i="15"/>
  <c r="X98" i="15"/>
  <c r="BF97" i="15"/>
  <c r="AZ97" i="15"/>
  <c r="AW97" i="15"/>
  <c r="AT97" i="15"/>
  <c r="AQ97" i="15"/>
  <c r="AN97" i="15"/>
  <c r="AK97" i="15"/>
  <c r="AH97" i="15"/>
  <c r="BA97" i="15"/>
  <c r="BF96" i="15"/>
  <c r="BA96" i="15"/>
  <c r="AZ96" i="15"/>
  <c r="AW96" i="15"/>
  <c r="AQ96" i="15"/>
  <c r="AN96" i="15"/>
  <c r="AK96" i="15"/>
  <c r="AH96" i="15"/>
  <c r="BF94" i="15"/>
  <c r="AZ94" i="15"/>
  <c r="AT94" i="15"/>
  <c r="AQ94" i="15"/>
  <c r="AN94" i="15"/>
  <c r="AK94" i="15"/>
  <c r="AH94" i="15"/>
  <c r="BF93" i="15"/>
  <c r="AZ93" i="15"/>
  <c r="AW93" i="15"/>
  <c r="AT93" i="15"/>
  <c r="AQ93" i="15"/>
  <c r="AN93" i="15"/>
  <c r="AK93" i="15"/>
  <c r="AH93" i="15"/>
  <c r="AX93" i="15"/>
  <c r="BF92" i="15"/>
  <c r="AZ92" i="15"/>
  <c r="AW92" i="15"/>
  <c r="AT92" i="15"/>
  <c r="AQ92" i="15"/>
  <c r="AK92" i="15"/>
  <c r="AH92" i="15"/>
  <c r="BF91" i="15"/>
  <c r="AZ91" i="15"/>
  <c r="AW91" i="15"/>
  <c r="AT91" i="15"/>
  <c r="AQ91" i="15"/>
  <c r="AN91" i="15"/>
  <c r="AK91" i="15"/>
  <c r="AH91" i="15"/>
  <c r="AO66" i="15"/>
  <c r="BF90" i="15"/>
  <c r="AZ90" i="15"/>
  <c r="AW90" i="15"/>
  <c r="AT90" i="15"/>
  <c r="AQ90" i="15"/>
  <c r="AN90" i="15"/>
  <c r="AK90" i="15"/>
  <c r="AH90" i="15"/>
  <c r="AL90" i="15"/>
  <c r="BF89" i="15"/>
  <c r="AZ89" i="15"/>
  <c r="AW89" i="15"/>
  <c r="AT89" i="15"/>
  <c r="AQ89" i="15"/>
  <c r="AN89" i="15"/>
  <c r="AK89" i="15"/>
  <c r="AH89" i="15"/>
  <c r="X89" i="15"/>
  <c r="AI89" i="15" s="1"/>
  <c r="AI66" i="15" s="1"/>
  <c r="BF88" i="15"/>
  <c r="AZ88" i="15"/>
  <c r="AW88" i="15"/>
  <c r="AT88" i="15"/>
  <c r="AQ88" i="15"/>
  <c r="AN88" i="15"/>
  <c r="AK88" i="15"/>
  <c r="AH88" i="15"/>
  <c r="X88" i="15"/>
  <c r="BF87" i="15"/>
  <c r="AZ87" i="15"/>
  <c r="AW87" i="15"/>
  <c r="AT87" i="15"/>
  <c r="AQ87" i="15"/>
  <c r="AN87" i="15"/>
  <c r="AK87" i="15"/>
  <c r="AH87" i="15"/>
  <c r="X87" i="15"/>
  <c r="AX87" i="15" s="1"/>
  <c r="BF86" i="15"/>
  <c r="AZ86" i="15"/>
  <c r="AQ86" i="15"/>
  <c r="AN86" i="15"/>
  <c r="AK86" i="15"/>
  <c r="AH86" i="15"/>
  <c r="X86" i="15"/>
  <c r="BF85" i="15"/>
  <c r="AZ85" i="15"/>
  <c r="AU85" i="15"/>
  <c r="AT85" i="15"/>
  <c r="AQ85" i="15"/>
  <c r="AN85" i="15"/>
  <c r="AK85" i="15"/>
  <c r="AH85" i="15"/>
  <c r="X85" i="15"/>
  <c r="BF83" i="15"/>
  <c r="AZ83" i="15"/>
  <c r="AT83" i="15"/>
  <c r="AQ83" i="15"/>
  <c r="AN83" i="15"/>
  <c r="AK83" i="15"/>
  <c r="AH83" i="15"/>
  <c r="AU83" i="15"/>
  <c r="BF82" i="15"/>
  <c r="AZ82" i="15"/>
  <c r="AW82" i="15"/>
  <c r="AT82" i="15"/>
  <c r="AQ82" i="15"/>
  <c r="AN82" i="15"/>
  <c r="AK82" i="15"/>
  <c r="AH82" i="15"/>
  <c r="AL66" i="15"/>
  <c r="BF81" i="15"/>
  <c r="AZ81" i="15"/>
  <c r="AW81" i="15"/>
  <c r="AT81" i="15"/>
  <c r="AQ81" i="15"/>
  <c r="AN81" i="15"/>
  <c r="AK81" i="15"/>
  <c r="AH81" i="15"/>
  <c r="BF80" i="15"/>
  <c r="AZ80" i="15"/>
  <c r="AW80" i="15"/>
  <c r="AT80" i="15"/>
  <c r="AQ80" i="15"/>
  <c r="AN80" i="15"/>
  <c r="AK80" i="15"/>
  <c r="AH80" i="15"/>
  <c r="BA80" i="15"/>
  <c r="BF79" i="15"/>
  <c r="AW79" i="15"/>
  <c r="AT79" i="15"/>
  <c r="AQ79" i="15"/>
  <c r="AN79" i="15"/>
  <c r="AK79" i="15"/>
  <c r="AH79" i="15"/>
  <c r="BF78" i="15"/>
  <c r="AZ78" i="15"/>
  <c r="AW78" i="15"/>
  <c r="AT78" i="15"/>
  <c r="AQ78" i="15"/>
  <c r="AN78" i="15"/>
  <c r="AK78" i="15"/>
  <c r="AH78" i="15"/>
  <c r="BA78" i="15"/>
  <c r="BF72" i="15"/>
  <c r="AZ72" i="15"/>
  <c r="AW72" i="15"/>
  <c r="AT72" i="15"/>
  <c r="AQ72" i="15"/>
  <c r="AN72" i="15"/>
  <c r="AK72" i="15"/>
  <c r="AH72" i="15"/>
  <c r="AX72" i="15"/>
  <c r="BF71" i="15"/>
  <c r="AZ71" i="15"/>
  <c r="AW71" i="15"/>
  <c r="AT71" i="15"/>
  <c r="AQ71" i="15"/>
  <c r="AN71" i="15"/>
  <c r="AK71" i="15"/>
  <c r="AH71" i="15"/>
  <c r="X71" i="15"/>
  <c r="BF70" i="15"/>
  <c r="AZ70" i="15"/>
  <c r="AW70" i="15"/>
  <c r="AT70" i="15"/>
  <c r="AQ70" i="15"/>
  <c r="AN70" i="15"/>
  <c r="AK70" i="15"/>
  <c r="AH70" i="15"/>
  <c r="X70" i="15"/>
  <c r="BF64" i="15"/>
  <c r="AZ64" i="15"/>
  <c r="AW64" i="15"/>
  <c r="AQ64" i="15"/>
  <c r="AK64" i="15"/>
  <c r="AH64" i="15"/>
  <c r="BF63" i="15"/>
  <c r="AZ63" i="15"/>
  <c r="AW63" i="15"/>
  <c r="AQ63" i="15"/>
  <c r="AK63" i="15"/>
  <c r="AH63" i="15"/>
  <c r="BF69" i="15"/>
  <c r="AZ69" i="15"/>
  <c r="AW69" i="15"/>
  <c r="AQ69" i="15"/>
  <c r="AK69" i="15"/>
  <c r="AH69" i="15"/>
  <c r="BF67" i="15"/>
  <c r="AZ67" i="15"/>
  <c r="AW67" i="15"/>
  <c r="AT67" i="15"/>
  <c r="AQ67" i="15"/>
  <c r="AN67" i="15"/>
  <c r="AK67" i="15"/>
  <c r="AH67" i="15"/>
  <c r="X67" i="15"/>
  <c r="BE66" i="15"/>
  <c r="BE121" i="15" s="1"/>
  <c r="BD66" i="15"/>
  <c r="BD121" i="15" s="1"/>
  <c r="BC66" i="15"/>
  <c r="BC121" i="15" s="1"/>
  <c r="BB66" i="15"/>
  <c r="AY66" i="15"/>
  <c r="AV66" i="15"/>
  <c r="AS66" i="15"/>
  <c r="AR66" i="15"/>
  <c r="AP66" i="15"/>
  <c r="AM66" i="15"/>
  <c r="AJ66" i="15"/>
  <c r="AF66" i="15"/>
  <c r="AD66" i="15"/>
  <c r="AB66" i="15"/>
  <c r="Z66" i="15"/>
  <c r="BF62" i="15"/>
  <c r="AZ62" i="15"/>
  <c r="AW62" i="15"/>
  <c r="AT62" i="15"/>
  <c r="AQ62" i="15"/>
  <c r="AN62" i="15"/>
  <c r="AK62" i="15"/>
  <c r="AH62" i="15"/>
  <c r="BA62" i="15"/>
  <c r="BF61" i="15"/>
  <c r="AZ61" i="15"/>
  <c r="AW61" i="15"/>
  <c r="AT61" i="15"/>
  <c r="AN61" i="15"/>
  <c r="AK61" i="15"/>
  <c r="AH61" i="15"/>
  <c r="AU61" i="15"/>
  <c r="BF60" i="15"/>
  <c r="AZ60" i="15"/>
  <c r="AW60" i="15"/>
  <c r="AT60" i="15"/>
  <c r="AQ60" i="15"/>
  <c r="AN60" i="15"/>
  <c r="AK60" i="15"/>
  <c r="AH60" i="15"/>
  <c r="AR60" i="15"/>
  <c r="BF59" i="15"/>
  <c r="AZ59" i="15"/>
  <c r="AW59" i="15"/>
  <c r="AT59" i="15"/>
  <c r="AQ59" i="15"/>
  <c r="AN59" i="15"/>
  <c r="AK59" i="15"/>
  <c r="AH59" i="15"/>
  <c r="BF58" i="15"/>
  <c r="AZ58" i="15"/>
  <c r="AW58" i="15"/>
  <c r="AT58" i="15"/>
  <c r="AQ58" i="15"/>
  <c r="AN58" i="15"/>
  <c r="AK58" i="15"/>
  <c r="AH58" i="15"/>
  <c r="AU58" i="15"/>
  <c r="AU30" i="15" s="1"/>
  <c r="BF57" i="15"/>
  <c r="AZ57" i="15"/>
  <c r="AW57" i="15"/>
  <c r="AT57" i="15"/>
  <c r="AN57" i="15"/>
  <c r="AK57" i="15"/>
  <c r="AH57" i="15"/>
  <c r="BF56" i="15"/>
  <c r="AZ56" i="15"/>
  <c r="AW56" i="15"/>
  <c r="AT56" i="15"/>
  <c r="AQ56" i="15"/>
  <c r="AN56" i="15"/>
  <c r="AK56" i="15"/>
  <c r="AH56" i="15"/>
  <c r="AR56" i="15"/>
  <c r="BF54" i="15"/>
  <c r="AZ54" i="15"/>
  <c r="AW54" i="15"/>
  <c r="AT54" i="15"/>
  <c r="AQ54" i="15"/>
  <c r="AN54" i="15"/>
  <c r="AK54" i="15"/>
  <c r="AH54" i="15"/>
  <c r="AO54" i="15"/>
  <c r="AO30" i="15" s="1"/>
  <c r="BF53" i="15"/>
  <c r="AZ53" i="15"/>
  <c r="AW53" i="15"/>
  <c r="AT53" i="15"/>
  <c r="AQ53" i="15"/>
  <c r="AK53" i="15"/>
  <c r="AH53" i="15"/>
  <c r="BF52" i="15"/>
  <c r="AZ52" i="15"/>
  <c r="AW52" i="15"/>
  <c r="AT52" i="15"/>
  <c r="AQ52" i="15"/>
  <c r="AN52" i="15"/>
  <c r="AK52" i="15"/>
  <c r="AH52" i="15"/>
  <c r="BF51" i="15"/>
  <c r="AZ51" i="15"/>
  <c r="AW51" i="15"/>
  <c r="AT51" i="15"/>
  <c r="AQ51" i="15"/>
  <c r="AN51" i="15"/>
  <c r="AK51" i="15"/>
  <c r="AH51" i="15"/>
  <c r="AI51" i="15"/>
  <c r="BF50" i="15"/>
  <c r="AZ50" i="15"/>
  <c r="AW50" i="15"/>
  <c r="AT50" i="15"/>
  <c r="AQ50" i="15"/>
  <c r="AN50" i="15"/>
  <c r="AK50" i="15"/>
  <c r="AH50" i="15"/>
  <c r="BF49" i="15"/>
  <c r="BA49" i="15"/>
  <c r="BF48" i="15"/>
  <c r="AL48" i="15"/>
  <c r="BF47" i="15"/>
  <c r="BF46" i="15"/>
  <c r="AZ46" i="15"/>
  <c r="AW46" i="15"/>
  <c r="AT46" i="15"/>
  <c r="AQ46" i="15"/>
  <c r="AH46" i="15"/>
  <c r="AR46" i="15"/>
  <c r="BF44" i="15"/>
  <c r="AZ44" i="15"/>
  <c r="AW44" i="15"/>
  <c r="AT44" i="15"/>
  <c r="AQ44" i="15"/>
  <c r="BF43" i="15"/>
  <c r="AZ43" i="15"/>
  <c r="AW43" i="15"/>
  <c r="AT43" i="15"/>
  <c r="AQ43" i="15"/>
  <c r="AK43" i="15"/>
  <c r="AH43" i="15"/>
  <c r="AL43" i="15"/>
  <c r="BF42" i="15"/>
  <c r="AZ42" i="15"/>
  <c r="AW42" i="15"/>
  <c r="AT42" i="15"/>
  <c r="AQ42" i="15"/>
  <c r="AH42" i="15"/>
  <c r="BF41" i="15"/>
  <c r="AZ41" i="15"/>
  <c r="AW41" i="15"/>
  <c r="AT41" i="15"/>
  <c r="AQ41" i="15"/>
  <c r="AN41" i="15"/>
  <c r="AK41" i="15"/>
  <c r="AH41" i="15"/>
  <c r="AI41" i="15"/>
  <c r="BF40" i="15"/>
  <c r="AQ40" i="15"/>
  <c r="AN40" i="15"/>
  <c r="AK40" i="15"/>
  <c r="AH40" i="15"/>
  <c r="AD40" i="15"/>
  <c r="BF39" i="15"/>
  <c r="AZ39" i="15"/>
  <c r="AW39" i="15"/>
  <c r="AT39" i="15"/>
  <c r="AQ39" i="15"/>
  <c r="AN39" i="15"/>
  <c r="AK39" i="15"/>
  <c r="AH39" i="15"/>
  <c r="BF38" i="15"/>
  <c r="AZ38" i="15"/>
  <c r="AW38" i="15"/>
  <c r="AT38" i="15"/>
  <c r="AQ38" i="15"/>
  <c r="AN38" i="15"/>
  <c r="AK38" i="15"/>
  <c r="AH38" i="15"/>
  <c r="AI38" i="15"/>
  <c r="BF37" i="15"/>
  <c r="AZ37" i="15"/>
  <c r="AW37" i="15"/>
  <c r="AT37" i="15"/>
  <c r="AQ37" i="15"/>
  <c r="AN37" i="15"/>
  <c r="AK37" i="15"/>
  <c r="AH37" i="15"/>
  <c r="AI37" i="15"/>
  <c r="BF36" i="15"/>
  <c r="AZ36" i="15"/>
  <c r="AW36" i="15"/>
  <c r="AT36" i="15"/>
  <c r="AQ36" i="15"/>
  <c r="AN36" i="15"/>
  <c r="AK36" i="15"/>
  <c r="AH36" i="15"/>
  <c r="BF33" i="15"/>
  <c r="AZ33" i="15"/>
  <c r="AW33" i="15"/>
  <c r="AT33" i="15"/>
  <c r="AN33" i="15"/>
  <c r="AK33" i="15"/>
  <c r="AH33" i="15"/>
  <c r="BF32" i="15"/>
  <c r="AZ32" i="15"/>
  <c r="AW32" i="15"/>
  <c r="AT32" i="15"/>
  <c r="AQ32" i="15"/>
  <c r="AN32" i="15"/>
  <c r="AK32" i="15"/>
  <c r="AH32" i="15"/>
  <c r="BF31" i="15"/>
  <c r="AZ31" i="15"/>
  <c r="AW31" i="15"/>
  <c r="AT31" i="15"/>
  <c r="AQ31" i="15"/>
  <c r="AN31" i="15"/>
  <c r="AK31" i="15"/>
  <c r="AH31" i="15"/>
  <c r="X31" i="15"/>
  <c r="BH19" i="15"/>
  <c r="BG19" i="15"/>
  <c r="BF19" i="15"/>
  <c r="BE19" i="15"/>
  <c r="BD19" i="15"/>
  <c r="BC19" i="15"/>
  <c r="BB19" i="15"/>
  <c r="BI18" i="15"/>
  <c r="BI17" i="15"/>
  <c r="BI16" i="15"/>
  <c r="BI15" i="15"/>
  <c r="C14" i="15"/>
  <c r="D14" i="15" s="1"/>
  <c r="E14" i="15" s="1"/>
  <c r="F14" i="15" s="1"/>
  <c r="G14" i="15" s="1"/>
  <c r="H14" i="15" s="1"/>
  <c r="I14" i="15" s="1"/>
  <c r="J14" i="15" s="1"/>
  <c r="K14" i="15" s="1"/>
  <c r="L14" i="15" s="1"/>
  <c r="M14" i="15" s="1"/>
  <c r="N14" i="15" s="1"/>
  <c r="O14" i="15" s="1"/>
  <c r="P14" i="15" s="1"/>
  <c r="Q14" i="15" s="1"/>
  <c r="R14" i="15" s="1"/>
  <c r="S14" i="15" s="1"/>
  <c r="T14" i="15" s="1"/>
  <c r="U14" i="15" s="1"/>
  <c r="V14" i="15" s="1"/>
  <c r="W14" i="15" s="1"/>
  <c r="X14" i="15" s="1"/>
  <c r="Y14" i="15" s="1"/>
  <c r="Z14" i="15" s="1"/>
  <c r="AA14" i="15" s="1"/>
  <c r="AB14" i="15" s="1"/>
  <c r="AC14" i="15" s="1"/>
  <c r="AD14" i="15" s="1"/>
  <c r="AE14" i="15" s="1"/>
  <c r="AF14" i="15" s="1"/>
  <c r="AG14" i="15" s="1"/>
  <c r="AH14" i="15" s="1"/>
  <c r="AI14" i="15" s="1"/>
  <c r="AJ14" i="15" s="1"/>
  <c r="AK14" i="15" s="1"/>
  <c r="AL14" i="15" s="1"/>
  <c r="AM14" i="15" s="1"/>
  <c r="AN14" i="15" s="1"/>
  <c r="AO14" i="15" s="1"/>
  <c r="AP14" i="15" s="1"/>
  <c r="AQ14" i="15" s="1"/>
  <c r="AR14" i="15" s="1"/>
  <c r="AS14" i="15" s="1"/>
  <c r="AT14" i="15" s="1"/>
  <c r="AU14" i="15" s="1"/>
  <c r="AV14" i="15" s="1"/>
  <c r="AW14" i="15" s="1"/>
  <c r="AX14" i="15" s="1"/>
  <c r="AY14" i="15" s="1"/>
  <c r="AZ14" i="15" s="1"/>
  <c r="BA14" i="15" s="1"/>
  <c r="AR30" i="15" l="1"/>
  <c r="AR121" i="15" s="1"/>
  <c r="AQ122" i="15" s="1"/>
  <c r="BA30" i="15"/>
  <c r="V70" i="15"/>
  <c r="AQ30" i="15"/>
  <c r="AW30" i="15"/>
  <c r="AI30" i="15"/>
  <c r="V39" i="15"/>
  <c r="V56" i="15"/>
  <c r="V57" i="15"/>
  <c r="V59" i="15"/>
  <c r="AN66" i="15"/>
  <c r="AN121" i="15" s="1"/>
  <c r="V63" i="15"/>
  <c r="V86" i="15"/>
  <c r="V88" i="15"/>
  <c r="V98" i="15"/>
  <c r="V100" i="15"/>
  <c r="V31" i="15"/>
  <c r="AK30" i="15"/>
  <c r="X40" i="15"/>
  <c r="X30" i="15" s="1"/>
  <c r="AD30" i="15"/>
  <c r="AH30" i="15"/>
  <c r="AN30" i="15"/>
  <c r="AT30" i="15"/>
  <c r="AT121" i="15" s="1"/>
  <c r="AZ30" i="15"/>
  <c r="AL30" i="15"/>
  <c r="V38" i="15"/>
  <c r="V72" i="15"/>
  <c r="V62" i="15"/>
  <c r="V64" i="15"/>
  <c r="V82" i="15"/>
  <c r="V106" i="15"/>
  <c r="V107" i="15"/>
  <c r="V58" i="15"/>
  <c r="V43" i="15"/>
  <c r="AT66" i="15"/>
  <c r="V90" i="15"/>
  <c r="V50" i="15"/>
  <c r="V61" i="15"/>
  <c r="V96" i="15"/>
  <c r="V101" i="15"/>
  <c r="V104" i="15"/>
  <c r="V105" i="15"/>
  <c r="V36" i="15"/>
  <c r="AH66" i="15"/>
  <c r="V69" i="15"/>
  <c r="V71" i="15"/>
  <c r="AP121" i="15"/>
  <c r="V32" i="15"/>
  <c r="V33" i="15"/>
  <c r="V37" i="15"/>
  <c r="V40" i="15"/>
  <c r="V41" i="15"/>
  <c r="V42" i="15"/>
  <c r="V44" i="15"/>
  <c r="V46" i="15"/>
  <c r="V51" i="15"/>
  <c r="V52" i="15"/>
  <c r="V53" i="15"/>
  <c r="V54" i="15"/>
  <c r="V60" i="15"/>
  <c r="AQ66" i="15"/>
  <c r="AW66" i="15"/>
  <c r="V78" i="15"/>
  <c r="V79" i="15"/>
  <c r="V80" i="15"/>
  <c r="V81" i="15"/>
  <c r="V83" i="15"/>
  <c r="V85" i="15"/>
  <c r="V87" i="15"/>
  <c r="V89" i="15"/>
  <c r="V91" i="15"/>
  <c r="V92" i="15"/>
  <c r="V93" i="15"/>
  <c r="V94" i="15"/>
  <c r="V97" i="15"/>
  <c r="V99" i="15"/>
  <c r="V102" i="15"/>
  <c r="V103" i="15"/>
  <c r="V108" i="15"/>
  <c r="V109" i="15"/>
  <c r="V110" i="15"/>
  <c r="AZ66" i="15"/>
  <c r="Z121" i="15"/>
  <c r="AD121" i="15"/>
  <c r="AV121" i="15"/>
  <c r="X66" i="15"/>
  <c r="V125" i="15"/>
  <c r="AB121" i="15"/>
  <c r="AF121" i="15"/>
  <c r="AM121" i="15"/>
  <c r="AS121" i="15"/>
  <c r="AO121" i="15"/>
  <c r="AN122" i="15" s="1"/>
  <c r="V124" i="15"/>
  <c r="AY121" i="15"/>
  <c r="AL121" i="15"/>
  <c r="AK122" i="15" s="1"/>
  <c r="BI19" i="15"/>
  <c r="BB121" i="15"/>
  <c r="BE122" i="15" s="1"/>
  <c r="BF66" i="15"/>
  <c r="BF121" i="15" s="1"/>
  <c r="AX66" i="15"/>
  <c r="AX121" i="15" s="1"/>
  <c r="AW122" i="15" s="1"/>
  <c r="AJ121" i="15"/>
  <c r="AI121" i="15"/>
  <c r="V67" i="15"/>
  <c r="AK66" i="15"/>
  <c r="BA66" i="15"/>
  <c r="AU66" i="15"/>
  <c r="AU121" i="15" s="1"/>
  <c r="AT122" i="15" s="1"/>
  <c r="AW121" i="15" l="1"/>
  <c r="BA121" i="15"/>
  <c r="AZ122" i="15" s="1"/>
  <c r="AQ121" i="15"/>
  <c r="V30" i="15"/>
  <c r="AK121" i="15"/>
  <c r="AZ121" i="15"/>
  <c r="AH121" i="15"/>
  <c r="X121" i="15"/>
  <c r="BF122" i="15"/>
  <c r="V66" i="15"/>
  <c r="AH122" i="15"/>
  <c r="X122" i="15" l="1"/>
  <c r="V121" i="15"/>
  <c r="BH122" i="15" s="1"/>
  <c r="V122" i="15"/>
</calcChain>
</file>

<file path=xl/sharedStrings.xml><?xml version="1.0" encoding="utf-8"?>
<sst xmlns="http://schemas.openxmlformats.org/spreadsheetml/2006/main" count="786" uniqueCount="445">
  <si>
    <t>Физика</t>
  </si>
  <si>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</si>
  <si>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</si>
  <si>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</si>
  <si>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</si>
  <si>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</si>
  <si>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</si>
  <si>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</si>
  <si>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</si>
  <si>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</si>
  <si>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</si>
  <si>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Коррупция и ее общественная опасность</t>
  </si>
  <si>
    <t>/10</t>
  </si>
  <si>
    <t>Физическая культура</t>
  </si>
  <si>
    <t>Иностранный язык</t>
  </si>
  <si>
    <t>Основы права и права человека / Теория отраслевых рынков</t>
  </si>
  <si>
    <t>Деловой иностранный язык</t>
  </si>
  <si>
    <t>/68</t>
  </si>
  <si>
    <t>Дополнительные виды обучения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</si>
  <si>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</si>
  <si>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</si>
  <si>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</si>
  <si>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</si>
  <si>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</si>
  <si>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</si>
  <si>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</si>
  <si>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</si>
  <si>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</si>
  <si>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</si>
  <si>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</si>
  <si>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</si>
  <si>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</si>
  <si>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</si>
  <si>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</si>
  <si>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</si>
  <si>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</si>
  <si>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</si>
  <si>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</si>
  <si>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</si>
  <si>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</si>
  <si>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</si>
  <si>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</si>
  <si>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</si>
  <si>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</si>
  <si>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</si>
  <si>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</si>
  <si>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</si>
  <si>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</si>
  <si>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</si>
  <si>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</si>
  <si>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</si>
  <si>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</si>
  <si>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</si>
  <si>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</si>
  <si>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</si>
  <si>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</si>
  <si>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</si>
  <si>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</si>
  <si>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</si>
  <si>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</si>
  <si>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</si>
  <si>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</si>
  <si>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</si>
  <si>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</si>
  <si>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</si>
  <si>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</si>
  <si>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</si>
  <si>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</si>
  <si>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СК-4</t>
  </si>
  <si>
    <t>СК-5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</si>
  <si>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</si>
  <si>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</si>
  <si>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</si>
  <si>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</si>
  <si>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</si>
  <si>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</si>
  <si>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УТВЕРЖДАЮ</t>
  </si>
  <si>
    <t>ТИПОВОЙ УЧЕБНЫЙ ПЛАН</t>
  </si>
  <si>
    <t>Первый заместитель</t>
  </si>
  <si>
    <t>Министра образования</t>
  </si>
  <si>
    <t>Республики Беларусь</t>
  </si>
  <si>
    <t>_________________И.А.Старовойтова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</si>
  <si>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</si>
  <si>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</si>
  <si>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</si>
  <si>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</si>
  <si>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</si>
  <si>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</si>
  <si>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</si>
  <si>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</si>
  <si>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</si>
  <si>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</si>
  <si>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</si>
  <si>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</si>
  <si>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</si>
  <si>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</si>
  <si>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</si>
  <si>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</si>
  <si>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</si>
  <si>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</si>
  <si>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</si>
  <si>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</si>
  <si>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</si>
  <si>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</si>
  <si>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</si>
  <si>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</si>
  <si>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</si>
  <si>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</si>
  <si>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</si>
  <si>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</si>
  <si>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</si>
  <si>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</si>
  <si>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</si>
  <si>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</si>
  <si>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</si>
  <si>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</si>
  <si>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</si>
  <si>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</si>
  <si>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</si>
  <si>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</si>
  <si>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</si>
  <si>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</si>
  <si>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</si>
  <si>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</si>
  <si>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</si>
  <si>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</si>
  <si>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</si>
  <si>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</si>
  <si>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</si>
  <si>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</si>
  <si>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</si>
  <si>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</si>
  <si>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Владеть навыками здоровьесбережения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</si>
  <si>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</si>
  <si>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</si>
  <si>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</si>
  <si>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</si>
  <si>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</si>
  <si>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</si>
  <si>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</si>
  <si>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</si>
  <si>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</si>
  <si>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</si>
  <si>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</si>
  <si>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</si>
  <si>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</si>
  <si>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</si>
  <si>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</si>
  <si>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</si>
  <si>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Преддипломная</t>
  </si>
  <si>
    <t>1. Государственный экзамен по специальности</t>
  </si>
  <si>
    <t>2. Защита дипломного проекта (дипломной работы) в ГЭК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</si>
  <si>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</si>
  <si>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</si>
  <si>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</si>
  <si>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</si>
  <si>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</si>
  <si>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</si>
  <si>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</si>
  <si>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</si>
  <si>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</si>
  <si>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</si>
  <si>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2</t>
  </si>
  <si>
    <t>2.1</t>
  </si>
  <si>
    <t>2.1.1</t>
  </si>
  <si>
    <t>2.1.2</t>
  </si>
  <si>
    <t>2.2</t>
  </si>
  <si>
    <t>3</t>
  </si>
  <si>
    <t>3.1</t>
  </si>
  <si>
    <t>3.2</t>
  </si>
  <si>
    <t>3.4</t>
  </si>
  <si>
    <t>3.5</t>
  </si>
  <si>
    <t>4</t>
  </si>
  <si>
    <t>4.1</t>
  </si>
  <si>
    <t>4.2</t>
  </si>
  <si>
    <t>/60</t>
  </si>
  <si>
    <t>/1-6</t>
  </si>
  <si>
    <t>/16</t>
  </si>
  <si>
    <t>Количество часов учебных занятий</t>
  </si>
  <si>
    <t>8</t>
  </si>
  <si>
    <t>М.П.</t>
  </si>
  <si>
    <t>Регистрационный №_____________________</t>
  </si>
  <si>
    <t>Рекомендован к утверждению Президиумом Совета УМО</t>
  </si>
  <si>
    <t>II. СВОДНЫЕ ДАННЫЕ ПО БЮДЖЕТУ ВРЕМЕНИ (в неделях)</t>
  </si>
  <si>
    <t>УК-10</t>
  </si>
  <si>
    <t>УК-11</t>
  </si>
  <si>
    <t>Заместитель Министра информации Республики Беларусь</t>
  </si>
  <si>
    <t>И.И.Бузовский</t>
  </si>
  <si>
    <t>Председатель УМО по химико-технологическому образованию</t>
  </si>
  <si>
    <t>Председатель НМС по полиграфии</t>
  </si>
  <si>
    <t>М.С.Шмаков</t>
  </si>
  <si>
    <t>по химико-технологическому образованию</t>
  </si>
  <si>
    <t xml:space="preserve">Информатика </t>
  </si>
  <si>
    <t>БПК-10</t>
  </si>
  <si>
    <t>БПК-11</t>
  </si>
  <si>
    <t>БПК-12</t>
  </si>
  <si>
    <t>СК-6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</si>
  <si>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</si>
  <si>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</si>
  <si>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</si>
  <si>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</si>
  <si>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</si>
  <si>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</si>
  <si>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</si>
  <si>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</si>
  <si>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</si>
  <si>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</si>
  <si>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</si>
  <si>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</si>
  <si>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</si>
  <si>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/32</t>
  </si>
  <si>
    <t>/64</t>
  </si>
  <si>
    <t>__________20___</t>
  </si>
  <si>
    <t>20___</t>
  </si>
  <si>
    <t>/340</t>
  </si>
  <si>
    <t>Специальность: 1-47 01 01 Издательское дело</t>
  </si>
  <si>
    <t>редактор-технолог</t>
  </si>
  <si>
    <t>Основы высшей математики</t>
  </si>
  <si>
    <t>Ознакомительная</t>
  </si>
  <si>
    <t>Редакционно-издательская</t>
  </si>
  <si>
    <t>Издательско-технологическая</t>
  </si>
  <si>
    <t>Программные средства обработки информации в принттехнологиях</t>
  </si>
  <si>
    <t>Введение в специальность</t>
  </si>
  <si>
    <t>Современный белорусский язык</t>
  </si>
  <si>
    <t>Современный русский язык</t>
  </si>
  <si>
    <t>Владеть методами исторического познания и оценки роли книги в системе мировой материально-духовной культуры</t>
  </si>
  <si>
    <t>БПК-13</t>
  </si>
  <si>
    <t>БПК-14</t>
  </si>
  <si>
    <t>БПК-15</t>
  </si>
  <si>
    <t>БПК-16</t>
  </si>
  <si>
    <t>БПК-17</t>
  </si>
  <si>
    <t>БПК-18</t>
  </si>
  <si>
    <t>История книги и книгопечатания</t>
  </si>
  <si>
    <t>Общий курс редактирования</t>
  </si>
  <si>
    <t>Практическая и функциональная стилистика русского языка</t>
  </si>
  <si>
    <t>Практическая и функциональная стилистика белорусского языка</t>
  </si>
  <si>
    <t>Книговедение</t>
  </si>
  <si>
    <t>Курсовая работа по учебной дисциплине "Программные средства обработки информации в принттехнологиях"</t>
  </si>
  <si>
    <t>Основы полиграфического производства</t>
  </si>
  <si>
    <t>Полиграфические материалы</t>
  </si>
  <si>
    <t>Современное издательское дело и статистика печати</t>
  </si>
  <si>
    <t>Технология допечатных и печатных процессов</t>
  </si>
  <si>
    <t>Редакторская подготовка научно-технических и учебных изданий</t>
  </si>
  <si>
    <t>Полиграфический дизайн</t>
  </si>
  <si>
    <t>Текстология</t>
  </si>
  <si>
    <t>Маркетинг в издательском деле</t>
  </si>
  <si>
    <t>Редакторская подготовка изданий для детей</t>
  </si>
  <si>
    <t>Реклама и продвижение книжных изданий</t>
  </si>
  <si>
    <t>Веб-дизайн и разработка мультимедийных изданий</t>
  </si>
  <si>
    <t>Курсовая работа по учебной дисциплине "Реклама и продвижение книжных изданий"</t>
  </si>
  <si>
    <t>Курсовая работа по учебной дисциплине "Веб-дизайн и разработка мультимедийных изданий"</t>
  </si>
  <si>
    <t>3.3</t>
  </si>
  <si>
    <t>3.6</t>
  </si>
  <si>
    <t>Общие проблемы современного белорусского правописания</t>
  </si>
  <si>
    <t>Правовые основы издательского дела</t>
  </si>
  <si>
    <t>Редакторская подготовка литературно-художественных изданий</t>
  </si>
  <si>
    <t>Технология редакционно-издательского процесса</t>
  </si>
  <si>
    <t>Организация издательского дела и менеджмент</t>
  </si>
  <si>
    <t>Метрология, стандартизация и управление качеством полиграфической продукции</t>
  </si>
  <si>
    <t>Курсовая работа по учебной дисциплине "Технология редакционно-издательского процесса"</t>
  </si>
  <si>
    <t>Курсовая работа по учебной дисциплине "Технология допечатных и печатных процессов"</t>
  </si>
  <si>
    <t>Курсовая работа по учебной дисциплине "Организация издательского дела и менеджмент"</t>
  </si>
  <si>
    <t>Модуль "Редактирование и обработка текстовой и графической информации книжных изданий"</t>
  </si>
  <si>
    <t>1.4</t>
  </si>
  <si>
    <t>Модуль "Безопасность жизнедеятельности"</t>
  </si>
  <si>
    <t>1.4.1</t>
  </si>
  <si>
    <t>Курсовая работа по учебной дисциплине "Полиграфический дизайн"</t>
  </si>
  <si>
    <t>Моделирование и оптимизация технологических процессов редакционно-издательской деятельности</t>
  </si>
  <si>
    <t>Цифровая обработка изобразительной информации</t>
  </si>
  <si>
    <t>Химия</t>
  </si>
  <si>
    <t>Модуль "Специальная профессиональная подготовка 1"</t>
  </si>
  <si>
    <t>Модуль "Естественнонаучные дисциплины"</t>
  </si>
  <si>
    <t>Модуль "Языкознание и литературоведение"</t>
  </si>
  <si>
    <t>Курсовая работа по учебной дисциплине "Техническое редактирование и компьютерная верстка"</t>
  </si>
  <si>
    <t>Экономика издательско-полиграфической отрасли</t>
  </si>
  <si>
    <t>Модуль "Дизайн"</t>
  </si>
  <si>
    <t>Модуль "Специальная профессиональная подготовка 2"</t>
  </si>
  <si>
    <t>Дисциплины по выбору студента</t>
  </si>
  <si>
    <t>Модуль "Экономика и организация издательского дела"</t>
  </si>
  <si>
    <t>1.3.2</t>
  </si>
  <si>
    <t>1.3.3</t>
  </si>
  <si>
    <t>1.3.4</t>
  </si>
  <si>
    <t>1.3.5</t>
  </si>
  <si>
    <t>1.3.6</t>
  </si>
  <si>
    <t>1.3.7</t>
  </si>
  <si>
    <t>1.5</t>
  </si>
  <si>
    <t>1.5.1</t>
  </si>
  <si>
    <t>1.5.2</t>
  </si>
  <si>
    <t>1.5.3</t>
  </si>
  <si>
    <t>2.2.1</t>
  </si>
  <si>
    <t>2.2.2</t>
  </si>
  <si>
    <t>2.3</t>
  </si>
  <si>
    <t>2.3.1</t>
  </si>
  <si>
    <t>2.3.2</t>
  </si>
  <si>
    <t>2.3.4</t>
  </si>
  <si>
    <t>2.3.3</t>
  </si>
  <si>
    <t>2.4</t>
  </si>
  <si>
    <t>2.4.1</t>
  </si>
  <si>
    <t>2.4.2</t>
  </si>
  <si>
    <t>2.5</t>
  </si>
  <si>
    <t>2.5.1</t>
  </si>
  <si>
    <t>2.5.2</t>
  </si>
  <si>
    <t>2.5.3</t>
  </si>
  <si>
    <t>2.5.4</t>
  </si>
  <si>
    <t>2.5.5</t>
  </si>
  <si>
    <t>2.6</t>
  </si>
  <si>
    <t>2.6.1</t>
  </si>
  <si>
    <t>2.6.2</t>
  </si>
  <si>
    <t>2.6.3</t>
  </si>
  <si>
    <t>СК-3</t>
  </si>
  <si>
    <t>СК-28</t>
  </si>
  <si>
    <t>СК-29</t>
  </si>
  <si>
    <t>СК-25</t>
  </si>
  <si>
    <t>СК-26</t>
  </si>
  <si>
    <t>СК-27</t>
  </si>
  <si>
    <t>СК-20</t>
  </si>
  <si>
    <t>СК-21</t>
  </si>
  <si>
    <t>СК-22</t>
  </si>
  <si>
    <t>СК-23</t>
  </si>
  <si>
    <t>СК-24</t>
  </si>
  <si>
    <t>Владеть практическими подходами к редакторской подготовке изданий для детей</t>
  </si>
  <si>
    <t>Владеть основными подходами к созданию и редактированию собрания сочинений классиков</t>
  </si>
  <si>
    <t>Техническое редактирование и компьютерная верстка</t>
  </si>
  <si>
    <t>Протокол №____ от _____________</t>
  </si>
  <si>
    <t>1.4.2</t>
  </si>
  <si>
    <t>Современный литературный процесс/ Динамика норм современного белорусского языка</t>
  </si>
  <si>
    <t xml:space="preserve">Редактирование справочной литературы/ Редактирование переводной литературы </t>
  </si>
  <si>
    <t>СК-25/
СК-26</t>
  </si>
  <si>
    <t>Продолжение типового учебного плана по специальности 1-47 01 01 "Издательское дело", регистрационный №____________________</t>
  </si>
  <si>
    <t>/22</t>
  </si>
  <si>
    <t>/12</t>
  </si>
  <si>
    <t>Квалификация:</t>
  </si>
  <si>
    <t>УК-4, УК-6</t>
  </si>
  <si>
    <t>УК-1, УК-5, УК-8</t>
  </si>
  <si>
    <t>УК-10, БПК-2</t>
  </si>
  <si>
    <t xml:space="preserve">Белорусская литература </t>
  </si>
  <si>
    <t>УК-10, БПК-4</t>
  </si>
  <si>
    <t xml:space="preserve">Всемирная литература </t>
  </si>
  <si>
    <t>1.5.4</t>
  </si>
  <si>
    <t>1.5.5</t>
  </si>
  <si>
    <t>1.5.6</t>
  </si>
  <si>
    <t xml:space="preserve">Этика и эстетика / История мировой культуры </t>
  </si>
  <si>
    <t>УК-5, 
УК-8/ 
УК-9</t>
  </si>
  <si>
    <t>УК-7/
УК-4, УК-6</t>
  </si>
  <si>
    <t>Основы дизайна</t>
  </si>
  <si>
    <t>2.4.3</t>
  </si>
  <si>
    <t>2.4.4</t>
  </si>
  <si>
    <t>Дизайн электронных СМИ</t>
  </si>
  <si>
    <t>Библиография и библиотековедение</t>
  </si>
  <si>
    <t>2.5.6</t>
  </si>
  <si>
    <t>Основы научных исследований и инновационной деятельности</t>
  </si>
  <si>
    <t>Технология разработки электронных изданий</t>
  </si>
  <si>
    <t>Редакторская подготовка СМИ</t>
  </si>
  <si>
    <t>СК-23/
СК-24</t>
  </si>
  <si>
    <t>Основы технологии брендинга в издательском деле/ Типология издательской продукции</t>
  </si>
  <si>
    <t>СК-27/
СК-28</t>
  </si>
  <si>
    <t>/7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</si>
  <si>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</si>
  <si>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</si>
  <si>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</si>
  <si>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1.1.3, 2.1.2</t>
  </si>
  <si>
    <t>Быть способным к саморазвитию и совершенствованию в профессиональной деятельности</t>
  </si>
  <si>
    <t>1.1.4, 2.1.1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</si>
  <si>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</si>
  <si>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</si>
  <si>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1.1.2, 2.1.2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</si>
  <si>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</si>
  <si>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</si>
  <si>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1.1.1, 2.1.1</t>
  </si>
  <si>
    <t>Осуществлять коммуникации на государственном языке для решения задач межличностного и межкультурного взаимодействия</t>
  </si>
  <si>
    <t>1.3.2, 1.3.3, 1.3.4, 1.3.6</t>
  </si>
  <si>
    <t>Владеть практической и функциональной стилистикой белорусского языка,  редактировать стиль белорусскоязычного текста</t>
  </si>
  <si>
    <t xml:space="preserve"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 </t>
  </si>
  <si>
    <t>Анализировать причины производственного травматизма и профзаболеваний, разрабатывать и реализовывать мероприятия по предупреждению производственного травматизма и профессиональных заболеваний</t>
  </si>
  <si>
    <t>Применять в профессиональной деятельности общие принципы обработки текстовых документов, законы и правила типографики, приемы создания векторных иллюстраций</t>
  </si>
  <si>
    <t>Использовать различные изобразительные оригиналы для их полноцветного воспроизведения с помощью полиграфических технологий</t>
  </si>
  <si>
    <t>Описывать состав, свойства, способы получения и контроля качества бумаги и картона, полиграфических красок, переплетных материалов</t>
  </si>
  <si>
    <t>Применять методы разработки, оформления и внедрения стандартов комплексной системы управления качеством на полиграфических предприятиях</t>
  </si>
  <si>
    <t>Анализировать рыночную ситуацию, прогнозировать спрос и разрабатывать стратегию маркетинга для издательской продукции</t>
  </si>
  <si>
    <t>Понимать элементы и принципы организации современного производства, предлагать способы решения проблем экономического характера и оценивать ожидаемые результаты</t>
  </si>
  <si>
    <t>Анализировать наличие, изменение и эффективность использования ресурсов, результативность работы предприятия, принимать оптимальные управленческие решения и прогнозировать их последствия для издательства</t>
  </si>
  <si>
    <t>Владеть основами дизайна издательской продукции</t>
  </si>
  <si>
    <t>Владеть теоретическими и методическими основами разработки и художественно-технического оформления электронных СМИ</t>
  </si>
  <si>
    <t>Владеть способами подготовки и редактирования библиографии, понимать принципы работы библиотеки</t>
  </si>
  <si>
    <t>Понимать процессы создания, рекламирования, распространения и использования произведений письменности и печати в обществе</t>
  </si>
  <si>
    <t>Владеть основными методами и подходами статистики печати, используемыми в современном издательском деле</t>
  </si>
  <si>
    <t>Структурировать научную, нормативную, справочную и специальную литературу в области издательского дела, проводить исследования новых технологий, проектов с целью оценки их инновационного потенциала</t>
  </si>
  <si>
    <t>Понимать и использовать типологию допечатных и печатных процессов для практических целей книгоиздания</t>
  </si>
  <si>
    <t>Владеть методикой редакторской подготовки научно-технических и учебных изданий</t>
  </si>
  <si>
    <t>Владеть методикой редактирования справочной литературы</t>
  </si>
  <si>
    <t>Владеть основами технологии брендинга в издательском деле</t>
  </si>
  <si>
    <t>Понимать и использовать актуальную типологию издательской продукции</t>
  </si>
  <si>
    <t>Понимать специфику современного литературного процесса в контексте книгоиздания</t>
  </si>
  <si>
    <t>Понимать теоретические и практические аспекты динамики норм современного белорусского языка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</si>
  <si>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</si>
  <si>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учреждения образования "Республиканский институт высшей школы"</t>
  </si>
  <si>
    <t>Владеть основами исследовательской деятельности, осуществлять поиск, анализ и синтез информации</t>
  </si>
  <si>
    <t>М.В.Шестаков</t>
  </si>
  <si>
    <t>Разработан в качестве примера реализации образовательного стандарта по специальности 1-47 01 01 "Издательское дело".</t>
  </si>
  <si>
    <t>Охрана труда на издательско-полиграфических предприятиях</t>
  </si>
  <si>
    <t>12</t>
  </si>
  <si>
    <t>Модуль "Математика и информатика"</t>
  </si>
  <si>
    <t>Модуль"Полиграфическое производство"</t>
  </si>
  <si>
    <t>1.6</t>
  </si>
  <si>
    <t>1.6.1</t>
  </si>
  <si>
    <t>1.6.2</t>
  </si>
  <si>
    <t>1.6.3</t>
  </si>
  <si>
    <t>1.7</t>
  </si>
  <si>
    <t>1.7.1</t>
  </si>
  <si>
    <t>1.7.2</t>
  </si>
  <si>
    <t>2.2.3</t>
  </si>
  <si>
    <t>2.2.4</t>
  </si>
  <si>
    <t>2.4.5</t>
  </si>
  <si>
    <t>2.4.6</t>
  </si>
  <si>
    <t>2.4.7</t>
  </si>
  <si>
    <t>2.4.8</t>
  </si>
  <si>
    <t>Применять основные методы линейной алгебры, аналитической геометрии, математического анализа для решения производственных задач</t>
  </si>
  <si>
    <t>Применять знания по истории белорусской литературы для планирования книгоиздательской деятельности</t>
  </si>
  <si>
    <t>Применять знания по истории зарубежной литературы  для планирования книгоиздательской деятельности</t>
  </si>
  <si>
    <t>Применять технологии полиграфических производств для создания печатной продукции, анализировать основные направления развития допечатных, печатных и послепечатных систем и технологий</t>
  </si>
  <si>
    <t>Применять основные фундаментальные законы и понятия химии, классификации, номенклатуры, основные химические свойства и методы получения неорганических соединений,  теоретические концепции для решения расчетных задач</t>
  </si>
  <si>
    <t>Применять основные законы физики для решения производственных задач, владеть принципами экспериментального и теоретического изучения физических явлений и процессов</t>
  </si>
  <si>
    <t>Владеть правовыми основами издательского дела, применять нормативные правовые знания для осуществления хозяйственной деятельности издательства</t>
  </si>
  <si>
    <t xml:space="preserve">Использовать знания по основам применения цветовых пространств, их преобразований и расчета  для повышения качества продукции, понимать особенности задания  и воспроизведения цветовых пространств средствами полиграфии																																																		</t>
  </si>
  <si>
    <t>Использовать современные методы моделирования технологических процессов допечатной подготовки изданий, печатных и послепечатных процессов и всего полиграфического производства</t>
  </si>
  <si>
    <t>Применять технологию разработки электронных изданий для повышения качества печатной и цифровой продукции</t>
  </si>
  <si>
    <t>Обрабатывать авторский оригинал на всех этапах редакционно-издательского процесса, разрабатывать аппарат издания</t>
  </si>
  <si>
    <t>Проводить редакторский анализ материалов СМИ, организовывать работу редакции СМИ</t>
  </si>
  <si>
    <t>Владеть методикой редактирования переводной литературы</t>
  </si>
  <si>
    <t>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</si>
  <si>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r>
      <t>Великая Отечественная война советского народа</t>
    </r>
    <r>
      <rPr>
        <sz val="17"/>
        <rFont val="Arial"/>
        <family val="2"/>
        <charset val="204"/>
      </rPr>
      <t xml:space="preserve"> (в контексте Второй мировой войны)</t>
    </r>
  </si>
  <si>
    <t>Владеть практической и функциональной стилистикой русского языка, редактировать стиль русскоязычного текста</t>
  </si>
  <si>
    <t>Применять технологии, используемые в издательском деле, для анализа его основных направлений</t>
  </si>
  <si>
    <t>Владеть основными подходами к редактированию, использовать их на практике</t>
  </si>
  <si>
    <t>Применять современное аппаратное и программное обеспечение, технологии набора и верстки для обработки текстовой информации</t>
  </si>
  <si>
    <t>Владеть основами веб-дизайна, разрабатывать мультимедийные издания</t>
  </si>
  <si>
    <t>Владеть подходами, используемыми в рекламе и продвижении книжных изданий</t>
  </si>
  <si>
    <t>Владеть актуальными подходами к редактированию литературно-художественных изданий</t>
  </si>
  <si>
    <t>Безопасность жизнедеятельности человека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</si>
  <si>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1</t>
    </r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</si>
  <si>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18</t>
    </r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</si>
  <si>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16</t>
    </r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</si>
  <si>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20</t>
    </r>
  </si>
  <si>
    <t>2, 4</t>
  </si>
  <si>
    <t>1, 3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</si>
</sst>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5"/>
      <name val="Arial Narrow"/>
      <family val="2"/>
      <charset val="204"/>
    </font>
    <font>
      <b/>
      <sz val="15"/>
      <name val="Arial Narrow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name val="Arial"/>
      <family val="2"/>
      <charset val="204"/>
    </font>
    <font>
      <sz val="15"/>
      <name val="Arial"/>
      <family val="2"/>
      <charset val="204"/>
    </font>
    <font>
      <b/>
      <sz val="2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3"/>
      <name val="Arial"/>
      <family val="2"/>
      <charset val="204"/>
    </font>
    <font>
      <sz val="14"/>
      <name val="Arial"/>
      <family val="2"/>
      <charset val="204"/>
    </font>
    <font>
      <b/>
      <sz val="15"/>
      <name val="Arial"/>
      <family val="2"/>
      <charset val="204"/>
    </font>
    <font>
      <sz val="15"/>
      <color rgb="FFFF0000"/>
      <name val="Arial"/>
      <family val="2"/>
      <charset val="204"/>
    </font>
    <font>
      <sz val="15"/>
      <color indexed="10"/>
      <name val="Arial"/>
      <family val="2"/>
      <charset val="204"/>
    </font>
    <font>
      <sz val="15"/>
      <color rgb="FF0000CC"/>
      <name val="Arial"/>
      <family val="2"/>
      <charset val="204"/>
    </font>
    <font>
      <sz val="16"/>
      <color rgb="FF0000CC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8"/>
      <name val="Arial"/>
      <family val="2"/>
      <charset val="204"/>
    </font>
    <font>
      <sz val="12.5"/>
      <name val="Arial"/>
      <family val="2"/>
      <charset val="204"/>
    </font>
    <font>
      <vertAlign val="superscript"/>
      <sz val="18"/>
      <name val="Arial"/>
      <family val="2"/>
      <charset val="204"/>
    </font>
    <font>
      <b/>
      <sz val="17"/>
      <name val="Arial"/>
      <family val="2"/>
      <charset val="204"/>
    </font>
    <font>
      <sz val="17"/>
      <name val="Arial"/>
      <family val="2"/>
      <charset val="204"/>
    </font>
    <font>
      <sz val="16"/>
      <color rgb="FFFF0000"/>
      <name val="Arial"/>
      <family val="2"/>
      <charset val="204"/>
    </font>
    <font>
      <sz val="20"/>
      <name val="Arial"/>
      <family val="2"/>
      <charset val="204"/>
    </font>
    <font>
      <sz val="20"/>
      <color indexed="10"/>
      <name val="Arial"/>
      <family val="2"/>
      <charset val="204"/>
    </font>
    <font>
      <sz val="24"/>
      <name val="Arial"/>
      <family val="2"/>
      <charset val="204"/>
    </font>
    <font>
      <b/>
      <sz val="16"/>
      <name val="Arial Narrow"/>
      <family val="2"/>
      <charset val="204"/>
    </font>
    <font>
      <b/>
      <sz val="17"/>
      <name val="Arial Narrow"/>
      <family val="2"/>
      <charset val="204"/>
    </font>
    <font>
      <b/>
      <sz val="17"/>
      <color theme="0"/>
      <name val="Arial"/>
      <family val="2"/>
      <charset val="204"/>
    </font>
    <font>
      <vertAlign val="superscript"/>
      <sz val="17"/>
      <name val="Arial"/>
      <family val="2"/>
      <charset val="204"/>
    </font>
    <font>
      <b/>
      <sz val="17"/>
      <color theme="0"/>
      <name val="Arial Narrow"/>
      <family val="2"/>
      <charset val="204"/>
    </font>
    <font>
      <sz val="17"/>
      <color theme="0"/>
      <name val="Arial"/>
      <family val="2"/>
      <charset val="204"/>
    </font>
    <font>
      <b/>
      <sz val="17"/>
      <color rgb="FFCC00CC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rgb="FF000000"/>
      </patternFill>
    </fill>
  </fills>
  <borders count="1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uble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double">
        <color indexed="23"/>
      </top>
      <bottom style="hair">
        <color indexed="23"/>
      </bottom>
      <diagonal/>
    </border>
    <border>
      <left/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/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indexed="23"/>
      </left>
      <right/>
      <top/>
      <bottom/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hair">
        <color indexed="23"/>
      </bottom>
      <diagonal/>
    </border>
    <border>
      <left/>
      <right style="double">
        <color indexed="23"/>
      </right>
      <top style="double">
        <color indexed="23"/>
      </top>
      <bottom style="hair">
        <color indexed="23"/>
      </bottom>
      <diagonal/>
    </border>
    <border>
      <left/>
      <right/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double">
        <color indexed="23"/>
      </right>
      <top/>
      <bottom style="hair">
        <color indexed="23"/>
      </bottom>
      <diagonal/>
    </border>
    <border>
      <left/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double">
        <color indexed="23"/>
      </right>
      <top style="hair">
        <color indexed="23"/>
      </top>
      <bottom/>
      <diagonal/>
    </border>
    <border>
      <left style="double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double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double">
        <color indexed="23"/>
      </right>
      <top style="hair">
        <color indexed="23"/>
      </top>
      <bottom/>
      <diagonal/>
    </border>
    <border>
      <left style="double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double">
        <color indexed="23"/>
      </right>
      <top/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double">
        <color indexed="23"/>
      </bottom>
      <diagonal/>
    </border>
    <border>
      <left/>
      <right/>
      <top style="hair">
        <color indexed="23"/>
      </top>
      <bottom style="double">
        <color indexed="23"/>
      </bottom>
      <diagonal/>
    </border>
    <border>
      <left/>
      <right style="double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double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ouble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double">
        <color indexed="23"/>
      </right>
      <top style="thin">
        <color indexed="23"/>
      </top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/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indexed="23"/>
      </right>
      <top style="double">
        <color indexed="23"/>
      </top>
      <bottom style="hair">
        <color indexed="23"/>
      </bottom>
      <diagonal/>
    </border>
    <border>
      <left/>
      <right style="thin">
        <color indexed="23"/>
      </right>
      <top/>
      <bottom style="hair">
        <color indexed="23"/>
      </bottom>
      <diagonal/>
    </border>
    <border>
      <left style="double">
        <color indexed="23"/>
      </left>
      <right style="double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double">
        <color indexed="23"/>
      </right>
      <top/>
      <bottom style="hair">
        <color indexed="23"/>
      </bottom>
      <diagonal/>
    </border>
    <border>
      <left style="double">
        <color rgb="FF808080"/>
      </left>
      <right/>
      <top style="hair">
        <color indexed="23"/>
      </top>
      <bottom style="hair">
        <color indexed="23"/>
      </bottom>
      <diagonal/>
    </border>
    <border>
      <left/>
      <right style="hair">
        <color rgb="FF808080"/>
      </right>
      <top style="hair">
        <color indexed="23"/>
      </top>
      <bottom style="hair">
        <color indexed="23"/>
      </bottom>
      <diagonal/>
    </border>
    <border>
      <left style="hair">
        <color rgb="FF808080"/>
      </left>
      <right/>
      <top style="hair">
        <color indexed="23"/>
      </top>
      <bottom style="hair">
        <color indexed="23"/>
      </bottom>
      <diagonal/>
    </border>
    <border>
      <left/>
      <right style="double">
        <color rgb="FF808080"/>
      </right>
      <top style="hair">
        <color indexed="23"/>
      </top>
      <bottom style="hair">
        <color indexed="23"/>
      </bottom>
      <diagonal/>
    </border>
    <border>
      <left/>
      <right style="thin">
        <color rgb="FF808080"/>
      </right>
      <top style="hair">
        <color indexed="23"/>
      </top>
      <bottom style="hair">
        <color indexed="23"/>
      </bottom>
      <diagonal/>
    </border>
    <border>
      <left style="thin">
        <color rgb="FF808080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double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 style="thin">
        <color rgb="FF808080"/>
      </right>
      <top style="hair">
        <color rgb="FF808080"/>
      </top>
      <bottom style="hair">
        <color rgb="FF808080"/>
      </bottom>
      <diagonal/>
    </border>
    <border>
      <left/>
      <right style="double">
        <color rgb="FF808080"/>
      </right>
      <top style="hair">
        <color rgb="FF808080"/>
      </top>
      <bottom style="hair">
        <color rgb="FF808080"/>
      </bottom>
      <diagonal/>
    </border>
    <border>
      <left/>
      <right style="double">
        <color rgb="FF808080"/>
      </right>
      <top style="hair">
        <color indexed="23"/>
      </top>
      <bottom style="double">
        <color indexed="23"/>
      </bottom>
      <diagonal/>
    </border>
    <border>
      <left style="double">
        <color rgb="FF808080"/>
      </left>
      <right/>
      <top style="hair">
        <color indexed="23"/>
      </top>
      <bottom style="double">
        <color indexed="23"/>
      </bottom>
      <diagonal/>
    </border>
    <border>
      <left/>
      <right style="thin">
        <color rgb="FF808080"/>
      </right>
      <top style="hair">
        <color indexed="23"/>
      </top>
      <bottom style="double">
        <color indexed="23"/>
      </bottom>
      <diagonal/>
    </border>
    <border>
      <left style="thin">
        <color rgb="FF808080"/>
      </left>
      <right/>
      <top style="hair">
        <color indexed="23"/>
      </top>
      <bottom style="double">
        <color indexed="23"/>
      </bottom>
      <diagonal/>
    </border>
    <border>
      <left/>
      <right style="hair">
        <color rgb="FF808080"/>
      </right>
      <top style="hair">
        <color indexed="23"/>
      </top>
      <bottom style="double">
        <color indexed="23"/>
      </bottom>
      <diagonal/>
    </border>
    <border>
      <left style="hair">
        <color rgb="FF808080"/>
      </left>
      <right/>
      <top style="hair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double">
        <color indexed="23"/>
      </top>
      <bottom/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double">
        <color indexed="23"/>
      </bottom>
      <diagonal/>
    </border>
    <border>
      <left style="hair">
        <color indexed="23"/>
      </left>
      <right/>
      <top style="double">
        <color indexed="23"/>
      </top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/>
      <bottom style="double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double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double">
        <color rgb="FF808080"/>
      </left>
      <right/>
      <top style="hair">
        <color indexed="23"/>
      </top>
      <bottom style="double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indexed="23"/>
      </top>
      <bottom style="double">
        <color rgb="FF808080"/>
      </bottom>
      <diagonal/>
    </border>
    <border>
      <left/>
      <right/>
      <top style="hair">
        <color indexed="23"/>
      </top>
      <bottom style="double">
        <color rgb="FF808080"/>
      </bottom>
      <diagonal/>
    </border>
    <border>
      <left style="thin">
        <color rgb="FF808080"/>
      </left>
      <right style="hair">
        <color rgb="FF808080"/>
      </right>
      <top style="hair">
        <color indexed="23"/>
      </top>
      <bottom style="double">
        <color rgb="FF808080"/>
      </bottom>
      <diagonal/>
    </border>
    <border>
      <left/>
      <right style="hair">
        <color rgb="FF808080"/>
      </right>
      <top style="hair">
        <color indexed="23"/>
      </top>
      <bottom style="double">
        <color rgb="FF808080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double">
        <color rgb="FF808080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double">
        <color rgb="FF808080"/>
      </bottom>
      <diagonal/>
    </border>
    <border>
      <left/>
      <right style="double">
        <color rgb="FF808080"/>
      </right>
      <top style="hair">
        <color indexed="23"/>
      </top>
      <bottom style="double">
        <color rgb="FF808080"/>
      </bottom>
      <diagonal/>
    </border>
    <border>
      <left/>
      <right style="thin">
        <color rgb="FF808080"/>
      </right>
      <top style="hair">
        <color indexed="23"/>
      </top>
      <bottom style="double">
        <color rgb="FF808080"/>
      </bottom>
      <diagonal/>
    </border>
    <border>
      <left style="hair">
        <color rgb="FF808080"/>
      </left>
      <right/>
      <top style="hair">
        <color indexed="23"/>
      </top>
      <bottom style="double">
        <color rgb="FF808080"/>
      </bottom>
      <diagonal/>
    </border>
  </borders>
  <cellStyleXfs count="1">
    <xf numFmtId="0" fontId="0" fillId="0" borderId="0"/>
  </cellStyleXfs>
  <cellXfs count="767">
    <xf numFmtId="0" fontId="0" fillId="0" borderId="0" xfId="0"/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8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left" vertical="center"/>
    </xf>
    <xf numFmtId="0" fontId="8" fillId="0" borderId="8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0" borderId="86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49" fontId="27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49" fontId="27" fillId="0" borderId="0" xfId="0" applyNumberFormat="1" applyFont="1" applyFill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49" fontId="10" fillId="0" borderId="7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3" borderId="86" xfId="0" applyNumberFormat="1" applyFont="1" applyFill="1" applyBorder="1" applyAlignment="1">
      <alignment horizontal="center" vertical="center"/>
    </xf>
    <xf numFmtId="0" fontId="11" fillId="5" borderId="86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89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25" fillId="2" borderId="90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5" fillId="6" borderId="100" xfId="0" applyFont="1" applyFill="1" applyBorder="1" applyAlignment="1">
      <alignment horizontal="center" vertical="center"/>
    </xf>
    <xf numFmtId="0" fontId="25" fillId="6" borderId="105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 wrapText="1"/>
    </xf>
    <xf numFmtId="0" fontId="30" fillId="3" borderId="84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85" xfId="0" applyFont="1" applyFill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6" borderId="100" xfId="0" applyFont="1" applyFill="1" applyBorder="1" applyAlignment="1">
      <alignment horizontal="center" vertical="center" wrapText="1"/>
    </xf>
    <xf numFmtId="0" fontId="1" fillId="6" borderId="101" xfId="0" applyFont="1" applyFill="1" applyBorder="1" applyAlignment="1">
      <alignment horizontal="center" vertical="center" wrapText="1"/>
    </xf>
    <xf numFmtId="0" fontId="1" fillId="6" borderId="102" xfId="0" applyFont="1" applyFill="1" applyBorder="1" applyAlignment="1">
      <alignment horizontal="center" vertical="center" wrapText="1"/>
    </xf>
    <xf numFmtId="0" fontId="1" fillId="6" borderId="103" xfId="0" applyFont="1" applyFill="1" applyBorder="1" applyAlignment="1">
      <alignment horizontal="center" vertical="center" wrapText="1"/>
    </xf>
    <xf numFmtId="0" fontId="1" fillId="6" borderId="104" xfId="0" applyFont="1" applyFill="1" applyBorder="1" applyAlignment="1">
      <alignment horizontal="center" vertical="center" wrapText="1"/>
    </xf>
    <xf numFmtId="0" fontId="1" fillId="6" borderId="105" xfId="0" applyFont="1" applyFill="1" applyBorder="1" applyAlignment="1">
      <alignment horizontal="center" vertical="center" wrapText="1"/>
    </xf>
    <xf numFmtId="0" fontId="1" fillId="6" borderId="10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85" xfId="0" applyFont="1" applyFill="1" applyBorder="1" applyAlignment="1">
      <alignment horizontal="center" vertical="center" wrapText="1"/>
    </xf>
    <xf numFmtId="0" fontId="30" fillId="2" borderId="34" xfId="0" applyFont="1" applyFill="1" applyBorder="1" applyAlignment="1">
      <alignment horizontal="center" vertical="center" wrapText="1"/>
    </xf>
    <xf numFmtId="0" fontId="30" fillId="2" borderId="4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5" xfId="0" applyNumberFormat="1" applyFont="1" applyFill="1" applyBorder="1" applyAlignment="1">
      <alignment horizontal="center"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 wrapText="1"/>
    </xf>
    <xf numFmtId="1" fontId="31" fillId="2" borderId="7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" fillId="2" borderId="49" xfId="0" applyFont="1" applyFill="1" applyBorder="1" applyAlignment="1">
      <alignment horizontal="center" vertical="center" wrapText="1"/>
    </xf>
    <xf numFmtId="0" fontId="1" fillId="0" borderId="10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30" fillId="2" borderId="9" xfId="0" applyNumberFormat="1" applyFont="1" applyFill="1" applyBorder="1" applyAlignment="1">
      <alignment horizontal="center" vertical="center" wrapText="1"/>
    </xf>
    <xf numFmtId="1" fontId="30" fillId="2" borderId="6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90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1" fillId="6" borderId="126" xfId="0" applyFont="1" applyFill="1" applyBorder="1" applyAlignment="1">
      <alignment horizontal="center" vertical="center" wrapText="1"/>
    </xf>
    <xf numFmtId="0" fontId="1" fillId="6" borderId="127" xfId="0" applyFont="1" applyFill="1" applyBorder="1" applyAlignment="1">
      <alignment horizontal="center" vertical="center" wrapText="1"/>
    </xf>
    <xf numFmtId="0" fontId="1" fillId="0" borderId="128" xfId="0" applyFont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 wrapText="1"/>
    </xf>
    <xf numFmtId="0" fontId="1" fillId="0" borderId="130" xfId="0" applyFont="1" applyBorder="1" applyAlignment="1">
      <alignment horizontal="center" vertical="center" wrapText="1"/>
    </xf>
    <xf numFmtId="0" fontId="1" fillId="2" borderId="131" xfId="0" applyFont="1" applyFill="1" applyBorder="1" applyAlignment="1">
      <alignment horizontal="center" vertical="center" wrapText="1"/>
    </xf>
    <xf numFmtId="0" fontId="1" fillId="6" borderId="130" xfId="0" applyFont="1" applyFill="1" applyBorder="1" applyAlignment="1">
      <alignment horizontal="center" vertical="center" wrapText="1"/>
    </xf>
    <xf numFmtId="0" fontId="1" fillId="6" borderId="128" xfId="0" applyFont="1" applyFill="1" applyBorder="1" applyAlignment="1">
      <alignment horizontal="center" vertical="center" wrapText="1"/>
    </xf>
    <xf numFmtId="0" fontId="1" fillId="2" borderId="132" xfId="0" applyFont="1" applyFill="1" applyBorder="1" applyAlignment="1">
      <alignment horizontal="center" vertical="center" wrapText="1"/>
    </xf>
    <xf numFmtId="0" fontId="1" fillId="6" borderId="133" xfId="0" applyFont="1" applyFill="1" applyBorder="1" applyAlignment="1">
      <alignment horizontal="center" vertical="center" wrapText="1"/>
    </xf>
    <xf numFmtId="0" fontId="1" fillId="6" borderId="13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textRotation="90"/>
    </xf>
    <xf numFmtId="0" fontId="13" fillId="0" borderId="22" xfId="0" applyFont="1" applyFill="1" applyBorder="1" applyAlignment="1">
      <alignment horizontal="center" vertical="center" textRotation="90"/>
    </xf>
    <xf numFmtId="0" fontId="13" fillId="0" borderId="25" xfId="0" applyFont="1" applyFill="1" applyBorder="1" applyAlignment="1">
      <alignment horizontal="center" vertical="center" textRotation="90"/>
    </xf>
    <xf numFmtId="0" fontId="13" fillId="0" borderId="83" xfId="0" applyFont="1" applyFill="1" applyBorder="1" applyAlignment="1">
      <alignment horizontal="center" vertical="center" textRotation="90"/>
    </xf>
    <xf numFmtId="0" fontId="13" fillId="0" borderId="26" xfId="0" applyFont="1" applyFill="1" applyBorder="1" applyAlignment="1">
      <alignment horizontal="center" vertical="center" textRotation="90"/>
    </xf>
    <xf numFmtId="0" fontId="13" fillId="0" borderId="24" xfId="0" applyFont="1" applyFill="1" applyBorder="1" applyAlignment="1">
      <alignment horizontal="center" vertical="center" textRotation="90"/>
    </xf>
    <xf numFmtId="0" fontId="13" fillId="0" borderId="23" xfId="0" applyFont="1" applyFill="1" applyBorder="1" applyAlignment="1">
      <alignment horizontal="center" vertical="center" textRotation="90"/>
    </xf>
    <xf numFmtId="0" fontId="33" fillId="0" borderId="0" xfId="0" applyFont="1" applyFill="1" applyAlignment="1">
      <alignment horizontal="right" vertical="top"/>
    </xf>
    <xf numFmtId="0" fontId="24" fillId="0" borderId="0" xfId="0" applyFont="1" applyFill="1" applyAlignment="1"/>
    <xf numFmtId="0" fontId="25" fillId="0" borderId="0" xfId="0" applyFont="1" applyFill="1" applyAlignment="1"/>
    <xf numFmtId="0" fontId="25" fillId="0" borderId="0" xfId="0" applyFont="1" applyAlignment="1"/>
    <xf numFmtId="0" fontId="25" fillId="0" borderId="0" xfId="0" applyFont="1" applyFill="1" applyBorder="1" applyAlignment="1"/>
    <xf numFmtId="0" fontId="25" fillId="0" borderId="1" xfId="0" applyFont="1" applyFill="1" applyBorder="1" applyAlignment="1"/>
    <xf numFmtId="0" fontId="25" fillId="0" borderId="1" xfId="0" applyFont="1" applyBorder="1" applyAlignment="1"/>
    <xf numFmtId="0" fontId="25" fillId="0" borderId="1" xfId="0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20" xfId="0" applyFont="1" applyFill="1" applyBorder="1" applyAlignment="1">
      <alignment horizontal="right"/>
    </xf>
    <xf numFmtId="0" fontId="25" fillId="0" borderId="19" xfId="0" applyFont="1" applyFill="1" applyBorder="1" applyAlignment="1">
      <alignment horizontal="right"/>
    </xf>
    <xf numFmtId="0" fontId="25" fillId="0" borderId="18" xfId="0" applyFont="1" applyFill="1" applyBorder="1" applyAlignment="1">
      <alignment horizontal="right"/>
    </xf>
    <xf numFmtId="49" fontId="21" fillId="2" borderId="58" xfId="0" applyNumberFormat="1" applyFont="1" applyFill="1" applyBorder="1" applyAlignment="1">
      <alignment horizontal="center" vertical="center" wrapText="1"/>
    </xf>
    <xf numFmtId="49" fontId="21" fillId="2" borderId="59" xfId="0" applyNumberFormat="1" applyFont="1" applyFill="1" applyBorder="1" applyAlignment="1">
      <alignment horizontal="center" vertical="center" wrapText="1"/>
    </xf>
    <xf numFmtId="1" fontId="4" fillId="2" borderId="65" xfId="0" applyNumberFormat="1" applyFont="1" applyFill="1" applyBorder="1" applyAlignment="1">
      <alignment horizontal="center" vertical="center" wrapText="1"/>
    </xf>
    <xf numFmtId="1" fontId="4" fillId="2" borderId="59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center" vertical="center" wrapText="1"/>
    </xf>
    <xf numFmtId="49" fontId="5" fillId="2" borderId="63" xfId="0" applyNumberFormat="1" applyFont="1" applyFill="1" applyBorder="1" applyAlignment="1">
      <alignment horizontal="center" vertical="center" wrapText="1"/>
    </xf>
    <xf numFmtId="49" fontId="5" fillId="2" borderId="66" xfId="0" applyNumberFormat="1" applyFont="1" applyFill="1" applyBorder="1" applyAlignment="1">
      <alignment horizontal="left" vertical="center" wrapText="1"/>
    </xf>
    <xf numFmtId="49" fontId="5" fillId="2" borderId="61" xfId="0" applyNumberFormat="1" applyFont="1" applyFill="1" applyBorder="1" applyAlignment="1">
      <alignment horizontal="left" vertical="center" wrapText="1"/>
    </xf>
    <xf numFmtId="49" fontId="5" fillId="2" borderId="67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69" xfId="0" applyNumberFormat="1" applyFont="1" applyFill="1" applyBorder="1" applyAlignment="1">
      <alignment horizontal="left" vertical="center" wrapText="1"/>
    </xf>
    <xf numFmtId="49" fontId="5" fillId="2" borderId="75" xfId="0" applyNumberFormat="1" applyFont="1" applyFill="1" applyBorder="1" applyAlignment="1">
      <alignment horizontal="left" vertical="center" wrapText="1"/>
    </xf>
    <xf numFmtId="49" fontId="5" fillId="2" borderId="76" xfId="0" applyNumberFormat="1" applyFont="1" applyFill="1" applyBorder="1" applyAlignment="1">
      <alignment horizontal="left" vertical="center" wrapText="1"/>
    </xf>
    <xf numFmtId="49" fontId="5" fillId="2" borderId="77" xfId="0" applyNumberFormat="1" applyFont="1" applyFill="1" applyBorder="1" applyAlignment="1">
      <alignment horizontal="left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1" fontId="5" fillId="0" borderId="68" xfId="0" applyNumberFormat="1" applyFont="1" applyFill="1" applyBorder="1" applyAlignment="1">
      <alignment horizontal="center" vertical="center" wrapText="1"/>
    </xf>
    <xf numFmtId="1" fontId="5" fillId="0" borderId="61" xfId="0" applyNumberFormat="1" applyFont="1" applyFill="1" applyBorder="1" applyAlignment="1">
      <alignment horizontal="center" vertical="center" wrapText="1"/>
    </xf>
    <xf numFmtId="1" fontId="5" fillId="0" borderId="62" xfId="0" applyNumberFormat="1" applyFont="1" applyFill="1" applyBorder="1" applyAlignment="1">
      <alignment horizontal="center" vertical="center" wrapText="1"/>
    </xf>
    <xf numFmtId="1" fontId="5" fillId="0" borderId="7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1" fontId="5" fillId="0" borderId="78" xfId="0" applyNumberFormat="1" applyFont="1" applyFill="1" applyBorder="1" applyAlignment="1">
      <alignment horizontal="center" vertical="center" wrapText="1"/>
    </xf>
    <xf numFmtId="1" fontId="5" fillId="0" borderId="76" xfId="0" applyNumberFormat="1" applyFont="1" applyFill="1" applyBorder="1" applyAlignment="1">
      <alignment horizontal="center" vertical="center" wrapText="1"/>
    </xf>
    <xf numFmtId="1" fontId="5" fillId="0" borderId="79" xfId="0" applyNumberFormat="1" applyFont="1" applyFill="1" applyBorder="1" applyAlignment="1">
      <alignment horizontal="center" vertical="center" wrapText="1"/>
    </xf>
    <xf numFmtId="0" fontId="5" fillId="2" borderId="124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125" xfId="0" applyFont="1" applyFill="1" applyBorder="1" applyAlignment="1">
      <alignment horizontal="center" vertical="center" wrapText="1"/>
    </xf>
    <xf numFmtId="0" fontId="5" fillId="2" borderId="120" xfId="0" applyFont="1" applyFill="1" applyBorder="1" applyAlignment="1">
      <alignment horizontal="center" vertical="center" wrapText="1"/>
    </xf>
    <xf numFmtId="0" fontId="5" fillId="2" borderId="121" xfId="0" applyFont="1" applyFill="1" applyBorder="1" applyAlignment="1">
      <alignment horizontal="center" vertical="center" wrapText="1"/>
    </xf>
    <xf numFmtId="0" fontId="5" fillId="2" borderId="122" xfId="0" applyFont="1" applyFill="1" applyBorder="1" applyAlignment="1">
      <alignment horizontal="center" vertical="center" wrapText="1"/>
    </xf>
    <xf numFmtId="1" fontId="5" fillId="2" borderId="124" xfId="0" applyNumberFormat="1" applyFont="1" applyFill="1" applyBorder="1" applyAlignment="1">
      <alignment horizontal="center" vertical="center" wrapText="1"/>
    </xf>
    <xf numFmtId="1" fontId="5" fillId="2" borderId="73" xfId="0" applyNumberFormat="1" applyFont="1" applyFill="1" applyBorder="1" applyAlignment="1">
      <alignment horizontal="center" vertical="center" wrapText="1"/>
    </xf>
    <xf numFmtId="1" fontId="5" fillId="2" borderId="74" xfId="0" applyNumberFormat="1" applyFont="1" applyFill="1" applyBorder="1" applyAlignment="1">
      <alignment horizontal="center" vertical="center" wrapText="1"/>
    </xf>
    <xf numFmtId="1" fontId="5" fillId="2" borderId="78" xfId="0" applyNumberFormat="1" applyFont="1" applyFill="1" applyBorder="1" applyAlignment="1">
      <alignment horizontal="center" vertical="center" wrapText="1"/>
    </xf>
    <xf numFmtId="1" fontId="5" fillId="2" borderId="76" xfId="0" applyNumberFormat="1" applyFont="1" applyFill="1" applyBorder="1" applyAlignment="1">
      <alignment horizontal="center" vertical="center" wrapText="1"/>
    </xf>
    <xf numFmtId="1" fontId="5" fillId="2" borderId="79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justify" vertical="center"/>
    </xf>
    <xf numFmtId="49" fontId="5" fillId="0" borderId="92" xfId="0" applyNumberFormat="1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justify" vertical="center" wrapText="1"/>
    </xf>
    <xf numFmtId="49" fontId="5" fillId="0" borderId="91" xfId="0" applyNumberFormat="1" applyFont="1" applyBorder="1" applyAlignment="1">
      <alignment horizontal="center" vertical="center" wrapText="1"/>
    </xf>
    <xf numFmtId="0" fontId="5" fillId="0" borderId="92" xfId="0" applyFont="1" applyBorder="1" applyAlignment="1">
      <alignment horizontal="justify" vertical="center" wrapText="1"/>
    </xf>
    <xf numFmtId="49" fontId="5" fillId="0" borderId="92" xfId="0" applyNumberFormat="1" applyFont="1" applyFill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justify" vertical="center" wrapText="1"/>
    </xf>
    <xf numFmtId="49" fontId="5" fillId="0" borderId="113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37" xfId="0" applyFont="1" applyBorder="1" applyAlignment="1">
      <alignment horizontal="justify" vertical="center" wrapText="1"/>
    </xf>
    <xf numFmtId="0" fontId="5" fillId="2" borderId="92" xfId="0" applyFont="1" applyFill="1" applyBorder="1" applyAlignment="1">
      <alignment horizontal="justify" vertical="center" wrapText="1"/>
    </xf>
    <xf numFmtId="49" fontId="5" fillId="2" borderId="92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97" xfId="0" applyNumberFormat="1" applyFont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justify" vertical="center" wrapText="1"/>
    </xf>
    <xf numFmtId="0" fontId="21" fillId="0" borderId="76" xfId="0" applyFont="1" applyFill="1" applyBorder="1" applyAlignment="1">
      <alignment horizontal="center" vertical="center"/>
    </xf>
    <xf numFmtId="1" fontId="4" fillId="4" borderId="81" xfId="0" applyNumberFormat="1" applyFont="1" applyFill="1" applyBorder="1" applyAlignment="1">
      <alignment horizontal="center" vertical="center" wrapText="1"/>
    </xf>
    <xf numFmtId="1" fontId="4" fillId="4" borderId="64" xfId="0" applyNumberFormat="1" applyFont="1" applyFill="1" applyBorder="1" applyAlignment="1">
      <alignment horizontal="center" vertical="center" wrapText="1"/>
    </xf>
    <xf numFmtId="1" fontId="4" fillId="4" borderId="80" xfId="0" applyNumberFormat="1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80" xfId="0" applyFont="1" applyFill="1" applyBorder="1" applyAlignment="1">
      <alignment horizontal="center" vertical="center"/>
    </xf>
    <xf numFmtId="1" fontId="4" fillId="4" borderId="63" xfId="0" applyNumberFormat="1" applyFont="1" applyFill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justify" vertical="center" wrapText="1"/>
    </xf>
    <xf numFmtId="49" fontId="5" fillId="0" borderId="93" xfId="0" applyNumberFormat="1" applyFont="1" applyFill="1" applyBorder="1" applyAlignment="1">
      <alignment horizontal="center" vertical="center" wrapText="1"/>
    </xf>
    <xf numFmtId="1" fontId="5" fillId="2" borderId="68" xfId="0" applyNumberFormat="1" applyFont="1" applyFill="1" applyBorder="1" applyAlignment="1">
      <alignment horizontal="center" vertical="center" wrapText="1"/>
    </xf>
    <xf numFmtId="1" fontId="5" fillId="2" borderId="61" xfId="0" applyNumberFormat="1" applyFont="1" applyFill="1" applyBorder="1" applyAlignment="1">
      <alignment horizontal="center" vertical="center" wrapText="1"/>
    </xf>
    <xf numFmtId="1" fontId="5" fillId="2" borderId="62" xfId="0" applyNumberFormat="1" applyFont="1" applyFill="1" applyBorder="1" applyAlignment="1">
      <alignment horizontal="center" vertical="center" wrapText="1"/>
    </xf>
    <xf numFmtId="1" fontId="5" fillId="2" borderId="120" xfId="0" applyNumberFormat="1" applyFont="1" applyFill="1" applyBorder="1" applyAlignment="1">
      <alignment horizontal="center" vertical="center" wrapText="1"/>
    </xf>
    <xf numFmtId="1" fontId="5" fillId="2" borderId="121" xfId="0" applyNumberFormat="1" applyFont="1" applyFill="1" applyBorder="1" applyAlignment="1">
      <alignment horizontal="center" vertical="center" wrapText="1"/>
    </xf>
    <xf numFmtId="1" fontId="5" fillId="2" borderId="123" xfId="0" applyNumberFormat="1" applyFont="1" applyFill="1" applyBorder="1" applyAlignment="1">
      <alignment horizontal="center" vertical="center" wrapText="1"/>
    </xf>
    <xf numFmtId="49" fontId="5" fillId="2" borderId="66" xfId="0" applyNumberFormat="1" applyFont="1" applyFill="1" applyBorder="1" applyAlignment="1">
      <alignment horizontal="center" vertical="center" wrapText="1"/>
    </xf>
    <xf numFmtId="49" fontId="5" fillId="2" borderId="61" xfId="0" applyNumberFormat="1" applyFont="1" applyFill="1" applyBorder="1" applyAlignment="1">
      <alignment horizontal="center" vertical="center" wrapText="1"/>
    </xf>
    <xf numFmtId="49" fontId="5" fillId="2" borderId="67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69" xfId="0" applyNumberFormat="1" applyFont="1" applyFill="1" applyBorder="1" applyAlignment="1">
      <alignment horizontal="center" vertical="center" wrapText="1"/>
    </xf>
    <xf numFmtId="49" fontId="5" fillId="2" borderId="75" xfId="0" applyNumberFormat="1" applyFont="1" applyFill="1" applyBorder="1" applyAlignment="1">
      <alignment horizontal="center" vertical="center" wrapText="1"/>
    </xf>
    <xf numFmtId="49" fontId="5" fillId="2" borderId="76" xfId="0" applyNumberFormat="1" applyFont="1" applyFill="1" applyBorder="1" applyAlignment="1">
      <alignment horizontal="center" vertical="center" wrapText="1"/>
    </xf>
    <xf numFmtId="49" fontId="5" fillId="2" borderId="77" xfId="0" applyNumberFormat="1" applyFont="1" applyFill="1" applyBorder="1" applyAlignment="1">
      <alignment horizontal="center" vertical="center" wrapText="1"/>
    </xf>
    <xf numFmtId="49" fontId="5" fillId="2" borderId="68" xfId="0" applyNumberFormat="1" applyFont="1" applyFill="1" applyBorder="1" applyAlignment="1">
      <alignment horizontal="center" vertical="center" wrapText="1"/>
    </xf>
    <xf numFmtId="49" fontId="5" fillId="2" borderId="70" xfId="0" applyNumberFormat="1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1" fontId="5" fillId="2" borderId="7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66" xfId="0" applyNumberFormat="1" applyFont="1" applyFill="1" applyBorder="1" applyAlignment="1">
      <alignment horizontal="left" vertical="center" wrapText="1"/>
    </xf>
    <xf numFmtId="1" fontId="5" fillId="2" borderId="61" xfId="0" applyNumberFormat="1" applyFont="1" applyFill="1" applyBorder="1" applyAlignment="1">
      <alignment horizontal="left" vertical="center" wrapText="1"/>
    </xf>
    <xf numFmtId="1" fontId="5" fillId="2" borderId="62" xfId="0" applyNumberFormat="1" applyFont="1" applyFill="1" applyBorder="1" applyAlignment="1">
      <alignment horizontal="left" vertical="center" wrapText="1"/>
    </xf>
    <xf numFmtId="1" fontId="5" fillId="2" borderId="27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 applyBorder="1" applyAlignment="1">
      <alignment horizontal="left" vertical="center" wrapText="1"/>
    </xf>
    <xf numFmtId="1" fontId="5" fillId="2" borderId="28" xfId="0" applyNumberFormat="1" applyFont="1" applyFill="1" applyBorder="1" applyAlignment="1">
      <alignment horizontal="left" vertical="center" wrapText="1"/>
    </xf>
    <xf numFmtId="1" fontId="5" fillId="2" borderId="72" xfId="0" applyNumberFormat="1" applyFont="1" applyFill="1" applyBorder="1" applyAlignment="1">
      <alignment horizontal="left" vertical="center" wrapText="1"/>
    </xf>
    <xf numFmtId="1" fontId="5" fillId="2" borderId="73" xfId="0" applyNumberFormat="1" applyFont="1" applyFill="1" applyBorder="1" applyAlignment="1">
      <alignment horizontal="left" vertical="center" wrapText="1"/>
    </xf>
    <xf numFmtId="1" fontId="5" fillId="2" borderId="74" xfId="0" applyNumberFormat="1" applyFont="1" applyFill="1" applyBorder="1" applyAlignment="1">
      <alignment horizontal="left" vertical="center" wrapText="1"/>
    </xf>
    <xf numFmtId="1" fontId="5" fillId="2" borderId="75" xfId="0" applyNumberFormat="1" applyFont="1" applyFill="1" applyBorder="1" applyAlignment="1">
      <alignment horizontal="left" vertical="center" wrapText="1"/>
    </xf>
    <xf numFmtId="1" fontId="5" fillId="2" borderId="76" xfId="0" applyNumberFormat="1" applyFont="1" applyFill="1" applyBorder="1" applyAlignment="1">
      <alignment horizontal="left" vertical="center" wrapText="1"/>
    </xf>
    <xf numFmtId="1" fontId="5" fillId="2" borderId="79" xfId="0" applyNumberFormat="1" applyFont="1" applyFill="1" applyBorder="1" applyAlignment="1">
      <alignment horizontal="left" vertical="center" wrapText="1"/>
    </xf>
    <xf numFmtId="49" fontId="5" fillId="2" borderId="73" xfId="0" applyNumberFormat="1" applyFont="1" applyFill="1" applyBorder="1" applyAlignment="1">
      <alignment horizontal="left" vertical="center" wrapText="1"/>
    </xf>
    <xf numFmtId="49" fontId="5" fillId="2" borderId="125" xfId="0" applyNumberFormat="1" applyFont="1" applyFill="1" applyBorder="1" applyAlignment="1">
      <alignment horizontal="left" vertical="center" wrapText="1"/>
    </xf>
    <xf numFmtId="49" fontId="5" fillId="2" borderId="121" xfId="0" applyNumberFormat="1" applyFont="1" applyFill="1" applyBorder="1" applyAlignment="1">
      <alignment horizontal="left" vertical="center" wrapText="1"/>
    </xf>
    <xf numFmtId="49" fontId="5" fillId="2" borderId="122" xfId="0" applyNumberFormat="1" applyFont="1" applyFill="1" applyBorder="1" applyAlignment="1">
      <alignment horizontal="left" vertical="center" wrapText="1"/>
    </xf>
    <xf numFmtId="49" fontId="5" fillId="2" borderId="65" xfId="0" applyNumberFormat="1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1" fontId="31" fillId="2" borderId="22" xfId="0" applyNumberFormat="1" applyFont="1" applyFill="1" applyBorder="1" applyAlignment="1">
      <alignment horizontal="center" vertical="center" wrapText="1"/>
    </xf>
    <xf numFmtId="1" fontId="31" fillId="2" borderId="21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49" fontId="21" fillId="2" borderId="60" xfId="0" applyNumberFormat="1" applyFont="1" applyFill="1" applyBorder="1" applyAlignment="1">
      <alignment horizontal="center" vertical="center" wrapText="1"/>
    </xf>
    <xf numFmtId="1" fontId="21" fillId="2" borderId="66" xfId="0" applyNumberFormat="1" applyFont="1" applyFill="1" applyBorder="1" applyAlignment="1">
      <alignment horizontal="center" vertical="center" wrapText="1"/>
    </xf>
    <xf numFmtId="1" fontId="21" fillId="2" borderId="61" xfId="0" applyNumberFormat="1" applyFont="1" applyFill="1" applyBorder="1" applyAlignment="1">
      <alignment horizontal="center" vertical="center" wrapText="1"/>
    </xf>
    <xf numFmtId="1" fontId="21" fillId="2" borderId="62" xfId="0" applyNumberFormat="1" applyFont="1" applyFill="1" applyBorder="1" applyAlignment="1">
      <alignment horizontal="center" vertical="center" wrapText="1"/>
    </xf>
    <xf numFmtId="1" fontId="21" fillId="2" borderId="75" xfId="0" applyNumberFormat="1" applyFont="1" applyFill="1" applyBorder="1" applyAlignment="1">
      <alignment horizontal="center" vertical="center" wrapText="1"/>
    </xf>
    <xf numFmtId="1" fontId="21" fillId="2" borderId="76" xfId="0" applyNumberFormat="1" applyFont="1" applyFill="1" applyBorder="1" applyAlignment="1">
      <alignment horizontal="center" vertical="center" wrapText="1"/>
    </xf>
    <xf numFmtId="1" fontId="21" fillId="2" borderId="79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left" vertical="center" wrapText="1"/>
    </xf>
    <xf numFmtId="49" fontId="5" fillId="2" borderId="63" xfId="0" applyNumberFormat="1" applyFont="1" applyFill="1" applyBorder="1" applyAlignment="1">
      <alignment horizontal="left" vertical="center" wrapText="1"/>
    </xf>
    <xf numFmtId="1" fontId="31" fillId="2" borderId="12" xfId="0" applyNumberFormat="1" applyFont="1" applyFill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vertical="center" wrapText="1"/>
    </xf>
    <xf numFmtId="0" fontId="24" fillId="2" borderId="52" xfId="0" applyFont="1" applyFill="1" applyBorder="1" applyAlignment="1">
      <alignment vertical="center" wrapText="1"/>
    </xf>
    <xf numFmtId="0" fontId="24" fillId="2" borderId="53" xfId="0" applyFont="1" applyFill="1" applyBorder="1" applyAlignment="1">
      <alignment vertical="center" wrapText="1"/>
    </xf>
    <xf numFmtId="0" fontId="24" fillId="2" borderId="20" xfId="0" applyFont="1" applyFill="1" applyBorder="1" applyAlignment="1">
      <alignment vertical="center" wrapText="1"/>
    </xf>
    <xf numFmtId="0" fontId="24" fillId="2" borderId="18" xfId="0" applyFont="1" applyFill="1" applyBorder="1" applyAlignment="1">
      <alignment vertical="center" wrapText="1"/>
    </xf>
    <xf numFmtId="0" fontId="24" fillId="2" borderId="37" xfId="0" applyFont="1" applyFill="1" applyBorder="1" applyAlignment="1">
      <alignment vertical="center" wrapText="1"/>
    </xf>
    <xf numFmtId="1" fontId="34" fillId="2" borderId="11" xfId="0" applyNumberFormat="1" applyFont="1" applyFill="1" applyBorder="1" applyAlignment="1">
      <alignment horizontal="center" vertical="center" wrapText="1"/>
    </xf>
    <xf numFmtId="1" fontId="34" fillId="2" borderId="12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vertical="center" wrapText="1"/>
    </xf>
    <xf numFmtId="0" fontId="24" fillId="2" borderId="31" xfId="0" applyFont="1" applyFill="1" applyBorder="1" applyAlignment="1">
      <alignment vertical="center" wrapText="1"/>
    </xf>
    <xf numFmtId="0" fontId="24" fillId="2" borderId="30" xfId="0" applyFont="1" applyFill="1" applyBorder="1" applyAlignment="1">
      <alignment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vertical="center" wrapText="1"/>
    </xf>
    <xf numFmtId="0" fontId="21" fillId="3" borderId="18" xfId="0" applyFont="1" applyFill="1" applyBorder="1" applyAlignment="1">
      <alignment vertical="center" wrapText="1"/>
    </xf>
    <xf numFmtId="0" fontId="21" fillId="3" borderId="37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49" fontId="25" fillId="2" borderId="20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25" fillId="2" borderId="56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1" fontId="25" fillId="2" borderId="14" xfId="0" applyNumberFormat="1" applyFont="1" applyFill="1" applyBorder="1" applyAlignment="1">
      <alignment horizontal="center" vertical="center" wrapText="1"/>
    </xf>
    <xf numFmtId="1" fontId="25" fillId="2" borderId="15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49" fontId="25" fillId="2" borderId="40" xfId="0" applyNumberFormat="1" applyFont="1" applyFill="1" applyBorder="1" applyAlignment="1">
      <alignment horizontal="center" vertical="center"/>
    </xf>
    <xf numFmtId="49" fontId="25" fillId="2" borderId="41" xfId="0" applyNumberFormat="1" applyFont="1" applyFill="1" applyBorder="1" applyAlignment="1">
      <alignment horizontal="center" vertical="center"/>
    </xf>
    <xf numFmtId="49" fontId="24" fillId="2" borderId="20" xfId="0" applyNumberFormat="1" applyFont="1" applyFill="1" applyBorder="1" applyAlignment="1">
      <alignment horizontal="center" vertical="center"/>
    </xf>
    <xf numFmtId="49" fontId="24" fillId="2" borderId="14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37" xfId="0" applyFont="1" applyFill="1" applyBorder="1" applyAlignment="1">
      <alignment vertical="center" wrapText="1"/>
    </xf>
    <xf numFmtId="0" fontId="25" fillId="2" borderId="19" xfId="0" applyFont="1" applyFill="1" applyBorder="1" applyAlignment="1">
      <alignment horizontal="center" vertical="center"/>
    </xf>
    <xf numFmtId="49" fontId="25" fillId="2" borderId="48" xfId="0" applyNumberFormat="1" applyFont="1" applyFill="1" applyBorder="1" applyAlignment="1">
      <alignment horizontal="center" vertical="center"/>
    </xf>
    <xf numFmtId="49" fontId="25" fillId="2" borderId="3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0" fontId="25" fillId="6" borderId="94" xfId="0" applyFont="1" applyFill="1" applyBorder="1" applyAlignment="1">
      <alignment horizontal="center" vertical="center" wrapText="1"/>
    </xf>
    <xf numFmtId="0" fontId="25" fillId="6" borderId="95" xfId="0" applyFont="1" applyFill="1" applyBorder="1" applyAlignment="1">
      <alignment horizontal="center" vertical="center" wrapText="1"/>
    </xf>
    <xf numFmtId="0" fontId="25" fillId="6" borderId="96" xfId="0" applyFont="1" applyFill="1" applyBorder="1" applyAlignment="1">
      <alignment horizontal="center" vertical="center" wrapText="1"/>
    </xf>
    <xf numFmtId="0" fontId="25" fillId="6" borderId="97" xfId="0" applyFont="1" applyFill="1" applyBorder="1" applyAlignment="1">
      <alignment horizontal="center" vertical="center" wrapText="1"/>
    </xf>
    <xf numFmtId="0" fontId="25" fillId="6" borderId="94" xfId="0" applyFont="1" applyFill="1" applyBorder="1" applyAlignment="1">
      <alignment horizontal="center" vertical="center"/>
    </xf>
    <xf numFmtId="0" fontId="25" fillId="6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left" vertical="center" wrapText="1"/>
    </xf>
    <xf numFmtId="0" fontId="4" fillId="0" borderId="97" xfId="0" applyFont="1" applyBorder="1" applyAlignment="1">
      <alignment horizontal="left" vertical="center" wrapText="1"/>
    </xf>
    <xf numFmtId="49" fontId="25" fillId="6" borderId="94" xfId="0" applyNumberFormat="1" applyFont="1" applyFill="1" applyBorder="1" applyAlignment="1">
      <alignment horizontal="center" vertical="center"/>
    </xf>
    <xf numFmtId="49" fontId="25" fillId="6" borderId="95" xfId="0" applyNumberFormat="1" applyFont="1" applyFill="1" applyBorder="1" applyAlignment="1">
      <alignment horizontal="center" vertical="center"/>
    </xf>
    <xf numFmtId="0" fontId="5" fillId="6" borderId="96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97" xfId="0" applyFont="1" applyFill="1" applyBorder="1" applyAlignment="1">
      <alignment horizontal="left" vertical="center" wrapText="1"/>
    </xf>
    <xf numFmtId="0" fontId="25" fillId="6" borderId="98" xfId="0" applyFont="1" applyFill="1" applyBorder="1" applyAlignment="1">
      <alignment horizontal="center" vertical="center"/>
    </xf>
    <xf numFmtId="0" fontId="25" fillId="6" borderId="99" xfId="0" applyFont="1" applyFill="1" applyBorder="1" applyAlignment="1">
      <alignment horizontal="center" vertical="center"/>
    </xf>
    <xf numFmtId="0" fontId="25" fillId="6" borderId="97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 wrapText="1"/>
    </xf>
    <xf numFmtId="0" fontId="26" fillId="0" borderId="33" xfId="0" applyFont="1" applyFill="1" applyBorder="1" applyAlignment="1">
      <alignment horizontal="left" vertical="center" wrapText="1"/>
    </xf>
    <xf numFmtId="0" fontId="26" fillId="0" borderId="50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17" xfId="0" applyFont="1" applyFill="1" applyBorder="1" applyAlignment="1">
      <alignment horizontal="center" vertical="center" textRotation="90"/>
    </xf>
    <xf numFmtId="0" fontId="25" fillId="0" borderId="62" xfId="0" applyFont="1" applyFill="1" applyBorder="1" applyAlignment="1">
      <alignment horizontal="center" vertical="center" textRotation="90"/>
    </xf>
    <xf numFmtId="0" fontId="25" fillId="0" borderId="118" xfId="0" applyFont="1" applyFill="1" applyBorder="1" applyAlignment="1">
      <alignment horizontal="center" vertical="center" textRotation="90"/>
    </xf>
    <xf numFmtId="0" fontId="25" fillId="0" borderId="28" xfId="0" applyFont="1" applyFill="1" applyBorder="1" applyAlignment="1">
      <alignment horizontal="center" vertical="center" textRotation="90"/>
    </xf>
    <xf numFmtId="0" fontId="25" fillId="0" borderId="119" xfId="0" applyFont="1" applyFill="1" applyBorder="1" applyAlignment="1">
      <alignment horizontal="center" vertical="center" textRotation="90"/>
    </xf>
    <xf numFmtId="0" fontId="25" fillId="0" borderId="79" xfId="0" applyFont="1" applyFill="1" applyBorder="1" applyAlignment="1">
      <alignment horizontal="center" vertical="center" textRotation="90"/>
    </xf>
    <xf numFmtId="0" fontId="24" fillId="3" borderId="18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 textRotation="90" wrapText="1"/>
    </xf>
    <xf numFmtId="0" fontId="25" fillId="0" borderId="114" xfId="0" applyFont="1" applyFill="1" applyBorder="1" applyAlignment="1">
      <alignment horizontal="center" vertical="center" textRotation="90" wrapText="1"/>
    </xf>
    <xf numFmtId="0" fontId="25" fillId="0" borderId="27" xfId="0" applyFont="1" applyFill="1" applyBorder="1" applyAlignment="1">
      <alignment horizontal="center" vertical="center" textRotation="90" wrapText="1"/>
    </xf>
    <xf numFmtId="0" fontId="25" fillId="0" borderId="115" xfId="0" applyFont="1" applyFill="1" applyBorder="1" applyAlignment="1">
      <alignment horizontal="center" vertical="center" textRotation="90" wrapText="1"/>
    </xf>
    <xf numFmtId="0" fontId="25" fillId="0" borderId="75" xfId="0" applyFont="1" applyFill="1" applyBorder="1" applyAlignment="1">
      <alignment horizontal="center" vertical="center" textRotation="90" wrapText="1"/>
    </xf>
    <xf numFmtId="0" fontId="25" fillId="0" borderId="116" xfId="0" applyFont="1" applyFill="1" applyBorder="1" applyAlignment="1">
      <alignment horizontal="center" vertical="center" textRotation="90" wrapText="1"/>
    </xf>
    <xf numFmtId="0" fontId="25" fillId="0" borderId="40" xfId="0" applyFont="1" applyFill="1" applyBorder="1" applyAlignment="1">
      <alignment horizontal="center" vertical="center" textRotation="90"/>
    </xf>
    <xf numFmtId="0" fontId="25" fillId="0" borderId="39" xfId="0" applyFont="1" applyFill="1" applyBorder="1" applyAlignment="1">
      <alignment horizontal="center" vertical="center" textRotation="90"/>
    </xf>
    <xf numFmtId="0" fontId="25" fillId="0" borderId="27" xfId="0" applyFont="1" applyFill="1" applyBorder="1" applyAlignment="1">
      <alignment horizontal="center" vertical="center" textRotation="90"/>
    </xf>
    <xf numFmtId="0" fontId="25" fillId="0" borderId="75" xfId="0" applyFont="1" applyFill="1" applyBorder="1" applyAlignment="1">
      <alignment horizontal="center" vertical="center" textRotation="90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39" xfId="0" applyFont="1" applyFill="1" applyBorder="1" applyAlignment="1">
      <alignment horizontal="center" vertical="center" textRotation="90" wrapText="1"/>
    </xf>
    <xf numFmtId="0" fontId="25" fillId="0" borderId="28" xfId="0" applyFont="1" applyFill="1" applyBorder="1" applyAlignment="1">
      <alignment horizontal="center" vertical="center" textRotation="90" wrapText="1"/>
    </xf>
    <xf numFmtId="0" fontId="25" fillId="0" borderId="79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justify" vertical="center" wrapText="1"/>
    </xf>
    <xf numFmtId="0" fontId="5" fillId="2" borderId="37" xfId="0" applyFont="1" applyFill="1" applyBorder="1" applyAlignment="1">
      <alignment horizontal="justify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 textRotation="90"/>
    </xf>
    <xf numFmtId="0" fontId="25" fillId="0" borderId="115" xfId="0" applyFont="1" applyFill="1" applyBorder="1" applyAlignment="1">
      <alignment horizontal="center" vertical="center" textRotation="90"/>
    </xf>
    <xf numFmtId="0" fontId="25" fillId="0" borderId="116" xfId="0" applyFont="1" applyFill="1" applyBorder="1" applyAlignment="1">
      <alignment horizontal="center" vertical="center" textRotation="90"/>
    </xf>
    <xf numFmtId="0" fontId="5" fillId="0" borderId="66" xfId="0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11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19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 textRotation="90"/>
    </xf>
    <xf numFmtId="0" fontId="25" fillId="0" borderId="67" xfId="0" applyFont="1" applyFill="1" applyBorder="1" applyAlignment="1">
      <alignment horizontal="center" vertical="center" textRotation="90"/>
    </xf>
    <xf numFmtId="0" fontId="25" fillId="0" borderId="69" xfId="0" applyFont="1" applyFill="1" applyBorder="1" applyAlignment="1">
      <alignment horizontal="center" vertical="center" textRotation="90"/>
    </xf>
    <xf numFmtId="0" fontId="25" fillId="0" borderId="77" xfId="0" applyFont="1" applyFill="1" applyBorder="1" applyAlignment="1">
      <alignment horizontal="center" vertical="center" textRotation="90"/>
    </xf>
    <xf numFmtId="0" fontId="25" fillId="0" borderId="68" xfId="0" applyFont="1" applyFill="1" applyBorder="1" applyAlignment="1">
      <alignment horizontal="center" vertical="center" textRotation="90"/>
    </xf>
    <xf numFmtId="0" fontId="25" fillId="0" borderId="70" xfId="0" applyFont="1" applyFill="1" applyBorder="1" applyAlignment="1">
      <alignment horizontal="center" vertical="center" textRotation="90"/>
    </xf>
    <xf numFmtId="0" fontId="25" fillId="0" borderId="78" xfId="0" applyFont="1" applyFill="1" applyBorder="1" applyAlignment="1">
      <alignment horizontal="center" vertical="center" textRotation="90"/>
    </xf>
    <xf numFmtId="0" fontId="25" fillId="0" borderId="29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textRotation="90" wrapText="1"/>
    </xf>
    <xf numFmtId="0" fontId="25" fillId="0" borderId="118" xfId="0" applyFont="1" applyFill="1" applyBorder="1" applyAlignment="1">
      <alignment horizontal="center" vertical="center" textRotation="90" wrapText="1"/>
    </xf>
    <xf numFmtId="0" fontId="25" fillId="0" borderId="119" xfId="0" applyFont="1" applyFill="1" applyBorder="1" applyAlignment="1">
      <alignment horizontal="center" vertical="center" textRotation="90" wrapText="1"/>
    </xf>
    <xf numFmtId="0" fontId="25" fillId="6" borderId="108" xfId="0" applyFont="1" applyFill="1" applyBorder="1" applyAlignment="1">
      <alignment horizontal="center" vertical="center" wrapText="1"/>
    </xf>
    <xf numFmtId="0" fontId="25" fillId="6" borderId="111" xfId="0" applyFont="1" applyFill="1" applyBorder="1" applyAlignment="1">
      <alignment horizontal="center" vertical="center" wrapText="1"/>
    </xf>
    <xf numFmtId="0" fontId="25" fillId="6" borderId="112" xfId="0" applyFont="1" applyFill="1" applyBorder="1" applyAlignment="1">
      <alignment horizontal="center" vertical="center" wrapText="1"/>
    </xf>
    <xf numFmtId="0" fontId="25" fillId="6" borderId="107" xfId="0" applyFont="1" applyFill="1" applyBorder="1" applyAlignment="1">
      <alignment horizontal="center" vertical="center" wrapText="1"/>
    </xf>
    <xf numFmtId="0" fontId="25" fillId="6" borderId="126" xfId="0" applyFont="1" applyFill="1" applyBorder="1" applyAlignment="1">
      <alignment horizontal="center" vertical="center"/>
    </xf>
    <xf numFmtId="0" fontId="25" fillId="6" borderId="1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 wrapText="1"/>
    </xf>
    <xf numFmtId="0" fontId="4" fillId="6" borderId="96" xfId="0" applyFont="1" applyFill="1" applyBorder="1" applyAlignment="1">
      <alignment horizontal="left" vertical="center" wrapText="1"/>
    </xf>
    <xf numFmtId="0" fontId="4" fillId="6" borderId="97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vertical="center" wrapText="1"/>
    </xf>
    <xf numFmtId="0" fontId="5" fillId="6" borderId="97" xfId="0" applyFont="1" applyFill="1" applyBorder="1" applyAlignment="1">
      <alignment vertical="center" wrapText="1"/>
    </xf>
    <xf numFmtId="0" fontId="8" fillId="6" borderId="135" xfId="0" applyFont="1" applyFill="1" applyBorder="1" applyAlignment="1">
      <alignment horizontal="left" vertical="center" wrapText="1"/>
    </xf>
    <xf numFmtId="0" fontId="8" fillId="6" borderId="133" xfId="0" applyFont="1" applyFill="1" applyBorder="1" applyAlignment="1">
      <alignment horizontal="left" vertical="center" wrapText="1"/>
    </xf>
    <xf numFmtId="49" fontId="25" fillId="2" borderId="51" xfId="0" applyNumberFormat="1" applyFont="1" applyFill="1" applyBorder="1" applyAlignment="1">
      <alignment horizontal="center" vertical="center"/>
    </xf>
    <xf numFmtId="49" fontId="25" fillId="2" borderId="24" xfId="0" applyNumberFormat="1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justify" vertical="center" wrapText="1"/>
    </xf>
    <xf numFmtId="0" fontId="5" fillId="6" borderId="52" xfId="0" applyFont="1" applyFill="1" applyBorder="1" applyAlignment="1">
      <alignment horizontal="justify" vertical="center" wrapText="1"/>
    </xf>
    <xf numFmtId="0" fontId="5" fillId="6" borderId="107" xfId="0" applyFont="1" applyFill="1" applyBorder="1" applyAlignment="1">
      <alignment horizontal="justify" vertical="center" wrapText="1"/>
    </xf>
    <xf numFmtId="0" fontId="25" fillId="0" borderId="108" xfId="0" applyFont="1" applyBorder="1" applyAlignment="1">
      <alignment horizontal="center" vertical="center"/>
    </xf>
    <xf numFmtId="0" fontId="25" fillId="0" borderId="109" xfId="0" applyFont="1" applyBorder="1" applyAlignment="1">
      <alignment horizontal="center" vertical="center"/>
    </xf>
    <xf numFmtId="0" fontId="25" fillId="6" borderId="110" xfId="0" applyFont="1" applyFill="1" applyBorder="1" applyAlignment="1">
      <alignment horizontal="center" vertical="center"/>
    </xf>
    <xf numFmtId="0" fontId="25" fillId="6" borderId="107" xfId="0" applyFont="1" applyFill="1" applyBorder="1" applyAlignment="1">
      <alignment horizontal="center" vertical="center"/>
    </xf>
    <xf numFmtId="1" fontId="25" fillId="2" borderId="24" xfId="0" applyNumberFormat="1" applyFont="1" applyFill="1" applyBorder="1" applyAlignment="1">
      <alignment horizontal="center" vertical="center" wrapText="1"/>
    </xf>
    <xf numFmtId="1" fontId="25" fillId="2" borderId="25" xfId="0" applyNumberFormat="1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25" fillId="2" borderId="107" xfId="0" applyFont="1" applyFill="1" applyBorder="1" applyAlignment="1">
      <alignment horizontal="center" vertical="center" wrapText="1"/>
    </xf>
    <xf numFmtId="9" fontId="10" fillId="3" borderId="35" xfId="0" applyNumberFormat="1" applyFont="1" applyFill="1" applyBorder="1" applyAlignment="1">
      <alignment horizontal="left" vertical="center" wrapText="1"/>
    </xf>
    <xf numFmtId="9" fontId="10" fillId="3" borderId="36" xfId="0" applyNumberFormat="1" applyFont="1" applyFill="1" applyBorder="1" applyAlignment="1">
      <alignment horizontal="left" vertical="center" wrapText="1"/>
    </xf>
    <xf numFmtId="49" fontId="24" fillId="2" borderId="48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vertical="center" wrapText="1"/>
    </xf>
    <xf numFmtId="0" fontId="21" fillId="2" borderId="49" xfId="0" applyFont="1" applyFill="1" applyBorder="1" applyAlignment="1">
      <alignment vertical="center" wrapText="1"/>
    </xf>
    <xf numFmtId="0" fontId="21" fillId="2" borderId="50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49" fontId="24" fillId="3" borderId="48" xfId="0" applyNumberFormat="1" applyFont="1" applyFill="1" applyBorder="1" applyAlignment="1">
      <alignment horizontal="center" vertical="center"/>
    </xf>
    <xf numFmtId="49" fontId="24" fillId="3" borderId="49" xfId="0" applyNumberFormat="1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vertical="center" wrapText="1"/>
    </xf>
    <xf numFmtId="0" fontId="21" fillId="3" borderId="49" xfId="0" applyFont="1" applyFill="1" applyBorder="1" applyAlignment="1">
      <alignment vertical="center" wrapText="1"/>
    </xf>
    <xf numFmtId="0" fontId="21" fillId="3" borderId="50" xfId="0" applyFont="1" applyFill="1" applyBorder="1" applyAlignment="1">
      <alignment vertical="center" wrapText="1"/>
    </xf>
    <xf numFmtId="0" fontId="24" fillId="3" borderId="49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1" fontId="25" fillId="2" borderId="11" xfId="0" applyNumberFormat="1" applyFont="1" applyFill="1" applyBorder="1" applyAlignment="1">
      <alignment horizontal="center" vertical="center" wrapText="1"/>
    </xf>
    <xf numFmtId="1" fontId="25" fillId="2" borderId="13" xfId="0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96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25" fillId="0" borderId="5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left" vertical="center" wrapText="1"/>
    </xf>
    <xf numFmtId="0" fontId="25" fillId="2" borderId="40" xfId="0" applyFont="1" applyFill="1" applyBorder="1" applyAlignment="1">
      <alignment horizontal="center" vertical="center"/>
    </xf>
    <xf numFmtId="0" fontId="2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vertical="center" wrapText="1"/>
    </xf>
    <xf numFmtId="0" fontId="5" fillId="6" borderId="96" xfId="0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textRotation="255"/>
    </xf>
    <xf numFmtId="0" fontId="8" fillId="0" borderId="86" xfId="0" applyNumberFormat="1" applyFont="1" applyFill="1" applyBorder="1" applyAlignment="1">
      <alignment horizontal="center" vertical="center"/>
    </xf>
    <xf numFmtId="49" fontId="24" fillId="3" borderId="29" xfId="0" applyNumberFormat="1" applyFont="1" applyFill="1" applyBorder="1" applyAlignment="1">
      <alignment horizontal="center" vertical="center"/>
    </xf>
    <xf numFmtId="49" fontId="24" fillId="3" borderId="9" xfId="0" applyNumberFormat="1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0" xfId="0" applyFont="1" applyFill="1" applyBorder="1" applyAlignment="1">
      <alignment vertical="center" wrapText="1"/>
    </xf>
    <xf numFmtId="1" fontId="24" fillId="3" borderId="31" xfId="0" applyNumberFormat="1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22" fillId="0" borderId="3" xfId="0" applyFont="1" applyFill="1" applyBorder="1" applyAlignment="1">
      <alignment horizontal="center" vertical="center" textRotation="90" wrapText="1"/>
    </xf>
    <xf numFmtId="0" fontId="22" fillId="0" borderId="4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25" fillId="0" borderId="0" xfId="0" applyFont="1" applyFill="1" applyAlignment="1">
      <alignment horizontal="justify" vertical="top" wrapText="1"/>
    </xf>
    <xf numFmtId="0" fontId="24" fillId="3" borderId="32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9" fontId="14" fillId="3" borderId="35" xfId="0" applyNumberFormat="1" applyFont="1" applyFill="1" applyBorder="1" applyAlignment="1">
      <alignment horizontal="left" vertical="center" wrapText="1"/>
    </xf>
    <xf numFmtId="9" fontId="14" fillId="3" borderId="36" xfId="0" applyNumberFormat="1" applyFont="1" applyFill="1" applyBorder="1" applyAlignment="1">
      <alignment horizontal="left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0" borderId="11" xfId="0" applyNumberFormat="1" applyFont="1" applyFill="1" applyBorder="1" applyAlignment="1">
      <alignment horizontal="center" vertical="center" wrapText="1"/>
    </xf>
    <xf numFmtId="1" fontId="32" fillId="0" borderId="13" xfId="0" applyNumberFormat="1" applyFont="1" applyFill="1" applyBorder="1" applyAlignment="1">
      <alignment horizontal="center" vertical="center" wrapText="1"/>
    </xf>
    <xf numFmtId="1" fontId="36" fillId="2" borderId="14" xfId="0" applyNumberFormat="1" applyFont="1" applyFill="1" applyBorder="1" applyAlignment="1">
      <alignment horizontal="center" vertical="center" wrapText="1"/>
    </xf>
    <xf numFmtId="1" fontId="36" fillId="2" borderId="12" xfId="0" applyNumberFormat="1" applyFont="1" applyFill="1" applyBorder="1" applyAlignment="1">
      <alignment horizontal="center" vertical="center" wrapText="1"/>
    </xf>
    <xf numFmtId="1" fontId="36" fillId="2" borderId="13" xfId="0" applyNumberFormat="1" applyFont="1" applyFill="1" applyBorder="1" applyAlignment="1">
      <alignment horizontal="center" vertical="center" wrapText="1"/>
    </xf>
    <xf numFmtId="1" fontId="24" fillId="2" borderId="20" xfId="0" applyNumberFormat="1" applyFont="1" applyFill="1" applyBorder="1" applyAlignment="1">
      <alignment horizontal="center" vertical="center" wrapText="1"/>
    </xf>
    <xf numFmtId="1" fontId="24" fillId="2" borderId="18" xfId="0" applyNumberFormat="1" applyFont="1" applyFill="1" applyBorder="1" applyAlignment="1">
      <alignment horizontal="center" vertical="center" wrapText="1"/>
    </xf>
    <xf numFmtId="1" fontId="24" fillId="2" borderId="56" xfId="0" applyNumberFormat="1" applyFont="1" applyFill="1" applyBorder="1" applyAlignment="1">
      <alignment horizontal="center" vertical="center" wrapText="1"/>
    </xf>
    <xf numFmtId="1" fontId="24" fillId="2" borderId="19" xfId="0" applyNumberFormat="1" applyFont="1" applyFill="1" applyBorder="1" applyAlignment="1">
      <alignment horizontal="center" vertical="center" wrapText="1"/>
    </xf>
    <xf numFmtId="1" fontId="24" fillId="2" borderId="37" xfId="0" applyNumberFormat="1" applyFont="1" applyFill="1" applyBorder="1" applyAlignment="1">
      <alignment horizontal="center" vertical="center" wrapText="1"/>
    </xf>
    <xf numFmtId="1" fontId="36" fillId="2" borderId="18" xfId="0" applyNumberFormat="1" applyFont="1" applyFill="1" applyBorder="1" applyAlignment="1">
      <alignment horizontal="center" vertical="center" wrapText="1"/>
    </xf>
    <xf numFmtId="1" fontId="32" fillId="2" borderId="18" xfId="0" applyNumberFormat="1" applyFont="1" applyFill="1" applyBorder="1" applyAlignment="1">
      <alignment horizontal="center"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15" xfId="0" applyNumberFormat="1" applyFont="1" applyFill="1" applyBorder="1" applyAlignment="1">
      <alignment horizontal="center" vertical="center" wrapText="1"/>
    </xf>
    <xf numFmtId="1" fontId="24" fillId="2" borderId="13" xfId="0" applyNumberFormat="1" applyFont="1" applyFill="1" applyBorder="1" applyAlignment="1">
      <alignment horizontal="center" vertical="center" wrapText="1"/>
    </xf>
    <xf numFmtId="1" fontId="24" fillId="2" borderId="14" xfId="0" applyNumberFormat="1" applyFont="1" applyFill="1" applyBorder="1" applyAlignment="1">
      <alignment horizontal="center" vertical="center" wrapText="1"/>
    </xf>
    <xf numFmtId="1" fontId="24" fillId="2" borderId="12" xfId="0" applyNumberFormat="1" applyFont="1" applyFill="1" applyBorder="1" applyAlignment="1">
      <alignment horizontal="center" vertical="center" wrapText="1"/>
    </xf>
    <xf numFmtId="1" fontId="24" fillId="0" borderId="20" xfId="0" applyNumberFormat="1" applyFont="1" applyFill="1" applyBorder="1" applyAlignment="1">
      <alignment horizontal="center" vertical="center" wrapText="1"/>
    </xf>
    <xf numFmtId="1" fontId="24" fillId="0" borderId="18" xfId="0" applyNumberFormat="1" applyFont="1" applyFill="1" applyBorder="1" applyAlignment="1">
      <alignment horizontal="center" vertical="center" wrapText="1"/>
    </xf>
    <xf numFmtId="1" fontId="24" fillId="0" borderId="56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 wrapText="1"/>
    </xf>
    <xf numFmtId="1" fontId="24" fillId="0" borderId="37" xfId="0" applyNumberFormat="1" applyFont="1" applyFill="1" applyBorder="1" applyAlignment="1">
      <alignment horizontal="center" vertical="center" wrapText="1"/>
    </xf>
    <xf numFmtId="1" fontId="24" fillId="2" borderId="16" xfId="0" applyNumberFormat="1" applyFont="1" applyFill="1" applyBorder="1" applyAlignment="1">
      <alignment horizontal="center" vertical="center" wrapText="1"/>
    </xf>
    <xf numFmtId="1" fontId="24" fillId="2" borderId="17" xfId="0" applyNumberFormat="1" applyFont="1" applyFill="1" applyBorder="1" applyAlignment="1">
      <alignment horizontal="center" vertical="center" wrapText="1"/>
    </xf>
    <xf numFmtId="1" fontId="24" fillId="2" borderId="21" xfId="0" applyNumberFormat="1" applyFont="1" applyFill="1" applyBorder="1" applyAlignment="1">
      <alignment horizontal="center" vertical="center" wrapText="1"/>
    </xf>
    <xf numFmtId="1" fontId="24" fillId="2" borderId="25" xfId="0" applyNumberFormat="1" applyFont="1" applyFill="1" applyBorder="1" applyAlignment="1">
      <alignment horizontal="center" vertical="center" wrapText="1"/>
    </xf>
    <xf numFmtId="1" fontId="24" fillId="2" borderId="23" xfId="0" applyNumberFormat="1" applyFont="1" applyFill="1" applyBorder="1" applyAlignment="1">
      <alignment horizontal="center" vertical="center" wrapText="1"/>
    </xf>
    <xf numFmtId="1" fontId="24" fillId="2" borderId="24" xfId="0" applyNumberFormat="1" applyFont="1" applyFill="1" applyBorder="1" applyAlignment="1">
      <alignment horizontal="center" vertical="center" wrapText="1"/>
    </xf>
    <xf numFmtId="1" fontId="24" fillId="2" borderId="22" xfId="0" applyNumberFormat="1" applyFont="1" applyFill="1" applyBorder="1" applyAlignment="1">
      <alignment horizontal="center" vertical="center" wrapText="1"/>
    </xf>
    <xf numFmtId="1" fontId="24" fillId="2" borderId="51" xfId="0" applyNumberFormat="1" applyFont="1" applyFill="1" applyBorder="1" applyAlignment="1">
      <alignment horizontal="center" vertical="center" wrapText="1"/>
    </xf>
    <xf numFmtId="1" fontId="24" fillId="2" borderId="52" xfId="0" applyNumberFormat="1" applyFont="1" applyFill="1" applyBorder="1" applyAlignment="1">
      <alignment horizontal="center" vertical="center" wrapText="1"/>
    </xf>
    <xf numFmtId="1" fontId="24" fillId="2" borderId="82" xfId="0" applyNumberFormat="1" applyFont="1" applyFill="1" applyBorder="1" applyAlignment="1">
      <alignment horizontal="center" vertical="center" wrapText="1"/>
    </xf>
    <xf numFmtId="1" fontId="24" fillId="2" borderId="57" xfId="0" applyNumberFormat="1" applyFont="1" applyFill="1" applyBorder="1" applyAlignment="1">
      <alignment horizontal="center" vertical="center" wrapText="1"/>
    </xf>
    <xf numFmtId="1" fontId="24" fillId="2" borderId="53" xfId="0" applyNumberFormat="1" applyFont="1" applyFill="1" applyBorder="1" applyAlignment="1">
      <alignment horizontal="center" vertical="center" wrapText="1"/>
    </xf>
    <xf numFmtId="1" fontId="24" fillId="0" borderId="82" xfId="0" applyNumberFormat="1" applyFont="1" applyFill="1" applyBorder="1" applyAlignment="1">
      <alignment horizontal="center" vertical="center" wrapText="1"/>
    </xf>
    <xf numFmtId="1" fontId="24" fillId="0" borderId="52" xfId="0" applyNumberFormat="1" applyFont="1" applyFill="1" applyBorder="1" applyAlignment="1">
      <alignment horizontal="center" vertical="center" wrapText="1"/>
    </xf>
    <xf numFmtId="1" fontId="24" fillId="0" borderId="53" xfId="0" applyNumberFormat="1" applyFont="1" applyFill="1" applyBorder="1" applyAlignment="1">
      <alignment horizontal="center" vertical="center" wrapText="1"/>
    </xf>
    <xf numFmtId="1" fontId="24" fillId="2" borderId="26" xfId="0" applyNumberFormat="1" applyFont="1" applyFill="1" applyBorder="1" applyAlignment="1">
      <alignment horizontal="center" vertical="center" wrapText="1"/>
    </xf>
    <xf numFmtId="1" fontId="24" fillId="2" borderId="6" xfId="0" applyNumberFormat="1" applyFont="1" applyFill="1" applyBorder="1" applyAlignment="1">
      <alignment horizontal="center" vertical="center" wrapText="1"/>
    </xf>
    <xf numFmtId="1" fontId="24" fillId="2" borderId="7" xfId="0" applyNumberFormat="1" applyFont="1" applyFill="1" applyBorder="1" applyAlignment="1">
      <alignment horizontal="center"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1" fontId="24" fillId="2" borderId="8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99FF99"/>
      <color rgb="FF0000CC"/>
      <color rgb="FFFF99FF"/>
      <color rgb="FFFFFF99"/>
      <color rgb="FFFF9999"/>
      <color rgb="FFFFCCFF"/>
      <color rgb="FFFF5050"/>
      <color rgb="FF00660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P228"/>
  <sheetViews>
    <sheetView showZeros="0" tabSelected="1" topLeftCell="A67" zoomScale="80" zoomScaleNormal="80" workbookViewId="0">
      <selection activeCell="C79" sqref="C79:Q79"/>
    </sheetView>
  </sheetViews>
  <sheetFormatPr defaultRowHeight="15" x14ac:dyDescent="0.25"/>
  <cols>
    <col min="1" max="11" width="4.5703125" style="199" customWidth="1"/>
    <col min="12" max="12" width="4.85546875" style="199" bestFit="1" customWidth="1"/>
    <col min="13" max="13" width="4.5703125" style="199" customWidth="1"/>
    <col min="14" max="15" width="5" style="199" customWidth="1"/>
    <col min="16" max="33" width="4.5703125" style="199" customWidth="1"/>
    <col min="34" max="34" width="6.7109375" style="199" customWidth="1"/>
    <col min="35" max="35" width="5.7109375" style="199" customWidth="1"/>
    <col min="36" max="36" width="4.5703125" style="199" customWidth="1"/>
    <col min="37" max="37" width="6.7109375" style="199" customWidth="1"/>
    <col min="38" max="38" width="5.7109375" style="199" customWidth="1"/>
    <col min="39" max="39" width="6.140625" style="199" customWidth="1"/>
    <col min="40" max="40" width="6.7109375" style="199" customWidth="1"/>
    <col min="41" max="41" width="5.7109375" style="199" customWidth="1"/>
    <col min="42" max="42" width="4.5703125" style="199" customWidth="1"/>
    <col min="43" max="43" width="6.7109375" style="199" customWidth="1"/>
    <col min="44" max="44" width="5.7109375" style="199" customWidth="1"/>
    <col min="45" max="45" width="4.5703125" style="199" customWidth="1"/>
    <col min="46" max="46" width="6.7109375" style="199" customWidth="1"/>
    <col min="47" max="47" width="5.7109375" style="199" customWidth="1"/>
    <col min="48" max="48" width="4.5703125" style="199" customWidth="1"/>
    <col min="49" max="49" width="6.7109375" style="199" customWidth="1"/>
    <col min="50" max="50" width="5.7109375" style="199" customWidth="1"/>
    <col min="51" max="51" width="4.5703125" style="199" customWidth="1"/>
    <col min="52" max="52" width="6.7109375" style="199" customWidth="1"/>
    <col min="53" max="59" width="5.7109375" style="199" customWidth="1"/>
    <col min="60" max="61" width="5.7109375" style="214" customWidth="1"/>
    <col min="62" max="63" width="9.140625" style="199" customWidth="1"/>
    <col min="64" max="256" width="9.140625" style="199"/>
    <col min="257" max="258" width="4.140625" style="199" customWidth="1"/>
    <col min="259" max="273" width="4.7109375" style="199" customWidth="1"/>
    <col min="274" max="276" width="3.7109375" style="199" customWidth="1"/>
    <col min="277" max="277" width="4.28515625" style="199" customWidth="1"/>
    <col min="278" max="289" width="3.7109375" style="199" customWidth="1"/>
    <col min="290" max="290" width="5.42578125" style="199" customWidth="1"/>
    <col min="291" max="291" width="4.7109375" style="199" customWidth="1"/>
    <col min="292" max="292" width="3.7109375" style="199" customWidth="1"/>
    <col min="293" max="293" width="5.42578125" style="199" customWidth="1"/>
    <col min="294" max="294" width="4.7109375" style="199" customWidth="1"/>
    <col min="295" max="295" width="3.7109375" style="199" customWidth="1"/>
    <col min="296" max="296" width="5.42578125" style="199" customWidth="1"/>
    <col min="297" max="297" width="4.7109375" style="199" customWidth="1"/>
    <col min="298" max="298" width="3.7109375" style="199" customWidth="1"/>
    <col min="299" max="299" width="5.42578125" style="199" customWidth="1"/>
    <col min="300" max="300" width="4.7109375" style="199" customWidth="1"/>
    <col min="301" max="301" width="3.7109375" style="199" customWidth="1"/>
    <col min="302" max="302" width="5.42578125" style="199" customWidth="1"/>
    <col min="303" max="303" width="4.7109375" style="199" customWidth="1"/>
    <col min="304" max="304" width="3.7109375" style="199" customWidth="1"/>
    <col min="305" max="305" width="5.42578125" style="199" customWidth="1"/>
    <col min="306" max="306" width="4.7109375" style="199" customWidth="1"/>
    <col min="307" max="307" width="3.7109375" style="199" customWidth="1"/>
    <col min="308" max="308" width="5.42578125" style="199" customWidth="1"/>
    <col min="309" max="309" width="4.7109375" style="199" customWidth="1"/>
    <col min="310" max="312" width="4.140625" style="199" customWidth="1"/>
    <col min="313" max="316" width="3.7109375" style="199" customWidth="1"/>
    <col min="317" max="317" width="4.7109375" style="199" customWidth="1"/>
    <col min="318" max="318" width="5.140625" style="199" customWidth="1"/>
    <col min="319" max="319" width="4.5703125" style="199" customWidth="1"/>
    <col min="320" max="512" width="9.140625" style="199"/>
    <col min="513" max="514" width="4.140625" style="199" customWidth="1"/>
    <col min="515" max="529" width="4.7109375" style="199" customWidth="1"/>
    <col min="530" max="532" width="3.7109375" style="199" customWidth="1"/>
    <col min="533" max="533" width="4.28515625" style="199" customWidth="1"/>
    <col min="534" max="545" width="3.7109375" style="199" customWidth="1"/>
    <col min="546" max="546" width="5.42578125" style="199" customWidth="1"/>
    <col min="547" max="547" width="4.7109375" style="199" customWidth="1"/>
    <col min="548" max="548" width="3.7109375" style="199" customWidth="1"/>
    <col min="549" max="549" width="5.42578125" style="199" customWidth="1"/>
    <col min="550" max="550" width="4.7109375" style="199" customWidth="1"/>
    <col min="551" max="551" width="3.7109375" style="199" customWidth="1"/>
    <col min="552" max="552" width="5.42578125" style="199" customWidth="1"/>
    <col min="553" max="553" width="4.7109375" style="199" customWidth="1"/>
    <col min="554" max="554" width="3.7109375" style="199" customWidth="1"/>
    <col min="555" max="555" width="5.42578125" style="199" customWidth="1"/>
    <col min="556" max="556" width="4.7109375" style="199" customWidth="1"/>
    <col min="557" max="557" width="3.7109375" style="199" customWidth="1"/>
    <col min="558" max="558" width="5.42578125" style="199" customWidth="1"/>
    <col min="559" max="559" width="4.7109375" style="199" customWidth="1"/>
    <col min="560" max="560" width="3.7109375" style="199" customWidth="1"/>
    <col min="561" max="561" width="5.42578125" style="199" customWidth="1"/>
    <col min="562" max="562" width="4.7109375" style="199" customWidth="1"/>
    <col min="563" max="563" width="3.7109375" style="199" customWidth="1"/>
    <col min="564" max="564" width="5.42578125" style="199" customWidth="1"/>
    <col min="565" max="565" width="4.7109375" style="199" customWidth="1"/>
    <col min="566" max="568" width="4.140625" style="199" customWidth="1"/>
    <col min="569" max="572" width="3.7109375" style="199" customWidth="1"/>
    <col min="573" max="573" width="4.7109375" style="199" customWidth="1"/>
    <col min="574" max="574" width="5.140625" style="199" customWidth="1"/>
    <col min="575" max="575" width="4.5703125" style="199" customWidth="1"/>
    <col min="576" max="768" width="9.140625" style="199"/>
    <col min="769" max="770" width="4.140625" style="199" customWidth="1"/>
    <col min="771" max="785" width="4.7109375" style="199" customWidth="1"/>
    <col min="786" max="788" width="3.7109375" style="199" customWidth="1"/>
    <col min="789" max="789" width="4.28515625" style="199" customWidth="1"/>
    <col min="790" max="801" width="3.7109375" style="199" customWidth="1"/>
    <col min="802" max="802" width="5.42578125" style="199" customWidth="1"/>
    <col min="803" max="803" width="4.7109375" style="199" customWidth="1"/>
    <col min="804" max="804" width="3.7109375" style="199" customWidth="1"/>
    <col min="805" max="805" width="5.42578125" style="199" customWidth="1"/>
    <col min="806" max="806" width="4.7109375" style="199" customWidth="1"/>
    <col min="807" max="807" width="3.7109375" style="199" customWidth="1"/>
    <col min="808" max="808" width="5.42578125" style="199" customWidth="1"/>
    <col min="809" max="809" width="4.7109375" style="199" customWidth="1"/>
    <col min="810" max="810" width="3.7109375" style="199" customWidth="1"/>
    <col min="811" max="811" width="5.42578125" style="199" customWidth="1"/>
    <col min="812" max="812" width="4.7109375" style="199" customWidth="1"/>
    <col min="813" max="813" width="3.7109375" style="199" customWidth="1"/>
    <col min="814" max="814" width="5.42578125" style="199" customWidth="1"/>
    <col min="815" max="815" width="4.7109375" style="199" customWidth="1"/>
    <col min="816" max="816" width="3.7109375" style="199" customWidth="1"/>
    <col min="817" max="817" width="5.42578125" style="199" customWidth="1"/>
    <col min="818" max="818" width="4.7109375" style="199" customWidth="1"/>
    <col min="819" max="819" width="3.7109375" style="199" customWidth="1"/>
    <col min="820" max="820" width="5.42578125" style="199" customWidth="1"/>
    <col min="821" max="821" width="4.7109375" style="199" customWidth="1"/>
    <col min="822" max="824" width="4.140625" style="199" customWidth="1"/>
    <col min="825" max="828" width="3.7109375" style="199" customWidth="1"/>
    <col min="829" max="829" width="4.7109375" style="199" customWidth="1"/>
    <col min="830" max="830" width="5.140625" style="199" customWidth="1"/>
    <col min="831" max="831" width="4.5703125" style="199" customWidth="1"/>
    <col min="832" max="1024" width="9.140625" style="199"/>
    <col min="1025" max="1026" width="4.140625" style="199" customWidth="1"/>
    <col min="1027" max="1041" width="4.7109375" style="199" customWidth="1"/>
    <col min="1042" max="1044" width="3.7109375" style="199" customWidth="1"/>
    <col min="1045" max="1045" width="4.28515625" style="199" customWidth="1"/>
    <col min="1046" max="1057" width="3.7109375" style="199" customWidth="1"/>
    <col min="1058" max="1058" width="5.42578125" style="199" customWidth="1"/>
    <col min="1059" max="1059" width="4.7109375" style="199" customWidth="1"/>
    <col min="1060" max="1060" width="3.7109375" style="199" customWidth="1"/>
    <col min="1061" max="1061" width="5.42578125" style="199" customWidth="1"/>
    <col min="1062" max="1062" width="4.7109375" style="199" customWidth="1"/>
    <col min="1063" max="1063" width="3.7109375" style="199" customWidth="1"/>
    <col min="1064" max="1064" width="5.42578125" style="199" customWidth="1"/>
    <col min="1065" max="1065" width="4.7109375" style="199" customWidth="1"/>
    <col min="1066" max="1066" width="3.7109375" style="199" customWidth="1"/>
    <col min="1067" max="1067" width="5.42578125" style="199" customWidth="1"/>
    <col min="1068" max="1068" width="4.7109375" style="199" customWidth="1"/>
    <col min="1069" max="1069" width="3.7109375" style="199" customWidth="1"/>
    <col min="1070" max="1070" width="5.42578125" style="199" customWidth="1"/>
    <col min="1071" max="1071" width="4.7109375" style="199" customWidth="1"/>
    <col min="1072" max="1072" width="3.7109375" style="199" customWidth="1"/>
    <col min="1073" max="1073" width="5.42578125" style="199" customWidth="1"/>
    <col min="1074" max="1074" width="4.7109375" style="199" customWidth="1"/>
    <col min="1075" max="1075" width="3.7109375" style="199" customWidth="1"/>
    <col min="1076" max="1076" width="5.42578125" style="199" customWidth="1"/>
    <col min="1077" max="1077" width="4.7109375" style="199" customWidth="1"/>
    <col min="1078" max="1080" width="4.140625" style="199" customWidth="1"/>
    <col min="1081" max="1084" width="3.7109375" style="199" customWidth="1"/>
    <col min="1085" max="1085" width="4.7109375" style="199" customWidth="1"/>
    <col min="1086" max="1086" width="5.140625" style="199" customWidth="1"/>
    <col min="1087" max="1087" width="4.5703125" style="199" customWidth="1"/>
    <col min="1088" max="1280" width="9.140625" style="199"/>
    <col min="1281" max="1282" width="4.140625" style="199" customWidth="1"/>
    <col min="1283" max="1297" width="4.7109375" style="199" customWidth="1"/>
    <col min="1298" max="1300" width="3.7109375" style="199" customWidth="1"/>
    <col min="1301" max="1301" width="4.28515625" style="199" customWidth="1"/>
    <col min="1302" max="1313" width="3.7109375" style="199" customWidth="1"/>
    <col min="1314" max="1314" width="5.42578125" style="199" customWidth="1"/>
    <col min="1315" max="1315" width="4.7109375" style="199" customWidth="1"/>
    <col min="1316" max="1316" width="3.7109375" style="199" customWidth="1"/>
    <col min="1317" max="1317" width="5.42578125" style="199" customWidth="1"/>
    <col min="1318" max="1318" width="4.7109375" style="199" customWidth="1"/>
    <col min="1319" max="1319" width="3.7109375" style="199" customWidth="1"/>
    <col min="1320" max="1320" width="5.42578125" style="199" customWidth="1"/>
    <col min="1321" max="1321" width="4.7109375" style="199" customWidth="1"/>
    <col min="1322" max="1322" width="3.7109375" style="199" customWidth="1"/>
    <col min="1323" max="1323" width="5.42578125" style="199" customWidth="1"/>
    <col min="1324" max="1324" width="4.7109375" style="199" customWidth="1"/>
    <col min="1325" max="1325" width="3.7109375" style="199" customWidth="1"/>
    <col min="1326" max="1326" width="5.42578125" style="199" customWidth="1"/>
    <col min="1327" max="1327" width="4.7109375" style="199" customWidth="1"/>
    <col min="1328" max="1328" width="3.7109375" style="199" customWidth="1"/>
    <col min="1329" max="1329" width="5.42578125" style="199" customWidth="1"/>
    <col min="1330" max="1330" width="4.7109375" style="199" customWidth="1"/>
    <col min="1331" max="1331" width="3.7109375" style="199" customWidth="1"/>
    <col min="1332" max="1332" width="5.42578125" style="199" customWidth="1"/>
    <col min="1333" max="1333" width="4.7109375" style="199" customWidth="1"/>
    <col min="1334" max="1336" width="4.140625" style="199" customWidth="1"/>
    <col min="1337" max="1340" width="3.7109375" style="199" customWidth="1"/>
    <col min="1341" max="1341" width="4.7109375" style="199" customWidth="1"/>
    <col min="1342" max="1342" width="5.140625" style="199" customWidth="1"/>
    <col min="1343" max="1343" width="4.5703125" style="199" customWidth="1"/>
    <col min="1344" max="1536" width="9.140625" style="199"/>
    <col min="1537" max="1538" width="4.140625" style="199" customWidth="1"/>
    <col min="1539" max="1553" width="4.7109375" style="199" customWidth="1"/>
    <col min="1554" max="1556" width="3.7109375" style="199" customWidth="1"/>
    <col min="1557" max="1557" width="4.28515625" style="199" customWidth="1"/>
    <col min="1558" max="1569" width="3.7109375" style="199" customWidth="1"/>
    <col min="1570" max="1570" width="5.42578125" style="199" customWidth="1"/>
    <col min="1571" max="1571" width="4.7109375" style="199" customWidth="1"/>
    <col min="1572" max="1572" width="3.7109375" style="199" customWidth="1"/>
    <col min="1573" max="1573" width="5.42578125" style="199" customWidth="1"/>
    <col min="1574" max="1574" width="4.7109375" style="199" customWidth="1"/>
    <col min="1575" max="1575" width="3.7109375" style="199" customWidth="1"/>
    <col min="1576" max="1576" width="5.42578125" style="199" customWidth="1"/>
    <col min="1577" max="1577" width="4.7109375" style="199" customWidth="1"/>
    <col min="1578" max="1578" width="3.7109375" style="199" customWidth="1"/>
    <col min="1579" max="1579" width="5.42578125" style="199" customWidth="1"/>
    <col min="1580" max="1580" width="4.7109375" style="199" customWidth="1"/>
    <col min="1581" max="1581" width="3.7109375" style="199" customWidth="1"/>
    <col min="1582" max="1582" width="5.42578125" style="199" customWidth="1"/>
    <col min="1583" max="1583" width="4.7109375" style="199" customWidth="1"/>
    <col min="1584" max="1584" width="3.7109375" style="199" customWidth="1"/>
    <col min="1585" max="1585" width="5.42578125" style="199" customWidth="1"/>
    <col min="1586" max="1586" width="4.7109375" style="199" customWidth="1"/>
    <col min="1587" max="1587" width="3.7109375" style="199" customWidth="1"/>
    <col min="1588" max="1588" width="5.42578125" style="199" customWidth="1"/>
    <col min="1589" max="1589" width="4.7109375" style="199" customWidth="1"/>
    <col min="1590" max="1592" width="4.140625" style="199" customWidth="1"/>
    <col min="1593" max="1596" width="3.7109375" style="199" customWidth="1"/>
    <col min="1597" max="1597" width="4.7109375" style="199" customWidth="1"/>
    <col min="1598" max="1598" width="5.140625" style="199" customWidth="1"/>
    <col min="1599" max="1599" width="4.5703125" style="199" customWidth="1"/>
    <col min="1600" max="1792" width="9.140625" style="199"/>
    <col min="1793" max="1794" width="4.140625" style="199" customWidth="1"/>
    <col min="1795" max="1809" width="4.7109375" style="199" customWidth="1"/>
    <col min="1810" max="1812" width="3.7109375" style="199" customWidth="1"/>
    <col min="1813" max="1813" width="4.28515625" style="199" customWidth="1"/>
    <col min="1814" max="1825" width="3.7109375" style="199" customWidth="1"/>
    <col min="1826" max="1826" width="5.42578125" style="199" customWidth="1"/>
    <col min="1827" max="1827" width="4.7109375" style="199" customWidth="1"/>
    <col min="1828" max="1828" width="3.7109375" style="199" customWidth="1"/>
    <col min="1829" max="1829" width="5.42578125" style="199" customWidth="1"/>
    <col min="1830" max="1830" width="4.7109375" style="199" customWidth="1"/>
    <col min="1831" max="1831" width="3.7109375" style="199" customWidth="1"/>
    <col min="1832" max="1832" width="5.42578125" style="199" customWidth="1"/>
    <col min="1833" max="1833" width="4.7109375" style="199" customWidth="1"/>
    <col min="1834" max="1834" width="3.7109375" style="199" customWidth="1"/>
    <col min="1835" max="1835" width="5.42578125" style="199" customWidth="1"/>
    <col min="1836" max="1836" width="4.7109375" style="199" customWidth="1"/>
    <col min="1837" max="1837" width="3.7109375" style="199" customWidth="1"/>
    <col min="1838" max="1838" width="5.42578125" style="199" customWidth="1"/>
    <col min="1839" max="1839" width="4.7109375" style="199" customWidth="1"/>
    <col min="1840" max="1840" width="3.7109375" style="199" customWidth="1"/>
    <col min="1841" max="1841" width="5.42578125" style="199" customWidth="1"/>
    <col min="1842" max="1842" width="4.7109375" style="199" customWidth="1"/>
    <col min="1843" max="1843" width="3.7109375" style="199" customWidth="1"/>
    <col min="1844" max="1844" width="5.42578125" style="199" customWidth="1"/>
    <col min="1845" max="1845" width="4.7109375" style="199" customWidth="1"/>
    <col min="1846" max="1848" width="4.140625" style="199" customWidth="1"/>
    <col min="1849" max="1852" width="3.7109375" style="199" customWidth="1"/>
    <col min="1853" max="1853" width="4.7109375" style="199" customWidth="1"/>
    <col min="1854" max="1854" width="5.140625" style="199" customWidth="1"/>
    <col min="1855" max="1855" width="4.5703125" style="199" customWidth="1"/>
    <col min="1856" max="2048" width="9.140625" style="199"/>
    <col min="2049" max="2050" width="4.140625" style="199" customWidth="1"/>
    <col min="2051" max="2065" width="4.7109375" style="199" customWidth="1"/>
    <col min="2066" max="2068" width="3.7109375" style="199" customWidth="1"/>
    <col min="2069" max="2069" width="4.28515625" style="199" customWidth="1"/>
    <col min="2070" max="2081" width="3.7109375" style="199" customWidth="1"/>
    <col min="2082" max="2082" width="5.42578125" style="199" customWidth="1"/>
    <col min="2083" max="2083" width="4.7109375" style="199" customWidth="1"/>
    <col min="2084" max="2084" width="3.7109375" style="199" customWidth="1"/>
    <col min="2085" max="2085" width="5.42578125" style="199" customWidth="1"/>
    <col min="2086" max="2086" width="4.7109375" style="199" customWidth="1"/>
    <col min="2087" max="2087" width="3.7109375" style="199" customWidth="1"/>
    <col min="2088" max="2088" width="5.42578125" style="199" customWidth="1"/>
    <col min="2089" max="2089" width="4.7109375" style="199" customWidth="1"/>
    <col min="2090" max="2090" width="3.7109375" style="199" customWidth="1"/>
    <col min="2091" max="2091" width="5.42578125" style="199" customWidth="1"/>
    <col min="2092" max="2092" width="4.7109375" style="199" customWidth="1"/>
    <col min="2093" max="2093" width="3.7109375" style="199" customWidth="1"/>
    <col min="2094" max="2094" width="5.42578125" style="199" customWidth="1"/>
    <col min="2095" max="2095" width="4.7109375" style="199" customWidth="1"/>
    <col min="2096" max="2096" width="3.7109375" style="199" customWidth="1"/>
    <col min="2097" max="2097" width="5.42578125" style="199" customWidth="1"/>
    <col min="2098" max="2098" width="4.7109375" style="199" customWidth="1"/>
    <col min="2099" max="2099" width="3.7109375" style="199" customWidth="1"/>
    <col min="2100" max="2100" width="5.42578125" style="199" customWidth="1"/>
    <col min="2101" max="2101" width="4.7109375" style="199" customWidth="1"/>
    <col min="2102" max="2104" width="4.140625" style="199" customWidth="1"/>
    <col min="2105" max="2108" width="3.7109375" style="199" customWidth="1"/>
    <col min="2109" max="2109" width="4.7109375" style="199" customWidth="1"/>
    <col min="2110" max="2110" width="5.140625" style="199" customWidth="1"/>
    <col min="2111" max="2111" width="4.5703125" style="199" customWidth="1"/>
    <col min="2112" max="2304" width="9.140625" style="199"/>
    <col min="2305" max="2306" width="4.140625" style="199" customWidth="1"/>
    <col min="2307" max="2321" width="4.7109375" style="199" customWidth="1"/>
    <col min="2322" max="2324" width="3.7109375" style="199" customWidth="1"/>
    <col min="2325" max="2325" width="4.28515625" style="199" customWidth="1"/>
    <col min="2326" max="2337" width="3.7109375" style="199" customWidth="1"/>
    <col min="2338" max="2338" width="5.42578125" style="199" customWidth="1"/>
    <col min="2339" max="2339" width="4.7109375" style="199" customWidth="1"/>
    <col min="2340" max="2340" width="3.7109375" style="199" customWidth="1"/>
    <col min="2341" max="2341" width="5.42578125" style="199" customWidth="1"/>
    <col min="2342" max="2342" width="4.7109375" style="199" customWidth="1"/>
    <col min="2343" max="2343" width="3.7109375" style="199" customWidth="1"/>
    <col min="2344" max="2344" width="5.42578125" style="199" customWidth="1"/>
    <col min="2345" max="2345" width="4.7109375" style="199" customWidth="1"/>
    <col min="2346" max="2346" width="3.7109375" style="199" customWidth="1"/>
    <col min="2347" max="2347" width="5.42578125" style="199" customWidth="1"/>
    <col min="2348" max="2348" width="4.7109375" style="199" customWidth="1"/>
    <col min="2349" max="2349" width="3.7109375" style="199" customWidth="1"/>
    <col min="2350" max="2350" width="5.42578125" style="199" customWidth="1"/>
    <col min="2351" max="2351" width="4.7109375" style="199" customWidth="1"/>
    <col min="2352" max="2352" width="3.7109375" style="199" customWidth="1"/>
    <col min="2353" max="2353" width="5.42578125" style="199" customWidth="1"/>
    <col min="2354" max="2354" width="4.7109375" style="199" customWidth="1"/>
    <col min="2355" max="2355" width="3.7109375" style="199" customWidth="1"/>
    <col min="2356" max="2356" width="5.42578125" style="199" customWidth="1"/>
    <col min="2357" max="2357" width="4.7109375" style="199" customWidth="1"/>
    <col min="2358" max="2360" width="4.140625" style="199" customWidth="1"/>
    <col min="2361" max="2364" width="3.7109375" style="199" customWidth="1"/>
    <col min="2365" max="2365" width="4.7109375" style="199" customWidth="1"/>
    <col min="2366" max="2366" width="5.140625" style="199" customWidth="1"/>
    <col min="2367" max="2367" width="4.5703125" style="199" customWidth="1"/>
    <col min="2368" max="2560" width="9.140625" style="199"/>
    <col min="2561" max="2562" width="4.140625" style="199" customWidth="1"/>
    <col min="2563" max="2577" width="4.7109375" style="199" customWidth="1"/>
    <col min="2578" max="2580" width="3.7109375" style="199" customWidth="1"/>
    <col min="2581" max="2581" width="4.28515625" style="199" customWidth="1"/>
    <col min="2582" max="2593" width="3.7109375" style="199" customWidth="1"/>
    <col min="2594" max="2594" width="5.42578125" style="199" customWidth="1"/>
    <col min="2595" max="2595" width="4.7109375" style="199" customWidth="1"/>
    <col min="2596" max="2596" width="3.7109375" style="199" customWidth="1"/>
    <col min="2597" max="2597" width="5.42578125" style="199" customWidth="1"/>
    <col min="2598" max="2598" width="4.7109375" style="199" customWidth="1"/>
    <col min="2599" max="2599" width="3.7109375" style="199" customWidth="1"/>
    <col min="2600" max="2600" width="5.42578125" style="199" customWidth="1"/>
    <col min="2601" max="2601" width="4.7109375" style="199" customWidth="1"/>
    <col min="2602" max="2602" width="3.7109375" style="199" customWidth="1"/>
    <col min="2603" max="2603" width="5.42578125" style="199" customWidth="1"/>
    <col min="2604" max="2604" width="4.7109375" style="199" customWidth="1"/>
    <col min="2605" max="2605" width="3.7109375" style="199" customWidth="1"/>
    <col min="2606" max="2606" width="5.42578125" style="199" customWidth="1"/>
    <col min="2607" max="2607" width="4.7109375" style="199" customWidth="1"/>
    <col min="2608" max="2608" width="3.7109375" style="199" customWidth="1"/>
    <col min="2609" max="2609" width="5.42578125" style="199" customWidth="1"/>
    <col min="2610" max="2610" width="4.7109375" style="199" customWidth="1"/>
    <col min="2611" max="2611" width="3.7109375" style="199" customWidth="1"/>
    <col min="2612" max="2612" width="5.42578125" style="199" customWidth="1"/>
    <col min="2613" max="2613" width="4.7109375" style="199" customWidth="1"/>
    <col min="2614" max="2616" width="4.140625" style="199" customWidth="1"/>
    <col min="2617" max="2620" width="3.7109375" style="199" customWidth="1"/>
    <col min="2621" max="2621" width="4.7109375" style="199" customWidth="1"/>
    <col min="2622" max="2622" width="5.140625" style="199" customWidth="1"/>
    <col min="2623" max="2623" width="4.5703125" style="199" customWidth="1"/>
    <col min="2624" max="2816" width="9.140625" style="199"/>
    <col min="2817" max="2818" width="4.140625" style="199" customWidth="1"/>
    <col min="2819" max="2833" width="4.7109375" style="199" customWidth="1"/>
    <col min="2834" max="2836" width="3.7109375" style="199" customWidth="1"/>
    <col min="2837" max="2837" width="4.28515625" style="199" customWidth="1"/>
    <col min="2838" max="2849" width="3.7109375" style="199" customWidth="1"/>
    <col min="2850" max="2850" width="5.42578125" style="199" customWidth="1"/>
    <col min="2851" max="2851" width="4.7109375" style="199" customWidth="1"/>
    <col min="2852" max="2852" width="3.7109375" style="199" customWidth="1"/>
    <col min="2853" max="2853" width="5.42578125" style="199" customWidth="1"/>
    <col min="2854" max="2854" width="4.7109375" style="199" customWidth="1"/>
    <col min="2855" max="2855" width="3.7109375" style="199" customWidth="1"/>
    <col min="2856" max="2856" width="5.42578125" style="199" customWidth="1"/>
    <col min="2857" max="2857" width="4.7109375" style="199" customWidth="1"/>
    <col min="2858" max="2858" width="3.7109375" style="199" customWidth="1"/>
    <col min="2859" max="2859" width="5.42578125" style="199" customWidth="1"/>
    <col min="2860" max="2860" width="4.7109375" style="199" customWidth="1"/>
    <col min="2861" max="2861" width="3.7109375" style="199" customWidth="1"/>
    <col min="2862" max="2862" width="5.42578125" style="199" customWidth="1"/>
    <col min="2863" max="2863" width="4.7109375" style="199" customWidth="1"/>
    <col min="2864" max="2864" width="3.7109375" style="199" customWidth="1"/>
    <col min="2865" max="2865" width="5.42578125" style="199" customWidth="1"/>
    <col min="2866" max="2866" width="4.7109375" style="199" customWidth="1"/>
    <col min="2867" max="2867" width="3.7109375" style="199" customWidth="1"/>
    <col min="2868" max="2868" width="5.42578125" style="199" customWidth="1"/>
    <col min="2869" max="2869" width="4.7109375" style="199" customWidth="1"/>
    <col min="2870" max="2872" width="4.140625" style="199" customWidth="1"/>
    <col min="2873" max="2876" width="3.7109375" style="199" customWidth="1"/>
    <col min="2877" max="2877" width="4.7109375" style="199" customWidth="1"/>
    <col min="2878" max="2878" width="5.140625" style="199" customWidth="1"/>
    <col min="2879" max="2879" width="4.5703125" style="199" customWidth="1"/>
    <col min="2880" max="3072" width="9.140625" style="199"/>
    <col min="3073" max="3074" width="4.140625" style="199" customWidth="1"/>
    <col min="3075" max="3089" width="4.7109375" style="199" customWidth="1"/>
    <col min="3090" max="3092" width="3.7109375" style="199" customWidth="1"/>
    <col min="3093" max="3093" width="4.28515625" style="199" customWidth="1"/>
    <col min="3094" max="3105" width="3.7109375" style="199" customWidth="1"/>
    <col min="3106" max="3106" width="5.42578125" style="199" customWidth="1"/>
    <col min="3107" max="3107" width="4.7109375" style="199" customWidth="1"/>
    <col min="3108" max="3108" width="3.7109375" style="199" customWidth="1"/>
    <col min="3109" max="3109" width="5.42578125" style="199" customWidth="1"/>
    <col min="3110" max="3110" width="4.7109375" style="199" customWidth="1"/>
    <col min="3111" max="3111" width="3.7109375" style="199" customWidth="1"/>
    <col min="3112" max="3112" width="5.42578125" style="199" customWidth="1"/>
    <col min="3113" max="3113" width="4.7109375" style="199" customWidth="1"/>
    <col min="3114" max="3114" width="3.7109375" style="199" customWidth="1"/>
    <col min="3115" max="3115" width="5.42578125" style="199" customWidth="1"/>
    <col min="3116" max="3116" width="4.7109375" style="199" customWidth="1"/>
    <col min="3117" max="3117" width="3.7109375" style="199" customWidth="1"/>
    <col min="3118" max="3118" width="5.42578125" style="199" customWidth="1"/>
    <col min="3119" max="3119" width="4.7109375" style="199" customWidth="1"/>
    <col min="3120" max="3120" width="3.7109375" style="199" customWidth="1"/>
    <col min="3121" max="3121" width="5.42578125" style="199" customWidth="1"/>
    <col min="3122" max="3122" width="4.7109375" style="199" customWidth="1"/>
    <col min="3123" max="3123" width="3.7109375" style="199" customWidth="1"/>
    <col min="3124" max="3124" width="5.42578125" style="199" customWidth="1"/>
    <col min="3125" max="3125" width="4.7109375" style="199" customWidth="1"/>
    <col min="3126" max="3128" width="4.140625" style="199" customWidth="1"/>
    <col min="3129" max="3132" width="3.7109375" style="199" customWidth="1"/>
    <col min="3133" max="3133" width="4.7109375" style="199" customWidth="1"/>
    <col min="3134" max="3134" width="5.140625" style="199" customWidth="1"/>
    <col min="3135" max="3135" width="4.5703125" style="199" customWidth="1"/>
    <col min="3136" max="3328" width="9.140625" style="199"/>
    <col min="3329" max="3330" width="4.140625" style="199" customWidth="1"/>
    <col min="3331" max="3345" width="4.7109375" style="199" customWidth="1"/>
    <col min="3346" max="3348" width="3.7109375" style="199" customWidth="1"/>
    <col min="3349" max="3349" width="4.28515625" style="199" customWidth="1"/>
    <col min="3350" max="3361" width="3.7109375" style="199" customWidth="1"/>
    <col min="3362" max="3362" width="5.42578125" style="199" customWidth="1"/>
    <col min="3363" max="3363" width="4.7109375" style="199" customWidth="1"/>
    <col min="3364" max="3364" width="3.7109375" style="199" customWidth="1"/>
    <col min="3365" max="3365" width="5.42578125" style="199" customWidth="1"/>
    <col min="3366" max="3366" width="4.7109375" style="199" customWidth="1"/>
    <col min="3367" max="3367" width="3.7109375" style="199" customWidth="1"/>
    <col min="3368" max="3368" width="5.42578125" style="199" customWidth="1"/>
    <col min="3369" max="3369" width="4.7109375" style="199" customWidth="1"/>
    <col min="3370" max="3370" width="3.7109375" style="199" customWidth="1"/>
    <col min="3371" max="3371" width="5.42578125" style="199" customWidth="1"/>
    <col min="3372" max="3372" width="4.7109375" style="199" customWidth="1"/>
    <col min="3373" max="3373" width="3.7109375" style="199" customWidth="1"/>
    <col min="3374" max="3374" width="5.42578125" style="199" customWidth="1"/>
    <col min="3375" max="3375" width="4.7109375" style="199" customWidth="1"/>
    <col min="3376" max="3376" width="3.7109375" style="199" customWidth="1"/>
    <col min="3377" max="3377" width="5.42578125" style="199" customWidth="1"/>
    <col min="3378" max="3378" width="4.7109375" style="199" customWidth="1"/>
    <col min="3379" max="3379" width="3.7109375" style="199" customWidth="1"/>
    <col min="3380" max="3380" width="5.42578125" style="199" customWidth="1"/>
    <col min="3381" max="3381" width="4.7109375" style="199" customWidth="1"/>
    <col min="3382" max="3384" width="4.140625" style="199" customWidth="1"/>
    <col min="3385" max="3388" width="3.7109375" style="199" customWidth="1"/>
    <col min="3389" max="3389" width="4.7109375" style="199" customWidth="1"/>
    <col min="3390" max="3390" width="5.140625" style="199" customWidth="1"/>
    <col min="3391" max="3391" width="4.5703125" style="199" customWidth="1"/>
    <col min="3392" max="3584" width="9.140625" style="199"/>
    <col min="3585" max="3586" width="4.140625" style="199" customWidth="1"/>
    <col min="3587" max="3601" width="4.7109375" style="199" customWidth="1"/>
    <col min="3602" max="3604" width="3.7109375" style="199" customWidth="1"/>
    <col min="3605" max="3605" width="4.28515625" style="199" customWidth="1"/>
    <col min="3606" max="3617" width="3.7109375" style="199" customWidth="1"/>
    <col min="3618" max="3618" width="5.42578125" style="199" customWidth="1"/>
    <col min="3619" max="3619" width="4.7109375" style="199" customWidth="1"/>
    <col min="3620" max="3620" width="3.7109375" style="199" customWidth="1"/>
    <col min="3621" max="3621" width="5.42578125" style="199" customWidth="1"/>
    <col min="3622" max="3622" width="4.7109375" style="199" customWidth="1"/>
    <col min="3623" max="3623" width="3.7109375" style="199" customWidth="1"/>
    <col min="3624" max="3624" width="5.42578125" style="199" customWidth="1"/>
    <col min="3625" max="3625" width="4.7109375" style="199" customWidth="1"/>
    <col min="3626" max="3626" width="3.7109375" style="199" customWidth="1"/>
    <col min="3627" max="3627" width="5.42578125" style="199" customWidth="1"/>
    <col min="3628" max="3628" width="4.7109375" style="199" customWidth="1"/>
    <col min="3629" max="3629" width="3.7109375" style="199" customWidth="1"/>
    <col min="3630" max="3630" width="5.42578125" style="199" customWidth="1"/>
    <col min="3631" max="3631" width="4.7109375" style="199" customWidth="1"/>
    <col min="3632" max="3632" width="3.7109375" style="199" customWidth="1"/>
    <col min="3633" max="3633" width="5.42578125" style="199" customWidth="1"/>
    <col min="3634" max="3634" width="4.7109375" style="199" customWidth="1"/>
    <col min="3635" max="3635" width="3.7109375" style="199" customWidth="1"/>
    <col min="3636" max="3636" width="5.42578125" style="199" customWidth="1"/>
    <col min="3637" max="3637" width="4.7109375" style="199" customWidth="1"/>
    <col min="3638" max="3640" width="4.140625" style="199" customWidth="1"/>
    <col min="3641" max="3644" width="3.7109375" style="199" customWidth="1"/>
    <col min="3645" max="3645" width="4.7109375" style="199" customWidth="1"/>
    <col min="3646" max="3646" width="5.140625" style="199" customWidth="1"/>
    <col min="3647" max="3647" width="4.5703125" style="199" customWidth="1"/>
    <col min="3648" max="3840" width="9.140625" style="199"/>
    <col min="3841" max="3842" width="4.140625" style="199" customWidth="1"/>
    <col min="3843" max="3857" width="4.7109375" style="199" customWidth="1"/>
    <col min="3858" max="3860" width="3.7109375" style="199" customWidth="1"/>
    <col min="3861" max="3861" width="4.28515625" style="199" customWidth="1"/>
    <col min="3862" max="3873" width="3.7109375" style="199" customWidth="1"/>
    <col min="3874" max="3874" width="5.42578125" style="199" customWidth="1"/>
    <col min="3875" max="3875" width="4.7109375" style="199" customWidth="1"/>
    <col min="3876" max="3876" width="3.7109375" style="199" customWidth="1"/>
    <col min="3877" max="3877" width="5.42578125" style="199" customWidth="1"/>
    <col min="3878" max="3878" width="4.7109375" style="199" customWidth="1"/>
    <col min="3879" max="3879" width="3.7109375" style="199" customWidth="1"/>
    <col min="3880" max="3880" width="5.42578125" style="199" customWidth="1"/>
    <col min="3881" max="3881" width="4.7109375" style="199" customWidth="1"/>
    <col min="3882" max="3882" width="3.7109375" style="199" customWidth="1"/>
    <col min="3883" max="3883" width="5.42578125" style="199" customWidth="1"/>
    <col min="3884" max="3884" width="4.7109375" style="199" customWidth="1"/>
    <col min="3885" max="3885" width="3.7109375" style="199" customWidth="1"/>
    <col min="3886" max="3886" width="5.42578125" style="199" customWidth="1"/>
    <col min="3887" max="3887" width="4.7109375" style="199" customWidth="1"/>
    <col min="3888" max="3888" width="3.7109375" style="199" customWidth="1"/>
    <col min="3889" max="3889" width="5.42578125" style="199" customWidth="1"/>
    <col min="3890" max="3890" width="4.7109375" style="199" customWidth="1"/>
    <col min="3891" max="3891" width="3.7109375" style="199" customWidth="1"/>
    <col min="3892" max="3892" width="5.42578125" style="199" customWidth="1"/>
    <col min="3893" max="3893" width="4.7109375" style="199" customWidth="1"/>
    <col min="3894" max="3896" width="4.140625" style="199" customWidth="1"/>
    <col min="3897" max="3900" width="3.7109375" style="199" customWidth="1"/>
    <col min="3901" max="3901" width="4.7109375" style="199" customWidth="1"/>
    <col min="3902" max="3902" width="5.140625" style="199" customWidth="1"/>
    <col min="3903" max="3903" width="4.5703125" style="199" customWidth="1"/>
    <col min="3904" max="4096" width="9.140625" style="199"/>
    <col min="4097" max="4098" width="4.140625" style="199" customWidth="1"/>
    <col min="4099" max="4113" width="4.7109375" style="199" customWidth="1"/>
    <col min="4114" max="4116" width="3.7109375" style="199" customWidth="1"/>
    <col min="4117" max="4117" width="4.28515625" style="199" customWidth="1"/>
    <col min="4118" max="4129" width="3.7109375" style="199" customWidth="1"/>
    <col min="4130" max="4130" width="5.42578125" style="199" customWidth="1"/>
    <col min="4131" max="4131" width="4.7109375" style="199" customWidth="1"/>
    <col min="4132" max="4132" width="3.7109375" style="199" customWidth="1"/>
    <col min="4133" max="4133" width="5.42578125" style="199" customWidth="1"/>
    <col min="4134" max="4134" width="4.7109375" style="199" customWidth="1"/>
    <col min="4135" max="4135" width="3.7109375" style="199" customWidth="1"/>
    <col min="4136" max="4136" width="5.42578125" style="199" customWidth="1"/>
    <col min="4137" max="4137" width="4.7109375" style="199" customWidth="1"/>
    <col min="4138" max="4138" width="3.7109375" style="199" customWidth="1"/>
    <col min="4139" max="4139" width="5.42578125" style="199" customWidth="1"/>
    <col min="4140" max="4140" width="4.7109375" style="199" customWidth="1"/>
    <col min="4141" max="4141" width="3.7109375" style="199" customWidth="1"/>
    <col min="4142" max="4142" width="5.42578125" style="199" customWidth="1"/>
    <col min="4143" max="4143" width="4.7109375" style="199" customWidth="1"/>
    <col min="4144" max="4144" width="3.7109375" style="199" customWidth="1"/>
    <col min="4145" max="4145" width="5.42578125" style="199" customWidth="1"/>
    <col min="4146" max="4146" width="4.7109375" style="199" customWidth="1"/>
    <col min="4147" max="4147" width="3.7109375" style="199" customWidth="1"/>
    <col min="4148" max="4148" width="5.42578125" style="199" customWidth="1"/>
    <col min="4149" max="4149" width="4.7109375" style="199" customWidth="1"/>
    <col min="4150" max="4152" width="4.140625" style="199" customWidth="1"/>
    <col min="4153" max="4156" width="3.7109375" style="199" customWidth="1"/>
    <col min="4157" max="4157" width="4.7109375" style="199" customWidth="1"/>
    <col min="4158" max="4158" width="5.140625" style="199" customWidth="1"/>
    <col min="4159" max="4159" width="4.5703125" style="199" customWidth="1"/>
    <col min="4160" max="4352" width="9.140625" style="199"/>
    <col min="4353" max="4354" width="4.140625" style="199" customWidth="1"/>
    <col min="4355" max="4369" width="4.7109375" style="199" customWidth="1"/>
    <col min="4370" max="4372" width="3.7109375" style="199" customWidth="1"/>
    <col min="4373" max="4373" width="4.28515625" style="199" customWidth="1"/>
    <col min="4374" max="4385" width="3.7109375" style="199" customWidth="1"/>
    <col min="4386" max="4386" width="5.42578125" style="199" customWidth="1"/>
    <col min="4387" max="4387" width="4.7109375" style="199" customWidth="1"/>
    <col min="4388" max="4388" width="3.7109375" style="199" customWidth="1"/>
    <col min="4389" max="4389" width="5.42578125" style="199" customWidth="1"/>
    <col min="4390" max="4390" width="4.7109375" style="199" customWidth="1"/>
    <col min="4391" max="4391" width="3.7109375" style="199" customWidth="1"/>
    <col min="4392" max="4392" width="5.42578125" style="199" customWidth="1"/>
    <col min="4393" max="4393" width="4.7109375" style="199" customWidth="1"/>
    <col min="4394" max="4394" width="3.7109375" style="199" customWidth="1"/>
    <col min="4395" max="4395" width="5.42578125" style="199" customWidth="1"/>
    <col min="4396" max="4396" width="4.7109375" style="199" customWidth="1"/>
    <col min="4397" max="4397" width="3.7109375" style="199" customWidth="1"/>
    <col min="4398" max="4398" width="5.42578125" style="199" customWidth="1"/>
    <col min="4399" max="4399" width="4.7109375" style="199" customWidth="1"/>
    <col min="4400" max="4400" width="3.7109375" style="199" customWidth="1"/>
    <col min="4401" max="4401" width="5.42578125" style="199" customWidth="1"/>
    <col min="4402" max="4402" width="4.7109375" style="199" customWidth="1"/>
    <col min="4403" max="4403" width="3.7109375" style="199" customWidth="1"/>
    <col min="4404" max="4404" width="5.42578125" style="199" customWidth="1"/>
    <col min="4405" max="4405" width="4.7109375" style="199" customWidth="1"/>
    <col min="4406" max="4408" width="4.140625" style="199" customWidth="1"/>
    <col min="4409" max="4412" width="3.7109375" style="199" customWidth="1"/>
    <col min="4413" max="4413" width="4.7109375" style="199" customWidth="1"/>
    <col min="4414" max="4414" width="5.140625" style="199" customWidth="1"/>
    <col min="4415" max="4415" width="4.5703125" style="199" customWidth="1"/>
    <col min="4416" max="4608" width="9.140625" style="199"/>
    <col min="4609" max="4610" width="4.140625" style="199" customWidth="1"/>
    <col min="4611" max="4625" width="4.7109375" style="199" customWidth="1"/>
    <col min="4626" max="4628" width="3.7109375" style="199" customWidth="1"/>
    <col min="4629" max="4629" width="4.28515625" style="199" customWidth="1"/>
    <col min="4630" max="4641" width="3.7109375" style="199" customWidth="1"/>
    <col min="4642" max="4642" width="5.42578125" style="199" customWidth="1"/>
    <col min="4643" max="4643" width="4.7109375" style="199" customWidth="1"/>
    <col min="4644" max="4644" width="3.7109375" style="199" customWidth="1"/>
    <col min="4645" max="4645" width="5.42578125" style="199" customWidth="1"/>
    <col min="4646" max="4646" width="4.7109375" style="199" customWidth="1"/>
    <col min="4647" max="4647" width="3.7109375" style="199" customWidth="1"/>
    <col min="4648" max="4648" width="5.42578125" style="199" customWidth="1"/>
    <col min="4649" max="4649" width="4.7109375" style="199" customWidth="1"/>
    <col min="4650" max="4650" width="3.7109375" style="199" customWidth="1"/>
    <col min="4651" max="4651" width="5.42578125" style="199" customWidth="1"/>
    <col min="4652" max="4652" width="4.7109375" style="199" customWidth="1"/>
    <col min="4653" max="4653" width="3.7109375" style="199" customWidth="1"/>
    <col min="4654" max="4654" width="5.42578125" style="199" customWidth="1"/>
    <col min="4655" max="4655" width="4.7109375" style="199" customWidth="1"/>
    <col min="4656" max="4656" width="3.7109375" style="199" customWidth="1"/>
    <col min="4657" max="4657" width="5.42578125" style="199" customWidth="1"/>
    <col min="4658" max="4658" width="4.7109375" style="199" customWidth="1"/>
    <col min="4659" max="4659" width="3.7109375" style="199" customWidth="1"/>
    <col min="4660" max="4660" width="5.42578125" style="199" customWidth="1"/>
    <col min="4661" max="4661" width="4.7109375" style="199" customWidth="1"/>
    <col min="4662" max="4664" width="4.140625" style="199" customWidth="1"/>
    <col min="4665" max="4668" width="3.7109375" style="199" customWidth="1"/>
    <col min="4669" max="4669" width="4.7109375" style="199" customWidth="1"/>
    <col min="4670" max="4670" width="5.140625" style="199" customWidth="1"/>
    <col min="4671" max="4671" width="4.5703125" style="199" customWidth="1"/>
    <col min="4672" max="4864" width="9.140625" style="199"/>
    <col min="4865" max="4866" width="4.140625" style="199" customWidth="1"/>
    <col min="4867" max="4881" width="4.7109375" style="199" customWidth="1"/>
    <col min="4882" max="4884" width="3.7109375" style="199" customWidth="1"/>
    <col min="4885" max="4885" width="4.28515625" style="199" customWidth="1"/>
    <col min="4886" max="4897" width="3.7109375" style="199" customWidth="1"/>
    <col min="4898" max="4898" width="5.42578125" style="199" customWidth="1"/>
    <col min="4899" max="4899" width="4.7109375" style="199" customWidth="1"/>
    <col min="4900" max="4900" width="3.7109375" style="199" customWidth="1"/>
    <col min="4901" max="4901" width="5.42578125" style="199" customWidth="1"/>
    <col min="4902" max="4902" width="4.7109375" style="199" customWidth="1"/>
    <col min="4903" max="4903" width="3.7109375" style="199" customWidth="1"/>
    <col min="4904" max="4904" width="5.42578125" style="199" customWidth="1"/>
    <col min="4905" max="4905" width="4.7109375" style="199" customWidth="1"/>
    <col min="4906" max="4906" width="3.7109375" style="199" customWidth="1"/>
    <col min="4907" max="4907" width="5.42578125" style="199" customWidth="1"/>
    <col min="4908" max="4908" width="4.7109375" style="199" customWidth="1"/>
    <col min="4909" max="4909" width="3.7109375" style="199" customWidth="1"/>
    <col min="4910" max="4910" width="5.42578125" style="199" customWidth="1"/>
    <col min="4911" max="4911" width="4.7109375" style="199" customWidth="1"/>
    <col min="4912" max="4912" width="3.7109375" style="199" customWidth="1"/>
    <col min="4913" max="4913" width="5.42578125" style="199" customWidth="1"/>
    <col min="4914" max="4914" width="4.7109375" style="199" customWidth="1"/>
    <col min="4915" max="4915" width="3.7109375" style="199" customWidth="1"/>
    <col min="4916" max="4916" width="5.42578125" style="199" customWidth="1"/>
    <col min="4917" max="4917" width="4.7109375" style="199" customWidth="1"/>
    <col min="4918" max="4920" width="4.140625" style="199" customWidth="1"/>
    <col min="4921" max="4924" width="3.7109375" style="199" customWidth="1"/>
    <col min="4925" max="4925" width="4.7109375" style="199" customWidth="1"/>
    <col min="4926" max="4926" width="5.140625" style="199" customWidth="1"/>
    <col min="4927" max="4927" width="4.5703125" style="199" customWidth="1"/>
    <col min="4928" max="5120" width="9.140625" style="199"/>
    <col min="5121" max="5122" width="4.140625" style="199" customWidth="1"/>
    <col min="5123" max="5137" width="4.7109375" style="199" customWidth="1"/>
    <col min="5138" max="5140" width="3.7109375" style="199" customWidth="1"/>
    <col min="5141" max="5141" width="4.28515625" style="199" customWidth="1"/>
    <col min="5142" max="5153" width="3.7109375" style="199" customWidth="1"/>
    <col min="5154" max="5154" width="5.42578125" style="199" customWidth="1"/>
    <col min="5155" max="5155" width="4.7109375" style="199" customWidth="1"/>
    <col min="5156" max="5156" width="3.7109375" style="199" customWidth="1"/>
    <col min="5157" max="5157" width="5.42578125" style="199" customWidth="1"/>
    <col min="5158" max="5158" width="4.7109375" style="199" customWidth="1"/>
    <col min="5159" max="5159" width="3.7109375" style="199" customWidth="1"/>
    <col min="5160" max="5160" width="5.42578125" style="199" customWidth="1"/>
    <col min="5161" max="5161" width="4.7109375" style="199" customWidth="1"/>
    <col min="5162" max="5162" width="3.7109375" style="199" customWidth="1"/>
    <col min="5163" max="5163" width="5.42578125" style="199" customWidth="1"/>
    <col min="5164" max="5164" width="4.7109375" style="199" customWidth="1"/>
    <col min="5165" max="5165" width="3.7109375" style="199" customWidth="1"/>
    <col min="5166" max="5166" width="5.42578125" style="199" customWidth="1"/>
    <col min="5167" max="5167" width="4.7109375" style="199" customWidth="1"/>
    <col min="5168" max="5168" width="3.7109375" style="199" customWidth="1"/>
    <col min="5169" max="5169" width="5.42578125" style="199" customWidth="1"/>
    <col min="5170" max="5170" width="4.7109375" style="199" customWidth="1"/>
    <col min="5171" max="5171" width="3.7109375" style="199" customWidth="1"/>
    <col min="5172" max="5172" width="5.42578125" style="199" customWidth="1"/>
    <col min="5173" max="5173" width="4.7109375" style="199" customWidth="1"/>
    <col min="5174" max="5176" width="4.140625" style="199" customWidth="1"/>
    <col min="5177" max="5180" width="3.7109375" style="199" customWidth="1"/>
    <col min="5181" max="5181" width="4.7109375" style="199" customWidth="1"/>
    <col min="5182" max="5182" width="5.140625" style="199" customWidth="1"/>
    <col min="5183" max="5183" width="4.5703125" style="199" customWidth="1"/>
    <col min="5184" max="5376" width="9.140625" style="199"/>
    <col min="5377" max="5378" width="4.140625" style="199" customWidth="1"/>
    <col min="5379" max="5393" width="4.7109375" style="199" customWidth="1"/>
    <col min="5394" max="5396" width="3.7109375" style="199" customWidth="1"/>
    <col min="5397" max="5397" width="4.28515625" style="199" customWidth="1"/>
    <col min="5398" max="5409" width="3.7109375" style="199" customWidth="1"/>
    <col min="5410" max="5410" width="5.42578125" style="199" customWidth="1"/>
    <col min="5411" max="5411" width="4.7109375" style="199" customWidth="1"/>
    <col min="5412" max="5412" width="3.7109375" style="199" customWidth="1"/>
    <col min="5413" max="5413" width="5.42578125" style="199" customWidth="1"/>
    <col min="5414" max="5414" width="4.7109375" style="199" customWidth="1"/>
    <col min="5415" max="5415" width="3.7109375" style="199" customWidth="1"/>
    <col min="5416" max="5416" width="5.42578125" style="199" customWidth="1"/>
    <col min="5417" max="5417" width="4.7109375" style="199" customWidth="1"/>
    <col min="5418" max="5418" width="3.7109375" style="199" customWidth="1"/>
    <col min="5419" max="5419" width="5.42578125" style="199" customWidth="1"/>
    <col min="5420" max="5420" width="4.7109375" style="199" customWidth="1"/>
    <col min="5421" max="5421" width="3.7109375" style="199" customWidth="1"/>
    <col min="5422" max="5422" width="5.42578125" style="199" customWidth="1"/>
    <col min="5423" max="5423" width="4.7109375" style="199" customWidth="1"/>
    <col min="5424" max="5424" width="3.7109375" style="199" customWidth="1"/>
    <col min="5425" max="5425" width="5.42578125" style="199" customWidth="1"/>
    <col min="5426" max="5426" width="4.7109375" style="199" customWidth="1"/>
    <col min="5427" max="5427" width="3.7109375" style="199" customWidth="1"/>
    <col min="5428" max="5428" width="5.42578125" style="199" customWidth="1"/>
    <col min="5429" max="5429" width="4.7109375" style="199" customWidth="1"/>
    <col min="5430" max="5432" width="4.140625" style="199" customWidth="1"/>
    <col min="5433" max="5436" width="3.7109375" style="199" customWidth="1"/>
    <col min="5437" max="5437" width="4.7109375" style="199" customWidth="1"/>
    <col min="5438" max="5438" width="5.140625" style="199" customWidth="1"/>
    <col min="5439" max="5439" width="4.5703125" style="199" customWidth="1"/>
    <col min="5440" max="5632" width="9.140625" style="199"/>
    <col min="5633" max="5634" width="4.140625" style="199" customWidth="1"/>
    <col min="5635" max="5649" width="4.7109375" style="199" customWidth="1"/>
    <col min="5650" max="5652" width="3.7109375" style="199" customWidth="1"/>
    <col min="5653" max="5653" width="4.28515625" style="199" customWidth="1"/>
    <col min="5654" max="5665" width="3.7109375" style="199" customWidth="1"/>
    <col min="5666" max="5666" width="5.42578125" style="199" customWidth="1"/>
    <col min="5667" max="5667" width="4.7109375" style="199" customWidth="1"/>
    <col min="5668" max="5668" width="3.7109375" style="199" customWidth="1"/>
    <col min="5669" max="5669" width="5.42578125" style="199" customWidth="1"/>
    <col min="5670" max="5670" width="4.7109375" style="199" customWidth="1"/>
    <col min="5671" max="5671" width="3.7109375" style="199" customWidth="1"/>
    <col min="5672" max="5672" width="5.42578125" style="199" customWidth="1"/>
    <col min="5673" max="5673" width="4.7109375" style="199" customWidth="1"/>
    <col min="5674" max="5674" width="3.7109375" style="199" customWidth="1"/>
    <col min="5675" max="5675" width="5.42578125" style="199" customWidth="1"/>
    <col min="5676" max="5676" width="4.7109375" style="199" customWidth="1"/>
    <col min="5677" max="5677" width="3.7109375" style="199" customWidth="1"/>
    <col min="5678" max="5678" width="5.42578125" style="199" customWidth="1"/>
    <col min="5679" max="5679" width="4.7109375" style="199" customWidth="1"/>
    <col min="5680" max="5680" width="3.7109375" style="199" customWidth="1"/>
    <col min="5681" max="5681" width="5.42578125" style="199" customWidth="1"/>
    <col min="5682" max="5682" width="4.7109375" style="199" customWidth="1"/>
    <col min="5683" max="5683" width="3.7109375" style="199" customWidth="1"/>
    <col min="5684" max="5684" width="5.42578125" style="199" customWidth="1"/>
    <col min="5685" max="5685" width="4.7109375" style="199" customWidth="1"/>
    <col min="5686" max="5688" width="4.140625" style="199" customWidth="1"/>
    <col min="5689" max="5692" width="3.7109375" style="199" customWidth="1"/>
    <col min="5693" max="5693" width="4.7109375" style="199" customWidth="1"/>
    <col min="5694" max="5694" width="5.140625" style="199" customWidth="1"/>
    <col min="5695" max="5695" width="4.5703125" style="199" customWidth="1"/>
    <col min="5696" max="5888" width="9.140625" style="199"/>
    <col min="5889" max="5890" width="4.140625" style="199" customWidth="1"/>
    <col min="5891" max="5905" width="4.7109375" style="199" customWidth="1"/>
    <col min="5906" max="5908" width="3.7109375" style="199" customWidth="1"/>
    <col min="5909" max="5909" width="4.28515625" style="199" customWidth="1"/>
    <col min="5910" max="5921" width="3.7109375" style="199" customWidth="1"/>
    <col min="5922" max="5922" width="5.42578125" style="199" customWidth="1"/>
    <col min="5923" max="5923" width="4.7109375" style="199" customWidth="1"/>
    <col min="5924" max="5924" width="3.7109375" style="199" customWidth="1"/>
    <col min="5925" max="5925" width="5.42578125" style="199" customWidth="1"/>
    <col min="5926" max="5926" width="4.7109375" style="199" customWidth="1"/>
    <col min="5927" max="5927" width="3.7109375" style="199" customWidth="1"/>
    <col min="5928" max="5928" width="5.42578125" style="199" customWidth="1"/>
    <col min="5929" max="5929" width="4.7109375" style="199" customWidth="1"/>
    <col min="5930" max="5930" width="3.7109375" style="199" customWidth="1"/>
    <col min="5931" max="5931" width="5.42578125" style="199" customWidth="1"/>
    <col min="5932" max="5932" width="4.7109375" style="199" customWidth="1"/>
    <col min="5933" max="5933" width="3.7109375" style="199" customWidth="1"/>
    <col min="5934" max="5934" width="5.42578125" style="199" customWidth="1"/>
    <col min="5935" max="5935" width="4.7109375" style="199" customWidth="1"/>
    <col min="5936" max="5936" width="3.7109375" style="199" customWidth="1"/>
    <col min="5937" max="5937" width="5.42578125" style="199" customWidth="1"/>
    <col min="5938" max="5938" width="4.7109375" style="199" customWidth="1"/>
    <col min="5939" max="5939" width="3.7109375" style="199" customWidth="1"/>
    <col min="5940" max="5940" width="5.42578125" style="199" customWidth="1"/>
    <col min="5941" max="5941" width="4.7109375" style="199" customWidth="1"/>
    <col min="5942" max="5944" width="4.140625" style="199" customWidth="1"/>
    <col min="5945" max="5948" width="3.7109375" style="199" customWidth="1"/>
    <col min="5949" max="5949" width="4.7109375" style="199" customWidth="1"/>
    <col min="5950" max="5950" width="5.140625" style="199" customWidth="1"/>
    <col min="5951" max="5951" width="4.5703125" style="199" customWidth="1"/>
    <col min="5952" max="6144" width="9.140625" style="199"/>
    <col min="6145" max="6146" width="4.140625" style="199" customWidth="1"/>
    <col min="6147" max="6161" width="4.7109375" style="199" customWidth="1"/>
    <col min="6162" max="6164" width="3.7109375" style="199" customWidth="1"/>
    <col min="6165" max="6165" width="4.28515625" style="199" customWidth="1"/>
    <col min="6166" max="6177" width="3.7109375" style="199" customWidth="1"/>
    <col min="6178" max="6178" width="5.42578125" style="199" customWidth="1"/>
    <col min="6179" max="6179" width="4.7109375" style="199" customWidth="1"/>
    <col min="6180" max="6180" width="3.7109375" style="199" customWidth="1"/>
    <col min="6181" max="6181" width="5.42578125" style="199" customWidth="1"/>
    <col min="6182" max="6182" width="4.7109375" style="199" customWidth="1"/>
    <col min="6183" max="6183" width="3.7109375" style="199" customWidth="1"/>
    <col min="6184" max="6184" width="5.42578125" style="199" customWidth="1"/>
    <col min="6185" max="6185" width="4.7109375" style="199" customWidth="1"/>
    <col min="6186" max="6186" width="3.7109375" style="199" customWidth="1"/>
    <col min="6187" max="6187" width="5.42578125" style="199" customWidth="1"/>
    <col min="6188" max="6188" width="4.7109375" style="199" customWidth="1"/>
    <col min="6189" max="6189" width="3.7109375" style="199" customWidth="1"/>
    <col min="6190" max="6190" width="5.42578125" style="199" customWidth="1"/>
    <col min="6191" max="6191" width="4.7109375" style="199" customWidth="1"/>
    <col min="6192" max="6192" width="3.7109375" style="199" customWidth="1"/>
    <col min="6193" max="6193" width="5.42578125" style="199" customWidth="1"/>
    <col min="6194" max="6194" width="4.7109375" style="199" customWidth="1"/>
    <col min="6195" max="6195" width="3.7109375" style="199" customWidth="1"/>
    <col min="6196" max="6196" width="5.42578125" style="199" customWidth="1"/>
    <col min="6197" max="6197" width="4.7109375" style="199" customWidth="1"/>
    <col min="6198" max="6200" width="4.140625" style="199" customWidth="1"/>
    <col min="6201" max="6204" width="3.7109375" style="199" customWidth="1"/>
    <col min="6205" max="6205" width="4.7109375" style="199" customWidth="1"/>
    <col min="6206" max="6206" width="5.140625" style="199" customWidth="1"/>
    <col min="6207" max="6207" width="4.5703125" style="199" customWidth="1"/>
    <col min="6208" max="6400" width="9.140625" style="199"/>
    <col min="6401" max="6402" width="4.140625" style="199" customWidth="1"/>
    <col min="6403" max="6417" width="4.7109375" style="199" customWidth="1"/>
    <col min="6418" max="6420" width="3.7109375" style="199" customWidth="1"/>
    <col min="6421" max="6421" width="4.28515625" style="199" customWidth="1"/>
    <col min="6422" max="6433" width="3.7109375" style="199" customWidth="1"/>
    <col min="6434" max="6434" width="5.42578125" style="199" customWidth="1"/>
    <col min="6435" max="6435" width="4.7109375" style="199" customWidth="1"/>
    <col min="6436" max="6436" width="3.7109375" style="199" customWidth="1"/>
    <col min="6437" max="6437" width="5.42578125" style="199" customWidth="1"/>
    <col min="6438" max="6438" width="4.7109375" style="199" customWidth="1"/>
    <col min="6439" max="6439" width="3.7109375" style="199" customWidth="1"/>
    <col min="6440" max="6440" width="5.42578125" style="199" customWidth="1"/>
    <col min="6441" max="6441" width="4.7109375" style="199" customWidth="1"/>
    <col min="6442" max="6442" width="3.7109375" style="199" customWidth="1"/>
    <col min="6443" max="6443" width="5.42578125" style="199" customWidth="1"/>
    <col min="6444" max="6444" width="4.7109375" style="199" customWidth="1"/>
    <col min="6445" max="6445" width="3.7109375" style="199" customWidth="1"/>
    <col min="6446" max="6446" width="5.42578125" style="199" customWidth="1"/>
    <col min="6447" max="6447" width="4.7109375" style="199" customWidth="1"/>
    <col min="6448" max="6448" width="3.7109375" style="199" customWidth="1"/>
    <col min="6449" max="6449" width="5.42578125" style="199" customWidth="1"/>
    <col min="6450" max="6450" width="4.7109375" style="199" customWidth="1"/>
    <col min="6451" max="6451" width="3.7109375" style="199" customWidth="1"/>
    <col min="6452" max="6452" width="5.42578125" style="199" customWidth="1"/>
    <col min="6453" max="6453" width="4.7109375" style="199" customWidth="1"/>
    <col min="6454" max="6456" width="4.140625" style="199" customWidth="1"/>
    <col min="6457" max="6460" width="3.7109375" style="199" customWidth="1"/>
    <col min="6461" max="6461" width="4.7109375" style="199" customWidth="1"/>
    <col min="6462" max="6462" width="5.140625" style="199" customWidth="1"/>
    <col min="6463" max="6463" width="4.5703125" style="199" customWidth="1"/>
    <col min="6464" max="6656" width="9.140625" style="199"/>
    <col min="6657" max="6658" width="4.140625" style="199" customWidth="1"/>
    <col min="6659" max="6673" width="4.7109375" style="199" customWidth="1"/>
    <col min="6674" max="6676" width="3.7109375" style="199" customWidth="1"/>
    <col min="6677" max="6677" width="4.28515625" style="199" customWidth="1"/>
    <col min="6678" max="6689" width="3.7109375" style="199" customWidth="1"/>
    <col min="6690" max="6690" width="5.42578125" style="199" customWidth="1"/>
    <col min="6691" max="6691" width="4.7109375" style="199" customWidth="1"/>
    <col min="6692" max="6692" width="3.7109375" style="199" customWidth="1"/>
    <col min="6693" max="6693" width="5.42578125" style="199" customWidth="1"/>
    <col min="6694" max="6694" width="4.7109375" style="199" customWidth="1"/>
    <col min="6695" max="6695" width="3.7109375" style="199" customWidth="1"/>
    <col min="6696" max="6696" width="5.42578125" style="199" customWidth="1"/>
    <col min="6697" max="6697" width="4.7109375" style="199" customWidth="1"/>
    <col min="6698" max="6698" width="3.7109375" style="199" customWidth="1"/>
    <col min="6699" max="6699" width="5.42578125" style="199" customWidth="1"/>
    <col min="6700" max="6700" width="4.7109375" style="199" customWidth="1"/>
    <col min="6701" max="6701" width="3.7109375" style="199" customWidth="1"/>
    <col min="6702" max="6702" width="5.42578125" style="199" customWidth="1"/>
    <col min="6703" max="6703" width="4.7109375" style="199" customWidth="1"/>
    <col min="6704" max="6704" width="3.7109375" style="199" customWidth="1"/>
    <col min="6705" max="6705" width="5.42578125" style="199" customWidth="1"/>
    <col min="6706" max="6706" width="4.7109375" style="199" customWidth="1"/>
    <col min="6707" max="6707" width="3.7109375" style="199" customWidth="1"/>
    <col min="6708" max="6708" width="5.42578125" style="199" customWidth="1"/>
    <col min="6709" max="6709" width="4.7109375" style="199" customWidth="1"/>
    <col min="6710" max="6712" width="4.140625" style="199" customWidth="1"/>
    <col min="6713" max="6716" width="3.7109375" style="199" customWidth="1"/>
    <col min="6717" max="6717" width="4.7109375" style="199" customWidth="1"/>
    <col min="6718" max="6718" width="5.140625" style="199" customWidth="1"/>
    <col min="6719" max="6719" width="4.5703125" style="199" customWidth="1"/>
    <col min="6720" max="6912" width="9.140625" style="199"/>
    <col min="6913" max="6914" width="4.140625" style="199" customWidth="1"/>
    <col min="6915" max="6929" width="4.7109375" style="199" customWidth="1"/>
    <col min="6930" max="6932" width="3.7109375" style="199" customWidth="1"/>
    <col min="6933" max="6933" width="4.28515625" style="199" customWidth="1"/>
    <col min="6934" max="6945" width="3.7109375" style="199" customWidth="1"/>
    <col min="6946" max="6946" width="5.42578125" style="199" customWidth="1"/>
    <col min="6947" max="6947" width="4.7109375" style="199" customWidth="1"/>
    <col min="6948" max="6948" width="3.7109375" style="199" customWidth="1"/>
    <col min="6949" max="6949" width="5.42578125" style="199" customWidth="1"/>
    <col min="6950" max="6950" width="4.7109375" style="199" customWidth="1"/>
    <col min="6951" max="6951" width="3.7109375" style="199" customWidth="1"/>
    <col min="6952" max="6952" width="5.42578125" style="199" customWidth="1"/>
    <col min="6953" max="6953" width="4.7109375" style="199" customWidth="1"/>
    <col min="6954" max="6954" width="3.7109375" style="199" customWidth="1"/>
    <col min="6955" max="6955" width="5.42578125" style="199" customWidth="1"/>
    <col min="6956" max="6956" width="4.7109375" style="199" customWidth="1"/>
    <col min="6957" max="6957" width="3.7109375" style="199" customWidth="1"/>
    <col min="6958" max="6958" width="5.42578125" style="199" customWidth="1"/>
    <col min="6959" max="6959" width="4.7109375" style="199" customWidth="1"/>
    <col min="6960" max="6960" width="3.7109375" style="199" customWidth="1"/>
    <col min="6961" max="6961" width="5.42578125" style="199" customWidth="1"/>
    <col min="6962" max="6962" width="4.7109375" style="199" customWidth="1"/>
    <col min="6963" max="6963" width="3.7109375" style="199" customWidth="1"/>
    <col min="6964" max="6964" width="5.42578125" style="199" customWidth="1"/>
    <col min="6965" max="6965" width="4.7109375" style="199" customWidth="1"/>
    <col min="6966" max="6968" width="4.140625" style="199" customWidth="1"/>
    <col min="6969" max="6972" width="3.7109375" style="199" customWidth="1"/>
    <col min="6973" max="6973" width="4.7109375" style="199" customWidth="1"/>
    <col min="6974" max="6974" width="5.140625" style="199" customWidth="1"/>
    <col min="6975" max="6975" width="4.5703125" style="199" customWidth="1"/>
    <col min="6976" max="7168" width="9.140625" style="199"/>
    <col min="7169" max="7170" width="4.140625" style="199" customWidth="1"/>
    <col min="7171" max="7185" width="4.7109375" style="199" customWidth="1"/>
    <col min="7186" max="7188" width="3.7109375" style="199" customWidth="1"/>
    <col min="7189" max="7189" width="4.28515625" style="199" customWidth="1"/>
    <col min="7190" max="7201" width="3.7109375" style="199" customWidth="1"/>
    <col min="7202" max="7202" width="5.42578125" style="199" customWidth="1"/>
    <col min="7203" max="7203" width="4.7109375" style="199" customWidth="1"/>
    <col min="7204" max="7204" width="3.7109375" style="199" customWidth="1"/>
    <col min="7205" max="7205" width="5.42578125" style="199" customWidth="1"/>
    <col min="7206" max="7206" width="4.7109375" style="199" customWidth="1"/>
    <col min="7207" max="7207" width="3.7109375" style="199" customWidth="1"/>
    <col min="7208" max="7208" width="5.42578125" style="199" customWidth="1"/>
    <col min="7209" max="7209" width="4.7109375" style="199" customWidth="1"/>
    <col min="7210" max="7210" width="3.7109375" style="199" customWidth="1"/>
    <col min="7211" max="7211" width="5.42578125" style="199" customWidth="1"/>
    <col min="7212" max="7212" width="4.7109375" style="199" customWidth="1"/>
    <col min="7213" max="7213" width="3.7109375" style="199" customWidth="1"/>
    <col min="7214" max="7214" width="5.42578125" style="199" customWidth="1"/>
    <col min="7215" max="7215" width="4.7109375" style="199" customWidth="1"/>
    <col min="7216" max="7216" width="3.7109375" style="199" customWidth="1"/>
    <col min="7217" max="7217" width="5.42578125" style="199" customWidth="1"/>
    <col min="7218" max="7218" width="4.7109375" style="199" customWidth="1"/>
    <col min="7219" max="7219" width="3.7109375" style="199" customWidth="1"/>
    <col min="7220" max="7220" width="5.42578125" style="199" customWidth="1"/>
    <col min="7221" max="7221" width="4.7109375" style="199" customWidth="1"/>
    <col min="7222" max="7224" width="4.140625" style="199" customWidth="1"/>
    <col min="7225" max="7228" width="3.7109375" style="199" customWidth="1"/>
    <col min="7229" max="7229" width="4.7109375" style="199" customWidth="1"/>
    <col min="7230" max="7230" width="5.140625" style="199" customWidth="1"/>
    <col min="7231" max="7231" width="4.5703125" style="199" customWidth="1"/>
    <col min="7232" max="7424" width="9.140625" style="199"/>
    <col min="7425" max="7426" width="4.140625" style="199" customWidth="1"/>
    <col min="7427" max="7441" width="4.7109375" style="199" customWidth="1"/>
    <col min="7442" max="7444" width="3.7109375" style="199" customWidth="1"/>
    <col min="7445" max="7445" width="4.28515625" style="199" customWidth="1"/>
    <col min="7446" max="7457" width="3.7109375" style="199" customWidth="1"/>
    <col min="7458" max="7458" width="5.42578125" style="199" customWidth="1"/>
    <col min="7459" max="7459" width="4.7109375" style="199" customWidth="1"/>
    <col min="7460" max="7460" width="3.7109375" style="199" customWidth="1"/>
    <col min="7461" max="7461" width="5.42578125" style="199" customWidth="1"/>
    <col min="7462" max="7462" width="4.7109375" style="199" customWidth="1"/>
    <col min="7463" max="7463" width="3.7109375" style="199" customWidth="1"/>
    <col min="7464" max="7464" width="5.42578125" style="199" customWidth="1"/>
    <col min="7465" max="7465" width="4.7109375" style="199" customWidth="1"/>
    <col min="7466" max="7466" width="3.7109375" style="199" customWidth="1"/>
    <col min="7467" max="7467" width="5.42578125" style="199" customWidth="1"/>
    <col min="7468" max="7468" width="4.7109375" style="199" customWidth="1"/>
    <col min="7469" max="7469" width="3.7109375" style="199" customWidth="1"/>
    <col min="7470" max="7470" width="5.42578125" style="199" customWidth="1"/>
    <col min="7471" max="7471" width="4.7109375" style="199" customWidth="1"/>
    <col min="7472" max="7472" width="3.7109375" style="199" customWidth="1"/>
    <col min="7473" max="7473" width="5.42578125" style="199" customWidth="1"/>
    <col min="7474" max="7474" width="4.7109375" style="199" customWidth="1"/>
    <col min="7475" max="7475" width="3.7109375" style="199" customWidth="1"/>
    <col min="7476" max="7476" width="5.42578125" style="199" customWidth="1"/>
    <col min="7477" max="7477" width="4.7109375" style="199" customWidth="1"/>
    <col min="7478" max="7480" width="4.140625" style="199" customWidth="1"/>
    <col min="7481" max="7484" width="3.7109375" style="199" customWidth="1"/>
    <col min="7485" max="7485" width="4.7109375" style="199" customWidth="1"/>
    <col min="7486" max="7486" width="5.140625" style="199" customWidth="1"/>
    <col min="7487" max="7487" width="4.5703125" style="199" customWidth="1"/>
    <col min="7488" max="7680" width="9.140625" style="199"/>
    <col min="7681" max="7682" width="4.140625" style="199" customWidth="1"/>
    <col min="7683" max="7697" width="4.7109375" style="199" customWidth="1"/>
    <col min="7698" max="7700" width="3.7109375" style="199" customWidth="1"/>
    <col min="7701" max="7701" width="4.28515625" style="199" customWidth="1"/>
    <col min="7702" max="7713" width="3.7109375" style="199" customWidth="1"/>
    <col min="7714" max="7714" width="5.42578125" style="199" customWidth="1"/>
    <col min="7715" max="7715" width="4.7109375" style="199" customWidth="1"/>
    <col min="7716" max="7716" width="3.7109375" style="199" customWidth="1"/>
    <col min="7717" max="7717" width="5.42578125" style="199" customWidth="1"/>
    <col min="7718" max="7718" width="4.7109375" style="199" customWidth="1"/>
    <col min="7719" max="7719" width="3.7109375" style="199" customWidth="1"/>
    <col min="7720" max="7720" width="5.42578125" style="199" customWidth="1"/>
    <col min="7721" max="7721" width="4.7109375" style="199" customWidth="1"/>
    <col min="7722" max="7722" width="3.7109375" style="199" customWidth="1"/>
    <col min="7723" max="7723" width="5.42578125" style="199" customWidth="1"/>
    <col min="7724" max="7724" width="4.7109375" style="199" customWidth="1"/>
    <col min="7725" max="7725" width="3.7109375" style="199" customWidth="1"/>
    <col min="7726" max="7726" width="5.42578125" style="199" customWidth="1"/>
    <col min="7727" max="7727" width="4.7109375" style="199" customWidth="1"/>
    <col min="7728" max="7728" width="3.7109375" style="199" customWidth="1"/>
    <col min="7729" max="7729" width="5.42578125" style="199" customWidth="1"/>
    <col min="7730" max="7730" width="4.7109375" style="199" customWidth="1"/>
    <col min="7731" max="7731" width="3.7109375" style="199" customWidth="1"/>
    <col min="7732" max="7732" width="5.42578125" style="199" customWidth="1"/>
    <col min="7733" max="7733" width="4.7109375" style="199" customWidth="1"/>
    <col min="7734" max="7736" width="4.140625" style="199" customWidth="1"/>
    <col min="7737" max="7740" width="3.7109375" style="199" customWidth="1"/>
    <col min="7741" max="7741" width="4.7109375" style="199" customWidth="1"/>
    <col min="7742" max="7742" width="5.140625" style="199" customWidth="1"/>
    <col min="7743" max="7743" width="4.5703125" style="199" customWidth="1"/>
    <col min="7744" max="7936" width="9.140625" style="199"/>
    <col min="7937" max="7938" width="4.140625" style="199" customWidth="1"/>
    <col min="7939" max="7953" width="4.7109375" style="199" customWidth="1"/>
    <col min="7954" max="7956" width="3.7109375" style="199" customWidth="1"/>
    <col min="7957" max="7957" width="4.28515625" style="199" customWidth="1"/>
    <col min="7958" max="7969" width="3.7109375" style="199" customWidth="1"/>
    <col min="7970" max="7970" width="5.42578125" style="199" customWidth="1"/>
    <col min="7971" max="7971" width="4.7109375" style="199" customWidth="1"/>
    <col min="7972" max="7972" width="3.7109375" style="199" customWidth="1"/>
    <col min="7973" max="7973" width="5.42578125" style="199" customWidth="1"/>
    <col min="7974" max="7974" width="4.7109375" style="199" customWidth="1"/>
    <col min="7975" max="7975" width="3.7109375" style="199" customWidth="1"/>
    <col min="7976" max="7976" width="5.42578125" style="199" customWidth="1"/>
    <col min="7977" max="7977" width="4.7109375" style="199" customWidth="1"/>
    <col min="7978" max="7978" width="3.7109375" style="199" customWidth="1"/>
    <col min="7979" max="7979" width="5.42578125" style="199" customWidth="1"/>
    <col min="7980" max="7980" width="4.7109375" style="199" customWidth="1"/>
    <col min="7981" max="7981" width="3.7109375" style="199" customWidth="1"/>
    <col min="7982" max="7982" width="5.42578125" style="199" customWidth="1"/>
    <col min="7983" max="7983" width="4.7109375" style="199" customWidth="1"/>
    <col min="7984" max="7984" width="3.7109375" style="199" customWidth="1"/>
    <col min="7985" max="7985" width="5.42578125" style="199" customWidth="1"/>
    <col min="7986" max="7986" width="4.7109375" style="199" customWidth="1"/>
    <col min="7987" max="7987" width="3.7109375" style="199" customWidth="1"/>
    <col min="7988" max="7988" width="5.42578125" style="199" customWidth="1"/>
    <col min="7989" max="7989" width="4.7109375" style="199" customWidth="1"/>
    <col min="7990" max="7992" width="4.140625" style="199" customWidth="1"/>
    <col min="7993" max="7996" width="3.7109375" style="199" customWidth="1"/>
    <col min="7997" max="7997" width="4.7109375" style="199" customWidth="1"/>
    <col min="7998" max="7998" width="5.140625" style="199" customWidth="1"/>
    <col min="7999" max="7999" width="4.5703125" style="199" customWidth="1"/>
    <col min="8000" max="8192" width="9.140625" style="199"/>
    <col min="8193" max="8194" width="4.140625" style="199" customWidth="1"/>
    <col min="8195" max="8209" width="4.7109375" style="199" customWidth="1"/>
    <col min="8210" max="8212" width="3.7109375" style="199" customWidth="1"/>
    <col min="8213" max="8213" width="4.28515625" style="199" customWidth="1"/>
    <col min="8214" max="8225" width="3.7109375" style="199" customWidth="1"/>
    <col min="8226" max="8226" width="5.42578125" style="199" customWidth="1"/>
    <col min="8227" max="8227" width="4.7109375" style="199" customWidth="1"/>
    <col min="8228" max="8228" width="3.7109375" style="199" customWidth="1"/>
    <col min="8229" max="8229" width="5.42578125" style="199" customWidth="1"/>
    <col min="8230" max="8230" width="4.7109375" style="199" customWidth="1"/>
    <col min="8231" max="8231" width="3.7109375" style="199" customWidth="1"/>
    <col min="8232" max="8232" width="5.42578125" style="199" customWidth="1"/>
    <col min="8233" max="8233" width="4.7109375" style="199" customWidth="1"/>
    <col min="8234" max="8234" width="3.7109375" style="199" customWidth="1"/>
    <col min="8235" max="8235" width="5.42578125" style="199" customWidth="1"/>
    <col min="8236" max="8236" width="4.7109375" style="199" customWidth="1"/>
    <col min="8237" max="8237" width="3.7109375" style="199" customWidth="1"/>
    <col min="8238" max="8238" width="5.42578125" style="199" customWidth="1"/>
    <col min="8239" max="8239" width="4.7109375" style="199" customWidth="1"/>
    <col min="8240" max="8240" width="3.7109375" style="199" customWidth="1"/>
    <col min="8241" max="8241" width="5.42578125" style="199" customWidth="1"/>
    <col min="8242" max="8242" width="4.7109375" style="199" customWidth="1"/>
    <col min="8243" max="8243" width="3.7109375" style="199" customWidth="1"/>
    <col min="8244" max="8244" width="5.42578125" style="199" customWidth="1"/>
    <col min="8245" max="8245" width="4.7109375" style="199" customWidth="1"/>
    <col min="8246" max="8248" width="4.140625" style="199" customWidth="1"/>
    <col min="8249" max="8252" width="3.7109375" style="199" customWidth="1"/>
    <col min="8253" max="8253" width="4.7109375" style="199" customWidth="1"/>
    <col min="8254" max="8254" width="5.140625" style="199" customWidth="1"/>
    <col min="8255" max="8255" width="4.5703125" style="199" customWidth="1"/>
    <col min="8256" max="8448" width="9.140625" style="199"/>
    <col min="8449" max="8450" width="4.140625" style="199" customWidth="1"/>
    <col min="8451" max="8465" width="4.7109375" style="199" customWidth="1"/>
    <col min="8466" max="8468" width="3.7109375" style="199" customWidth="1"/>
    <col min="8469" max="8469" width="4.28515625" style="199" customWidth="1"/>
    <col min="8470" max="8481" width="3.7109375" style="199" customWidth="1"/>
    <col min="8482" max="8482" width="5.42578125" style="199" customWidth="1"/>
    <col min="8483" max="8483" width="4.7109375" style="199" customWidth="1"/>
    <col min="8484" max="8484" width="3.7109375" style="199" customWidth="1"/>
    <col min="8485" max="8485" width="5.42578125" style="199" customWidth="1"/>
    <col min="8486" max="8486" width="4.7109375" style="199" customWidth="1"/>
    <col min="8487" max="8487" width="3.7109375" style="199" customWidth="1"/>
    <col min="8488" max="8488" width="5.42578125" style="199" customWidth="1"/>
    <col min="8489" max="8489" width="4.7109375" style="199" customWidth="1"/>
    <col min="8490" max="8490" width="3.7109375" style="199" customWidth="1"/>
    <col min="8491" max="8491" width="5.42578125" style="199" customWidth="1"/>
    <col min="8492" max="8492" width="4.7109375" style="199" customWidth="1"/>
    <col min="8493" max="8493" width="3.7109375" style="199" customWidth="1"/>
    <col min="8494" max="8494" width="5.42578125" style="199" customWidth="1"/>
    <col min="8495" max="8495" width="4.7109375" style="199" customWidth="1"/>
    <col min="8496" max="8496" width="3.7109375" style="199" customWidth="1"/>
    <col min="8497" max="8497" width="5.42578125" style="199" customWidth="1"/>
    <col min="8498" max="8498" width="4.7109375" style="199" customWidth="1"/>
    <col min="8499" max="8499" width="3.7109375" style="199" customWidth="1"/>
    <col min="8500" max="8500" width="5.42578125" style="199" customWidth="1"/>
    <col min="8501" max="8501" width="4.7109375" style="199" customWidth="1"/>
    <col min="8502" max="8504" width="4.140625" style="199" customWidth="1"/>
    <col min="8505" max="8508" width="3.7109375" style="199" customWidth="1"/>
    <col min="8509" max="8509" width="4.7109375" style="199" customWidth="1"/>
    <col min="8510" max="8510" width="5.140625" style="199" customWidth="1"/>
    <col min="8511" max="8511" width="4.5703125" style="199" customWidth="1"/>
    <col min="8512" max="8704" width="9.140625" style="199"/>
    <col min="8705" max="8706" width="4.140625" style="199" customWidth="1"/>
    <col min="8707" max="8721" width="4.7109375" style="199" customWidth="1"/>
    <col min="8722" max="8724" width="3.7109375" style="199" customWidth="1"/>
    <col min="8725" max="8725" width="4.28515625" style="199" customWidth="1"/>
    <col min="8726" max="8737" width="3.7109375" style="199" customWidth="1"/>
    <col min="8738" max="8738" width="5.42578125" style="199" customWidth="1"/>
    <col min="8739" max="8739" width="4.7109375" style="199" customWidth="1"/>
    <col min="8740" max="8740" width="3.7109375" style="199" customWidth="1"/>
    <col min="8741" max="8741" width="5.42578125" style="199" customWidth="1"/>
    <col min="8742" max="8742" width="4.7109375" style="199" customWidth="1"/>
    <col min="8743" max="8743" width="3.7109375" style="199" customWidth="1"/>
    <col min="8744" max="8744" width="5.42578125" style="199" customWidth="1"/>
    <col min="8745" max="8745" width="4.7109375" style="199" customWidth="1"/>
    <col min="8746" max="8746" width="3.7109375" style="199" customWidth="1"/>
    <col min="8747" max="8747" width="5.42578125" style="199" customWidth="1"/>
    <col min="8748" max="8748" width="4.7109375" style="199" customWidth="1"/>
    <col min="8749" max="8749" width="3.7109375" style="199" customWidth="1"/>
    <col min="8750" max="8750" width="5.42578125" style="199" customWidth="1"/>
    <col min="8751" max="8751" width="4.7109375" style="199" customWidth="1"/>
    <col min="8752" max="8752" width="3.7109375" style="199" customWidth="1"/>
    <col min="8753" max="8753" width="5.42578125" style="199" customWidth="1"/>
    <col min="8754" max="8754" width="4.7109375" style="199" customWidth="1"/>
    <col min="8755" max="8755" width="3.7109375" style="199" customWidth="1"/>
    <col min="8756" max="8756" width="5.42578125" style="199" customWidth="1"/>
    <col min="8757" max="8757" width="4.7109375" style="199" customWidth="1"/>
    <col min="8758" max="8760" width="4.140625" style="199" customWidth="1"/>
    <col min="8761" max="8764" width="3.7109375" style="199" customWidth="1"/>
    <col min="8765" max="8765" width="4.7109375" style="199" customWidth="1"/>
    <col min="8766" max="8766" width="5.140625" style="199" customWidth="1"/>
    <col min="8767" max="8767" width="4.5703125" style="199" customWidth="1"/>
    <col min="8768" max="8960" width="9.140625" style="199"/>
    <col min="8961" max="8962" width="4.140625" style="199" customWidth="1"/>
    <col min="8963" max="8977" width="4.7109375" style="199" customWidth="1"/>
    <col min="8978" max="8980" width="3.7109375" style="199" customWidth="1"/>
    <col min="8981" max="8981" width="4.28515625" style="199" customWidth="1"/>
    <col min="8982" max="8993" width="3.7109375" style="199" customWidth="1"/>
    <col min="8994" max="8994" width="5.42578125" style="199" customWidth="1"/>
    <col min="8995" max="8995" width="4.7109375" style="199" customWidth="1"/>
    <col min="8996" max="8996" width="3.7109375" style="199" customWidth="1"/>
    <col min="8997" max="8997" width="5.42578125" style="199" customWidth="1"/>
    <col min="8998" max="8998" width="4.7109375" style="199" customWidth="1"/>
    <col min="8999" max="8999" width="3.7109375" style="199" customWidth="1"/>
    <col min="9000" max="9000" width="5.42578125" style="199" customWidth="1"/>
    <col min="9001" max="9001" width="4.7109375" style="199" customWidth="1"/>
    <col min="9002" max="9002" width="3.7109375" style="199" customWidth="1"/>
    <col min="9003" max="9003" width="5.42578125" style="199" customWidth="1"/>
    <col min="9004" max="9004" width="4.7109375" style="199" customWidth="1"/>
    <col min="9005" max="9005" width="3.7109375" style="199" customWidth="1"/>
    <col min="9006" max="9006" width="5.42578125" style="199" customWidth="1"/>
    <col min="9007" max="9007" width="4.7109375" style="199" customWidth="1"/>
    <col min="9008" max="9008" width="3.7109375" style="199" customWidth="1"/>
    <col min="9009" max="9009" width="5.42578125" style="199" customWidth="1"/>
    <col min="9010" max="9010" width="4.7109375" style="199" customWidth="1"/>
    <col min="9011" max="9011" width="3.7109375" style="199" customWidth="1"/>
    <col min="9012" max="9012" width="5.42578125" style="199" customWidth="1"/>
    <col min="9013" max="9013" width="4.7109375" style="199" customWidth="1"/>
    <col min="9014" max="9016" width="4.140625" style="199" customWidth="1"/>
    <col min="9017" max="9020" width="3.7109375" style="199" customWidth="1"/>
    <col min="9021" max="9021" width="4.7109375" style="199" customWidth="1"/>
    <col min="9022" max="9022" width="5.140625" style="199" customWidth="1"/>
    <col min="9023" max="9023" width="4.5703125" style="199" customWidth="1"/>
    <col min="9024" max="9216" width="9.140625" style="199"/>
    <col min="9217" max="9218" width="4.140625" style="199" customWidth="1"/>
    <col min="9219" max="9233" width="4.7109375" style="199" customWidth="1"/>
    <col min="9234" max="9236" width="3.7109375" style="199" customWidth="1"/>
    <col min="9237" max="9237" width="4.28515625" style="199" customWidth="1"/>
    <col min="9238" max="9249" width="3.7109375" style="199" customWidth="1"/>
    <col min="9250" max="9250" width="5.42578125" style="199" customWidth="1"/>
    <col min="9251" max="9251" width="4.7109375" style="199" customWidth="1"/>
    <col min="9252" max="9252" width="3.7109375" style="199" customWidth="1"/>
    <col min="9253" max="9253" width="5.42578125" style="199" customWidth="1"/>
    <col min="9254" max="9254" width="4.7109375" style="199" customWidth="1"/>
    <col min="9255" max="9255" width="3.7109375" style="199" customWidth="1"/>
    <col min="9256" max="9256" width="5.42578125" style="199" customWidth="1"/>
    <col min="9257" max="9257" width="4.7109375" style="199" customWidth="1"/>
    <col min="9258" max="9258" width="3.7109375" style="199" customWidth="1"/>
    <col min="9259" max="9259" width="5.42578125" style="199" customWidth="1"/>
    <col min="9260" max="9260" width="4.7109375" style="199" customWidth="1"/>
    <col min="9261" max="9261" width="3.7109375" style="199" customWidth="1"/>
    <col min="9262" max="9262" width="5.42578125" style="199" customWidth="1"/>
    <col min="9263" max="9263" width="4.7109375" style="199" customWidth="1"/>
    <col min="9264" max="9264" width="3.7109375" style="199" customWidth="1"/>
    <col min="9265" max="9265" width="5.42578125" style="199" customWidth="1"/>
    <col min="9266" max="9266" width="4.7109375" style="199" customWidth="1"/>
    <col min="9267" max="9267" width="3.7109375" style="199" customWidth="1"/>
    <col min="9268" max="9268" width="5.42578125" style="199" customWidth="1"/>
    <col min="9269" max="9269" width="4.7109375" style="199" customWidth="1"/>
    <col min="9270" max="9272" width="4.140625" style="199" customWidth="1"/>
    <col min="9273" max="9276" width="3.7109375" style="199" customWidth="1"/>
    <col min="9277" max="9277" width="4.7109375" style="199" customWidth="1"/>
    <col min="9278" max="9278" width="5.140625" style="199" customWidth="1"/>
    <col min="9279" max="9279" width="4.5703125" style="199" customWidth="1"/>
    <col min="9280" max="9472" width="9.140625" style="199"/>
    <col min="9473" max="9474" width="4.140625" style="199" customWidth="1"/>
    <col min="9475" max="9489" width="4.7109375" style="199" customWidth="1"/>
    <col min="9490" max="9492" width="3.7109375" style="199" customWidth="1"/>
    <col min="9493" max="9493" width="4.28515625" style="199" customWidth="1"/>
    <col min="9494" max="9505" width="3.7109375" style="199" customWidth="1"/>
    <col min="9506" max="9506" width="5.42578125" style="199" customWidth="1"/>
    <col min="9507" max="9507" width="4.7109375" style="199" customWidth="1"/>
    <col min="9508" max="9508" width="3.7109375" style="199" customWidth="1"/>
    <col min="9509" max="9509" width="5.42578125" style="199" customWidth="1"/>
    <col min="9510" max="9510" width="4.7109375" style="199" customWidth="1"/>
    <col min="9511" max="9511" width="3.7109375" style="199" customWidth="1"/>
    <col min="9512" max="9512" width="5.42578125" style="199" customWidth="1"/>
    <col min="9513" max="9513" width="4.7109375" style="199" customWidth="1"/>
    <col min="9514" max="9514" width="3.7109375" style="199" customWidth="1"/>
    <col min="9515" max="9515" width="5.42578125" style="199" customWidth="1"/>
    <col min="9516" max="9516" width="4.7109375" style="199" customWidth="1"/>
    <col min="9517" max="9517" width="3.7109375" style="199" customWidth="1"/>
    <col min="9518" max="9518" width="5.42578125" style="199" customWidth="1"/>
    <col min="9519" max="9519" width="4.7109375" style="199" customWidth="1"/>
    <col min="9520" max="9520" width="3.7109375" style="199" customWidth="1"/>
    <col min="9521" max="9521" width="5.42578125" style="199" customWidth="1"/>
    <col min="9522" max="9522" width="4.7109375" style="199" customWidth="1"/>
    <col min="9523" max="9523" width="3.7109375" style="199" customWidth="1"/>
    <col min="9524" max="9524" width="5.42578125" style="199" customWidth="1"/>
    <col min="9525" max="9525" width="4.7109375" style="199" customWidth="1"/>
    <col min="9526" max="9528" width="4.140625" style="199" customWidth="1"/>
    <col min="9529" max="9532" width="3.7109375" style="199" customWidth="1"/>
    <col min="9533" max="9533" width="4.7109375" style="199" customWidth="1"/>
    <col min="9534" max="9534" width="5.140625" style="199" customWidth="1"/>
    <col min="9535" max="9535" width="4.5703125" style="199" customWidth="1"/>
    <col min="9536" max="9728" width="9.140625" style="199"/>
    <col min="9729" max="9730" width="4.140625" style="199" customWidth="1"/>
    <col min="9731" max="9745" width="4.7109375" style="199" customWidth="1"/>
    <col min="9746" max="9748" width="3.7109375" style="199" customWidth="1"/>
    <col min="9749" max="9749" width="4.28515625" style="199" customWidth="1"/>
    <col min="9750" max="9761" width="3.7109375" style="199" customWidth="1"/>
    <col min="9762" max="9762" width="5.42578125" style="199" customWidth="1"/>
    <col min="9763" max="9763" width="4.7109375" style="199" customWidth="1"/>
    <col min="9764" max="9764" width="3.7109375" style="199" customWidth="1"/>
    <col min="9765" max="9765" width="5.42578125" style="199" customWidth="1"/>
    <col min="9766" max="9766" width="4.7109375" style="199" customWidth="1"/>
    <col min="9767" max="9767" width="3.7109375" style="199" customWidth="1"/>
    <col min="9768" max="9768" width="5.42578125" style="199" customWidth="1"/>
    <col min="9769" max="9769" width="4.7109375" style="199" customWidth="1"/>
    <col min="9770" max="9770" width="3.7109375" style="199" customWidth="1"/>
    <col min="9771" max="9771" width="5.42578125" style="199" customWidth="1"/>
    <col min="9772" max="9772" width="4.7109375" style="199" customWidth="1"/>
    <col min="9773" max="9773" width="3.7109375" style="199" customWidth="1"/>
    <col min="9774" max="9774" width="5.42578125" style="199" customWidth="1"/>
    <col min="9775" max="9775" width="4.7109375" style="199" customWidth="1"/>
    <col min="9776" max="9776" width="3.7109375" style="199" customWidth="1"/>
    <col min="9777" max="9777" width="5.42578125" style="199" customWidth="1"/>
    <col min="9778" max="9778" width="4.7109375" style="199" customWidth="1"/>
    <col min="9779" max="9779" width="3.7109375" style="199" customWidth="1"/>
    <col min="9780" max="9780" width="5.42578125" style="199" customWidth="1"/>
    <col min="9781" max="9781" width="4.7109375" style="199" customWidth="1"/>
    <col min="9782" max="9784" width="4.140625" style="199" customWidth="1"/>
    <col min="9785" max="9788" width="3.7109375" style="199" customWidth="1"/>
    <col min="9789" max="9789" width="4.7109375" style="199" customWidth="1"/>
    <col min="9790" max="9790" width="5.140625" style="199" customWidth="1"/>
    <col min="9791" max="9791" width="4.5703125" style="199" customWidth="1"/>
    <col min="9792" max="9984" width="9.140625" style="199"/>
    <col min="9985" max="9986" width="4.140625" style="199" customWidth="1"/>
    <col min="9987" max="10001" width="4.7109375" style="199" customWidth="1"/>
    <col min="10002" max="10004" width="3.7109375" style="199" customWidth="1"/>
    <col min="10005" max="10005" width="4.28515625" style="199" customWidth="1"/>
    <col min="10006" max="10017" width="3.7109375" style="199" customWidth="1"/>
    <col min="10018" max="10018" width="5.42578125" style="199" customWidth="1"/>
    <col min="10019" max="10019" width="4.7109375" style="199" customWidth="1"/>
    <col min="10020" max="10020" width="3.7109375" style="199" customWidth="1"/>
    <col min="10021" max="10021" width="5.42578125" style="199" customWidth="1"/>
    <col min="10022" max="10022" width="4.7109375" style="199" customWidth="1"/>
    <col min="10023" max="10023" width="3.7109375" style="199" customWidth="1"/>
    <col min="10024" max="10024" width="5.42578125" style="199" customWidth="1"/>
    <col min="10025" max="10025" width="4.7109375" style="199" customWidth="1"/>
    <col min="10026" max="10026" width="3.7109375" style="199" customWidth="1"/>
    <col min="10027" max="10027" width="5.42578125" style="199" customWidth="1"/>
    <col min="10028" max="10028" width="4.7109375" style="199" customWidth="1"/>
    <col min="10029" max="10029" width="3.7109375" style="199" customWidth="1"/>
    <col min="10030" max="10030" width="5.42578125" style="199" customWidth="1"/>
    <col min="10031" max="10031" width="4.7109375" style="199" customWidth="1"/>
    <col min="10032" max="10032" width="3.7109375" style="199" customWidth="1"/>
    <col min="10033" max="10033" width="5.42578125" style="199" customWidth="1"/>
    <col min="10034" max="10034" width="4.7109375" style="199" customWidth="1"/>
    <col min="10035" max="10035" width="3.7109375" style="199" customWidth="1"/>
    <col min="10036" max="10036" width="5.42578125" style="199" customWidth="1"/>
    <col min="10037" max="10037" width="4.7109375" style="199" customWidth="1"/>
    <col min="10038" max="10040" width="4.140625" style="199" customWidth="1"/>
    <col min="10041" max="10044" width="3.7109375" style="199" customWidth="1"/>
    <col min="10045" max="10045" width="4.7109375" style="199" customWidth="1"/>
    <col min="10046" max="10046" width="5.140625" style="199" customWidth="1"/>
    <col min="10047" max="10047" width="4.5703125" style="199" customWidth="1"/>
    <col min="10048" max="10240" width="9.140625" style="199"/>
    <col min="10241" max="10242" width="4.140625" style="199" customWidth="1"/>
    <col min="10243" max="10257" width="4.7109375" style="199" customWidth="1"/>
    <col min="10258" max="10260" width="3.7109375" style="199" customWidth="1"/>
    <col min="10261" max="10261" width="4.28515625" style="199" customWidth="1"/>
    <col min="10262" max="10273" width="3.7109375" style="199" customWidth="1"/>
    <col min="10274" max="10274" width="5.42578125" style="199" customWidth="1"/>
    <col min="10275" max="10275" width="4.7109375" style="199" customWidth="1"/>
    <col min="10276" max="10276" width="3.7109375" style="199" customWidth="1"/>
    <col min="10277" max="10277" width="5.42578125" style="199" customWidth="1"/>
    <col min="10278" max="10278" width="4.7109375" style="199" customWidth="1"/>
    <col min="10279" max="10279" width="3.7109375" style="199" customWidth="1"/>
    <col min="10280" max="10280" width="5.42578125" style="199" customWidth="1"/>
    <col min="10281" max="10281" width="4.7109375" style="199" customWidth="1"/>
    <col min="10282" max="10282" width="3.7109375" style="199" customWidth="1"/>
    <col min="10283" max="10283" width="5.42578125" style="199" customWidth="1"/>
    <col min="10284" max="10284" width="4.7109375" style="199" customWidth="1"/>
    <col min="10285" max="10285" width="3.7109375" style="199" customWidth="1"/>
    <col min="10286" max="10286" width="5.42578125" style="199" customWidth="1"/>
    <col min="10287" max="10287" width="4.7109375" style="199" customWidth="1"/>
    <col min="10288" max="10288" width="3.7109375" style="199" customWidth="1"/>
    <col min="10289" max="10289" width="5.42578125" style="199" customWidth="1"/>
    <col min="10290" max="10290" width="4.7109375" style="199" customWidth="1"/>
    <col min="10291" max="10291" width="3.7109375" style="199" customWidth="1"/>
    <col min="10292" max="10292" width="5.42578125" style="199" customWidth="1"/>
    <col min="10293" max="10293" width="4.7109375" style="199" customWidth="1"/>
    <col min="10294" max="10296" width="4.140625" style="199" customWidth="1"/>
    <col min="10297" max="10300" width="3.7109375" style="199" customWidth="1"/>
    <col min="10301" max="10301" width="4.7109375" style="199" customWidth="1"/>
    <col min="10302" max="10302" width="5.140625" style="199" customWidth="1"/>
    <col min="10303" max="10303" width="4.5703125" style="199" customWidth="1"/>
    <col min="10304" max="10496" width="9.140625" style="199"/>
    <col min="10497" max="10498" width="4.140625" style="199" customWidth="1"/>
    <col min="10499" max="10513" width="4.7109375" style="199" customWidth="1"/>
    <col min="10514" max="10516" width="3.7109375" style="199" customWidth="1"/>
    <col min="10517" max="10517" width="4.28515625" style="199" customWidth="1"/>
    <col min="10518" max="10529" width="3.7109375" style="199" customWidth="1"/>
    <col min="10530" max="10530" width="5.42578125" style="199" customWidth="1"/>
    <col min="10531" max="10531" width="4.7109375" style="199" customWidth="1"/>
    <col min="10532" max="10532" width="3.7109375" style="199" customWidth="1"/>
    <col min="10533" max="10533" width="5.42578125" style="199" customWidth="1"/>
    <col min="10534" max="10534" width="4.7109375" style="199" customWidth="1"/>
    <col min="10535" max="10535" width="3.7109375" style="199" customWidth="1"/>
    <col min="10536" max="10536" width="5.42578125" style="199" customWidth="1"/>
    <col min="10537" max="10537" width="4.7109375" style="199" customWidth="1"/>
    <col min="10538" max="10538" width="3.7109375" style="199" customWidth="1"/>
    <col min="10539" max="10539" width="5.42578125" style="199" customWidth="1"/>
    <col min="10540" max="10540" width="4.7109375" style="199" customWidth="1"/>
    <col min="10541" max="10541" width="3.7109375" style="199" customWidth="1"/>
    <col min="10542" max="10542" width="5.42578125" style="199" customWidth="1"/>
    <col min="10543" max="10543" width="4.7109375" style="199" customWidth="1"/>
    <col min="10544" max="10544" width="3.7109375" style="199" customWidth="1"/>
    <col min="10545" max="10545" width="5.42578125" style="199" customWidth="1"/>
    <col min="10546" max="10546" width="4.7109375" style="199" customWidth="1"/>
    <col min="10547" max="10547" width="3.7109375" style="199" customWidth="1"/>
    <col min="10548" max="10548" width="5.42578125" style="199" customWidth="1"/>
    <col min="10549" max="10549" width="4.7109375" style="199" customWidth="1"/>
    <col min="10550" max="10552" width="4.140625" style="199" customWidth="1"/>
    <col min="10553" max="10556" width="3.7109375" style="199" customWidth="1"/>
    <col min="10557" max="10557" width="4.7109375" style="199" customWidth="1"/>
    <col min="10558" max="10558" width="5.140625" style="199" customWidth="1"/>
    <col min="10559" max="10559" width="4.5703125" style="199" customWidth="1"/>
    <col min="10560" max="10752" width="9.140625" style="199"/>
    <col min="10753" max="10754" width="4.140625" style="199" customWidth="1"/>
    <col min="10755" max="10769" width="4.7109375" style="199" customWidth="1"/>
    <col min="10770" max="10772" width="3.7109375" style="199" customWidth="1"/>
    <col min="10773" max="10773" width="4.28515625" style="199" customWidth="1"/>
    <col min="10774" max="10785" width="3.7109375" style="199" customWidth="1"/>
    <col min="10786" max="10786" width="5.42578125" style="199" customWidth="1"/>
    <col min="10787" max="10787" width="4.7109375" style="199" customWidth="1"/>
    <col min="10788" max="10788" width="3.7109375" style="199" customWidth="1"/>
    <col min="10789" max="10789" width="5.42578125" style="199" customWidth="1"/>
    <col min="10790" max="10790" width="4.7109375" style="199" customWidth="1"/>
    <col min="10791" max="10791" width="3.7109375" style="199" customWidth="1"/>
    <col min="10792" max="10792" width="5.42578125" style="199" customWidth="1"/>
    <col min="10793" max="10793" width="4.7109375" style="199" customWidth="1"/>
    <col min="10794" max="10794" width="3.7109375" style="199" customWidth="1"/>
    <col min="10795" max="10795" width="5.42578125" style="199" customWidth="1"/>
    <col min="10796" max="10796" width="4.7109375" style="199" customWidth="1"/>
    <col min="10797" max="10797" width="3.7109375" style="199" customWidth="1"/>
    <col min="10798" max="10798" width="5.42578125" style="199" customWidth="1"/>
    <col min="10799" max="10799" width="4.7109375" style="199" customWidth="1"/>
    <col min="10800" max="10800" width="3.7109375" style="199" customWidth="1"/>
    <col min="10801" max="10801" width="5.42578125" style="199" customWidth="1"/>
    <col min="10802" max="10802" width="4.7109375" style="199" customWidth="1"/>
    <col min="10803" max="10803" width="3.7109375" style="199" customWidth="1"/>
    <col min="10804" max="10804" width="5.42578125" style="199" customWidth="1"/>
    <col min="10805" max="10805" width="4.7109375" style="199" customWidth="1"/>
    <col min="10806" max="10808" width="4.140625" style="199" customWidth="1"/>
    <col min="10809" max="10812" width="3.7109375" style="199" customWidth="1"/>
    <col min="10813" max="10813" width="4.7109375" style="199" customWidth="1"/>
    <col min="10814" max="10814" width="5.140625" style="199" customWidth="1"/>
    <col min="10815" max="10815" width="4.5703125" style="199" customWidth="1"/>
    <col min="10816" max="11008" width="9.140625" style="199"/>
    <col min="11009" max="11010" width="4.140625" style="199" customWidth="1"/>
    <col min="11011" max="11025" width="4.7109375" style="199" customWidth="1"/>
    <col min="11026" max="11028" width="3.7109375" style="199" customWidth="1"/>
    <col min="11029" max="11029" width="4.28515625" style="199" customWidth="1"/>
    <col min="11030" max="11041" width="3.7109375" style="199" customWidth="1"/>
    <col min="11042" max="11042" width="5.42578125" style="199" customWidth="1"/>
    <col min="11043" max="11043" width="4.7109375" style="199" customWidth="1"/>
    <col min="11044" max="11044" width="3.7109375" style="199" customWidth="1"/>
    <col min="11045" max="11045" width="5.42578125" style="199" customWidth="1"/>
    <col min="11046" max="11046" width="4.7109375" style="199" customWidth="1"/>
    <col min="11047" max="11047" width="3.7109375" style="199" customWidth="1"/>
    <col min="11048" max="11048" width="5.42578125" style="199" customWidth="1"/>
    <col min="11049" max="11049" width="4.7109375" style="199" customWidth="1"/>
    <col min="11050" max="11050" width="3.7109375" style="199" customWidth="1"/>
    <col min="11051" max="11051" width="5.42578125" style="199" customWidth="1"/>
    <col min="11052" max="11052" width="4.7109375" style="199" customWidth="1"/>
    <col min="11053" max="11053" width="3.7109375" style="199" customWidth="1"/>
    <col min="11054" max="11054" width="5.42578125" style="199" customWidth="1"/>
    <col min="11055" max="11055" width="4.7109375" style="199" customWidth="1"/>
    <col min="11056" max="11056" width="3.7109375" style="199" customWidth="1"/>
    <col min="11057" max="11057" width="5.42578125" style="199" customWidth="1"/>
    <col min="11058" max="11058" width="4.7109375" style="199" customWidth="1"/>
    <col min="11059" max="11059" width="3.7109375" style="199" customWidth="1"/>
    <col min="11060" max="11060" width="5.42578125" style="199" customWidth="1"/>
    <col min="11061" max="11061" width="4.7109375" style="199" customWidth="1"/>
    <col min="11062" max="11064" width="4.140625" style="199" customWidth="1"/>
    <col min="11065" max="11068" width="3.7109375" style="199" customWidth="1"/>
    <col min="11069" max="11069" width="4.7109375" style="199" customWidth="1"/>
    <col min="11070" max="11070" width="5.140625" style="199" customWidth="1"/>
    <col min="11071" max="11071" width="4.5703125" style="199" customWidth="1"/>
    <col min="11072" max="11264" width="9.140625" style="199"/>
    <col min="11265" max="11266" width="4.140625" style="199" customWidth="1"/>
    <col min="11267" max="11281" width="4.7109375" style="199" customWidth="1"/>
    <col min="11282" max="11284" width="3.7109375" style="199" customWidth="1"/>
    <col min="11285" max="11285" width="4.28515625" style="199" customWidth="1"/>
    <col min="11286" max="11297" width="3.7109375" style="199" customWidth="1"/>
    <col min="11298" max="11298" width="5.42578125" style="199" customWidth="1"/>
    <col min="11299" max="11299" width="4.7109375" style="199" customWidth="1"/>
    <col min="11300" max="11300" width="3.7109375" style="199" customWidth="1"/>
    <col min="11301" max="11301" width="5.42578125" style="199" customWidth="1"/>
    <col min="11302" max="11302" width="4.7109375" style="199" customWidth="1"/>
    <col min="11303" max="11303" width="3.7109375" style="199" customWidth="1"/>
    <col min="11304" max="11304" width="5.42578125" style="199" customWidth="1"/>
    <col min="11305" max="11305" width="4.7109375" style="199" customWidth="1"/>
    <col min="11306" max="11306" width="3.7109375" style="199" customWidth="1"/>
    <col min="11307" max="11307" width="5.42578125" style="199" customWidth="1"/>
    <col min="11308" max="11308" width="4.7109375" style="199" customWidth="1"/>
    <col min="11309" max="11309" width="3.7109375" style="199" customWidth="1"/>
    <col min="11310" max="11310" width="5.42578125" style="199" customWidth="1"/>
    <col min="11311" max="11311" width="4.7109375" style="199" customWidth="1"/>
    <col min="11312" max="11312" width="3.7109375" style="199" customWidth="1"/>
    <col min="11313" max="11313" width="5.42578125" style="199" customWidth="1"/>
    <col min="11314" max="11314" width="4.7109375" style="199" customWidth="1"/>
    <col min="11315" max="11315" width="3.7109375" style="199" customWidth="1"/>
    <col min="11316" max="11316" width="5.42578125" style="199" customWidth="1"/>
    <col min="11317" max="11317" width="4.7109375" style="199" customWidth="1"/>
    <col min="11318" max="11320" width="4.140625" style="199" customWidth="1"/>
    <col min="11321" max="11324" width="3.7109375" style="199" customWidth="1"/>
    <col min="11325" max="11325" width="4.7109375" style="199" customWidth="1"/>
    <col min="11326" max="11326" width="5.140625" style="199" customWidth="1"/>
    <col min="11327" max="11327" width="4.5703125" style="199" customWidth="1"/>
    <col min="11328" max="11520" width="9.140625" style="199"/>
    <col min="11521" max="11522" width="4.140625" style="199" customWidth="1"/>
    <col min="11523" max="11537" width="4.7109375" style="199" customWidth="1"/>
    <col min="11538" max="11540" width="3.7109375" style="199" customWidth="1"/>
    <col min="11541" max="11541" width="4.28515625" style="199" customWidth="1"/>
    <col min="11542" max="11553" width="3.7109375" style="199" customWidth="1"/>
    <col min="11554" max="11554" width="5.42578125" style="199" customWidth="1"/>
    <col min="11555" max="11555" width="4.7109375" style="199" customWidth="1"/>
    <col min="11556" max="11556" width="3.7109375" style="199" customWidth="1"/>
    <col min="11557" max="11557" width="5.42578125" style="199" customWidth="1"/>
    <col min="11558" max="11558" width="4.7109375" style="199" customWidth="1"/>
    <col min="11559" max="11559" width="3.7109375" style="199" customWidth="1"/>
    <col min="11560" max="11560" width="5.42578125" style="199" customWidth="1"/>
    <col min="11561" max="11561" width="4.7109375" style="199" customWidth="1"/>
    <col min="11562" max="11562" width="3.7109375" style="199" customWidth="1"/>
    <col min="11563" max="11563" width="5.42578125" style="199" customWidth="1"/>
    <col min="11564" max="11564" width="4.7109375" style="199" customWidth="1"/>
    <col min="11565" max="11565" width="3.7109375" style="199" customWidth="1"/>
    <col min="11566" max="11566" width="5.42578125" style="199" customWidth="1"/>
    <col min="11567" max="11567" width="4.7109375" style="199" customWidth="1"/>
    <col min="11568" max="11568" width="3.7109375" style="199" customWidth="1"/>
    <col min="11569" max="11569" width="5.42578125" style="199" customWidth="1"/>
    <col min="11570" max="11570" width="4.7109375" style="199" customWidth="1"/>
    <col min="11571" max="11571" width="3.7109375" style="199" customWidth="1"/>
    <col min="11572" max="11572" width="5.42578125" style="199" customWidth="1"/>
    <col min="11573" max="11573" width="4.7109375" style="199" customWidth="1"/>
    <col min="11574" max="11576" width="4.140625" style="199" customWidth="1"/>
    <col min="11577" max="11580" width="3.7109375" style="199" customWidth="1"/>
    <col min="11581" max="11581" width="4.7109375" style="199" customWidth="1"/>
    <col min="11582" max="11582" width="5.140625" style="199" customWidth="1"/>
    <col min="11583" max="11583" width="4.5703125" style="199" customWidth="1"/>
    <col min="11584" max="11776" width="9.140625" style="199"/>
    <col min="11777" max="11778" width="4.140625" style="199" customWidth="1"/>
    <col min="11779" max="11793" width="4.7109375" style="199" customWidth="1"/>
    <col min="11794" max="11796" width="3.7109375" style="199" customWidth="1"/>
    <col min="11797" max="11797" width="4.28515625" style="199" customWidth="1"/>
    <col min="11798" max="11809" width="3.7109375" style="199" customWidth="1"/>
    <col min="11810" max="11810" width="5.42578125" style="199" customWidth="1"/>
    <col min="11811" max="11811" width="4.7109375" style="199" customWidth="1"/>
    <col min="11812" max="11812" width="3.7109375" style="199" customWidth="1"/>
    <col min="11813" max="11813" width="5.42578125" style="199" customWidth="1"/>
    <col min="11814" max="11814" width="4.7109375" style="199" customWidth="1"/>
    <col min="11815" max="11815" width="3.7109375" style="199" customWidth="1"/>
    <col min="11816" max="11816" width="5.42578125" style="199" customWidth="1"/>
    <col min="11817" max="11817" width="4.7109375" style="199" customWidth="1"/>
    <col min="11818" max="11818" width="3.7109375" style="199" customWidth="1"/>
    <col min="11819" max="11819" width="5.42578125" style="199" customWidth="1"/>
    <col min="11820" max="11820" width="4.7109375" style="199" customWidth="1"/>
    <col min="11821" max="11821" width="3.7109375" style="199" customWidth="1"/>
    <col min="11822" max="11822" width="5.42578125" style="199" customWidth="1"/>
    <col min="11823" max="11823" width="4.7109375" style="199" customWidth="1"/>
    <col min="11824" max="11824" width="3.7109375" style="199" customWidth="1"/>
    <col min="11825" max="11825" width="5.42578125" style="199" customWidth="1"/>
    <col min="11826" max="11826" width="4.7109375" style="199" customWidth="1"/>
    <col min="11827" max="11827" width="3.7109375" style="199" customWidth="1"/>
    <col min="11828" max="11828" width="5.42578125" style="199" customWidth="1"/>
    <col min="11829" max="11829" width="4.7109375" style="199" customWidth="1"/>
    <col min="11830" max="11832" width="4.140625" style="199" customWidth="1"/>
    <col min="11833" max="11836" width="3.7109375" style="199" customWidth="1"/>
    <col min="11837" max="11837" width="4.7109375" style="199" customWidth="1"/>
    <col min="11838" max="11838" width="5.140625" style="199" customWidth="1"/>
    <col min="11839" max="11839" width="4.5703125" style="199" customWidth="1"/>
    <col min="11840" max="12032" width="9.140625" style="199"/>
    <col min="12033" max="12034" width="4.140625" style="199" customWidth="1"/>
    <col min="12035" max="12049" width="4.7109375" style="199" customWidth="1"/>
    <col min="12050" max="12052" width="3.7109375" style="199" customWidth="1"/>
    <col min="12053" max="12053" width="4.28515625" style="199" customWidth="1"/>
    <col min="12054" max="12065" width="3.7109375" style="199" customWidth="1"/>
    <col min="12066" max="12066" width="5.42578125" style="199" customWidth="1"/>
    <col min="12067" max="12067" width="4.7109375" style="199" customWidth="1"/>
    <col min="12068" max="12068" width="3.7109375" style="199" customWidth="1"/>
    <col min="12069" max="12069" width="5.42578125" style="199" customWidth="1"/>
    <col min="12070" max="12070" width="4.7109375" style="199" customWidth="1"/>
    <col min="12071" max="12071" width="3.7109375" style="199" customWidth="1"/>
    <col min="12072" max="12072" width="5.42578125" style="199" customWidth="1"/>
    <col min="12073" max="12073" width="4.7109375" style="199" customWidth="1"/>
    <col min="12074" max="12074" width="3.7109375" style="199" customWidth="1"/>
    <col min="12075" max="12075" width="5.42578125" style="199" customWidth="1"/>
    <col min="12076" max="12076" width="4.7109375" style="199" customWidth="1"/>
    <col min="12077" max="12077" width="3.7109375" style="199" customWidth="1"/>
    <col min="12078" max="12078" width="5.42578125" style="199" customWidth="1"/>
    <col min="12079" max="12079" width="4.7109375" style="199" customWidth="1"/>
    <col min="12080" max="12080" width="3.7109375" style="199" customWidth="1"/>
    <col min="12081" max="12081" width="5.42578125" style="199" customWidth="1"/>
    <col min="12082" max="12082" width="4.7109375" style="199" customWidth="1"/>
    <col min="12083" max="12083" width="3.7109375" style="199" customWidth="1"/>
    <col min="12084" max="12084" width="5.42578125" style="199" customWidth="1"/>
    <col min="12085" max="12085" width="4.7109375" style="199" customWidth="1"/>
    <col min="12086" max="12088" width="4.140625" style="199" customWidth="1"/>
    <col min="12089" max="12092" width="3.7109375" style="199" customWidth="1"/>
    <col min="12093" max="12093" width="4.7109375" style="199" customWidth="1"/>
    <col min="12094" max="12094" width="5.140625" style="199" customWidth="1"/>
    <col min="12095" max="12095" width="4.5703125" style="199" customWidth="1"/>
    <col min="12096" max="12288" width="9.140625" style="199"/>
    <col min="12289" max="12290" width="4.140625" style="199" customWidth="1"/>
    <col min="12291" max="12305" width="4.7109375" style="199" customWidth="1"/>
    <col min="12306" max="12308" width="3.7109375" style="199" customWidth="1"/>
    <col min="12309" max="12309" width="4.28515625" style="199" customWidth="1"/>
    <col min="12310" max="12321" width="3.7109375" style="199" customWidth="1"/>
    <col min="12322" max="12322" width="5.42578125" style="199" customWidth="1"/>
    <col min="12323" max="12323" width="4.7109375" style="199" customWidth="1"/>
    <col min="12324" max="12324" width="3.7109375" style="199" customWidth="1"/>
    <col min="12325" max="12325" width="5.42578125" style="199" customWidth="1"/>
    <col min="12326" max="12326" width="4.7109375" style="199" customWidth="1"/>
    <col min="12327" max="12327" width="3.7109375" style="199" customWidth="1"/>
    <col min="12328" max="12328" width="5.42578125" style="199" customWidth="1"/>
    <col min="12329" max="12329" width="4.7109375" style="199" customWidth="1"/>
    <col min="12330" max="12330" width="3.7109375" style="199" customWidth="1"/>
    <col min="12331" max="12331" width="5.42578125" style="199" customWidth="1"/>
    <col min="12332" max="12332" width="4.7109375" style="199" customWidth="1"/>
    <col min="12333" max="12333" width="3.7109375" style="199" customWidth="1"/>
    <col min="12334" max="12334" width="5.42578125" style="199" customWidth="1"/>
    <col min="12335" max="12335" width="4.7109375" style="199" customWidth="1"/>
    <col min="12336" max="12336" width="3.7109375" style="199" customWidth="1"/>
    <col min="12337" max="12337" width="5.42578125" style="199" customWidth="1"/>
    <col min="12338" max="12338" width="4.7109375" style="199" customWidth="1"/>
    <col min="12339" max="12339" width="3.7109375" style="199" customWidth="1"/>
    <col min="12340" max="12340" width="5.42578125" style="199" customWidth="1"/>
    <col min="12341" max="12341" width="4.7109375" style="199" customWidth="1"/>
    <col min="12342" max="12344" width="4.140625" style="199" customWidth="1"/>
    <col min="12345" max="12348" width="3.7109375" style="199" customWidth="1"/>
    <col min="12349" max="12349" width="4.7109375" style="199" customWidth="1"/>
    <col min="12350" max="12350" width="5.140625" style="199" customWidth="1"/>
    <col min="12351" max="12351" width="4.5703125" style="199" customWidth="1"/>
    <col min="12352" max="12544" width="9.140625" style="199"/>
    <col min="12545" max="12546" width="4.140625" style="199" customWidth="1"/>
    <col min="12547" max="12561" width="4.7109375" style="199" customWidth="1"/>
    <col min="12562" max="12564" width="3.7109375" style="199" customWidth="1"/>
    <col min="12565" max="12565" width="4.28515625" style="199" customWidth="1"/>
    <col min="12566" max="12577" width="3.7109375" style="199" customWidth="1"/>
    <col min="12578" max="12578" width="5.42578125" style="199" customWidth="1"/>
    <col min="12579" max="12579" width="4.7109375" style="199" customWidth="1"/>
    <col min="12580" max="12580" width="3.7109375" style="199" customWidth="1"/>
    <col min="12581" max="12581" width="5.42578125" style="199" customWidth="1"/>
    <col min="12582" max="12582" width="4.7109375" style="199" customWidth="1"/>
    <col min="12583" max="12583" width="3.7109375" style="199" customWidth="1"/>
    <col min="12584" max="12584" width="5.42578125" style="199" customWidth="1"/>
    <col min="12585" max="12585" width="4.7109375" style="199" customWidth="1"/>
    <col min="12586" max="12586" width="3.7109375" style="199" customWidth="1"/>
    <col min="12587" max="12587" width="5.42578125" style="199" customWidth="1"/>
    <col min="12588" max="12588" width="4.7109375" style="199" customWidth="1"/>
    <col min="12589" max="12589" width="3.7109375" style="199" customWidth="1"/>
    <col min="12590" max="12590" width="5.42578125" style="199" customWidth="1"/>
    <col min="12591" max="12591" width="4.7109375" style="199" customWidth="1"/>
    <col min="12592" max="12592" width="3.7109375" style="199" customWidth="1"/>
    <col min="12593" max="12593" width="5.42578125" style="199" customWidth="1"/>
    <col min="12594" max="12594" width="4.7109375" style="199" customWidth="1"/>
    <col min="12595" max="12595" width="3.7109375" style="199" customWidth="1"/>
    <col min="12596" max="12596" width="5.42578125" style="199" customWidth="1"/>
    <col min="12597" max="12597" width="4.7109375" style="199" customWidth="1"/>
    <col min="12598" max="12600" width="4.140625" style="199" customWidth="1"/>
    <col min="12601" max="12604" width="3.7109375" style="199" customWidth="1"/>
    <col min="12605" max="12605" width="4.7109375" style="199" customWidth="1"/>
    <col min="12606" max="12606" width="5.140625" style="199" customWidth="1"/>
    <col min="12607" max="12607" width="4.5703125" style="199" customWidth="1"/>
    <col min="12608" max="12800" width="9.140625" style="199"/>
    <col min="12801" max="12802" width="4.140625" style="199" customWidth="1"/>
    <col min="12803" max="12817" width="4.7109375" style="199" customWidth="1"/>
    <col min="12818" max="12820" width="3.7109375" style="199" customWidth="1"/>
    <col min="12821" max="12821" width="4.28515625" style="199" customWidth="1"/>
    <col min="12822" max="12833" width="3.7109375" style="199" customWidth="1"/>
    <col min="12834" max="12834" width="5.42578125" style="199" customWidth="1"/>
    <col min="12835" max="12835" width="4.7109375" style="199" customWidth="1"/>
    <col min="12836" max="12836" width="3.7109375" style="199" customWidth="1"/>
    <col min="12837" max="12837" width="5.42578125" style="199" customWidth="1"/>
    <col min="12838" max="12838" width="4.7109375" style="199" customWidth="1"/>
    <col min="12839" max="12839" width="3.7109375" style="199" customWidth="1"/>
    <col min="12840" max="12840" width="5.42578125" style="199" customWidth="1"/>
    <col min="12841" max="12841" width="4.7109375" style="199" customWidth="1"/>
    <col min="12842" max="12842" width="3.7109375" style="199" customWidth="1"/>
    <col min="12843" max="12843" width="5.42578125" style="199" customWidth="1"/>
    <col min="12844" max="12844" width="4.7109375" style="199" customWidth="1"/>
    <col min="12845" max="12845" width="3.7109375" style="199" customWidth="1"/>
    <col min="12846" max="12846" width="5.42578125" style="199" customWidth="1"/>
    <col min="12847" max="12847" width="4.7109375" style="199" customWidth="1"/>
    <col min="12848" max="12848" width="3.7109375" style="199" customWidth="1"/>
    <col min="12849" max="12849" width="5.42578125" style="199" customWidth="1"/>
    <col min="12850" max="12850" width="4.7109375" style="199" customWidth="1"/>
    <col min="12851" max="12851" width="3.7109375" style="199" customWidth="1"/>
    <col min="12852" max="12852" width="5.42578125" style="199" customWidth="1"/>
    <col min="12853" max="12853" width="4.7109375" style="199" customWidth="1"/>
    <col min="12854" max="12856" width="4.140625" style="199" customWidth="1"/>
    <col min="12857" max="12860" width="3.7109375" style="199" customWidth="1"/>
    <col min="12861" max="12861" width="4.7109375" style="199" customWidth="1"/>
    <col min="12862" max="12862" width="5.140625" style="199" customWidth="1"/>
    <col min="12863" max="12863" width="4.5703125" style="199" customWidth="1"/>
    <col min="12864" max="13056" width="9.140625" style="199"/>
    <col min="13057" max="13058" width="4.140625" style="199" customWidth="1"/>
    <col min="13059" max="13073" width="4.7109375" style="199" customWidth="1"/>
    <col min="13074" max="13076" width="3.7109375" style="199" customWidth="1"/>
    <col min="13077" max="13077" width="4.28515625" style="199" customWidth="1"/>
    <col min="13078" max="13089" width="3.7109375" style="199" customWidth="1"/>
    <col min="13090" max="13090" width="5.42578125" style="199" customWidth="1"/>
    <col min="13091" max="13091" width="4.7109375" style="199" customWidth="1"/>
    <col min="13092" max="13092" width="3.7109375" style="199" customWidth="1"/>
    <col min="13093" max="13093" width="5.42578125" style="199" customWidth="1"/>
    <col min="13094" max="13094" width="4.7109375" style="199" customWidth="1"/>
    <col min="13095" max="13095" width="3.7109375" style="199" customWidth="1"/>
    <col min="13096" max="13096" width="5.42578125" style="199" customWidth="1"/>
    <col min="13097" max="13097" width="4.7109375" style="199" customWidth="1"/>
    <col min="13098" max="13098" width="3.7109375" style="199" customWidth="1"/>
    <col min="13099" max="13099" width="5.42578125" style="199" customWidth="1"/>
    <col min="13100" max="13100" width="4.7109375" style="199" customWidth="1"/>
    <col min="13101" max="13101" width="3.7109375" style="199" customWidth="1"/>
    <col min="13102" max="13102" width="5.42578125" style="199" customWidth="1"/>
    <col min="13103" max="13103" width="4.7109375" style="199" customWidth="1"/>
    <col min="13104" max="13104" width="3.7109375" style="199" customWidth="1"/>
    <col min="13105" max="13105" width="5.42578125" style="199" customWidth="1"/>
    <col min="13106" max="13106" width="4.7109375" style="199" customWidth="1"/>
    <col min="13107" max="13107" width="3.7109375" style="199" customWidth="1"/>
    <col min="13108" max="13108" width="5.42578125" style="199" customWidth="1"/>
    <col min="13109" max="13109" width="4.7109375" style="199" customWidth="1"/>
    <col min="13110" max="13112" width="4.140625" style="199" customWidth="1"/>
    <col min="13113" max="13116" width="3.7109375" style="199" customWidth="1"/>
    <col min="13117" max="13117" width="4.7109375" style="199" customWidth="1"/>
    <col min="13118" max="13118" width="5.140625" style="199" customWidth="1"/>
    <col min="13119" max="13119" width="4.5703125" style="199" customWidth="1"/>
    <col min="13120" max="13312" width="9.140625" style="199"/>
    <col min="13313" max="13314" width="4.140625" style="199" customWidth="1"/>
    <col min="13315" max="13329" width="4.7109375" style="199" customWidth="1"/>
    <col min="13330" max="13332" width="3.7109375" style="199" customWidth="1"/>
    <col min="13333" max="13333" width="4.28515625" style="199" customWidth="1"/>
    <col min="13334" max="13345" width="3.7109375" style="199" customWidth="1"/>
    <col min="13346" max="13346" width="5.42578125" style="199" customWidth="1"/>
    <col min="13347" max="13347" width="4.7109375" style="199" customWidth="1"/>
    <col min="13348" max="13348" width="3.7109375" style="199" customWidth="1"/>
    <col min="13349" max="13349" width="5.42578125" style="199" customWidth="1"/>
    <col min="13350" max="13350" width="4.7109375" style="199" customWidth="1"/>
    <col min="13351" max="13351" width="3.7109375" style="199" customWidth="1"/>
    <col min="13352" max="13352" width="5.42578125" style="199" customWidth="1"/>
    <col min="13353" max="13353" width="4.7109375" style="199" customWidth="1"/>
    <col min="13354" max="13354" width="3.7109375" style="199" customWidth="1"/>
    <col min="13355" max="13355" width="5.42578125" style="199" customWidth="1"/>
    <col min="13356" max="13356" width="4.7109375" style="199" customWidth="1"/>
    <col min="13357" max="13357" width="3.7109375" style="199" customWidth="1"/>
    <col min="13358" max="13358" width="5.42578125" style="199" customWidth="1"/>
    <col min="13359" max="13359" width="4.7109375" style="199" customWidth="1"/>
    <col min="13360" max="13360" width="3.7109375" style="199" customWidth="1"/>
    <col min="13361" max="13361" width="5.42578125" style="199" customWidth="1"/>
    <col min="13362" max="13362" width="4.7109375" style="199" customWidth="1"/>
    <col min="13363" max="13363" width="3.7109375" style="199" customWidth="1"/>
    <col min="13364" max="13364" width="5.42578125" style="199" customWidth="1"/>
    <col min="13365" max="13365" width="4.7109375" style="199" customWidth="1"/>
    <col min="13366" max="13368" width="4.140625" style="199" customWidth="1"/>
    <col min="13369" max="13372" width="3.7109375" style="199" customWidth="1"/>
    <col min="13373" max="13373" width="4.7109375" style="199" customWidth="1"/>
    <col min="13374" max="13374" width="5.140625" style="199" customWidth="1"/>
    <col min="13375" max="13375" width="4.5703125" style="199" customWidth="1"/>
    <col min="13376" max="13568" width="9.140625" style="199"/>
    <col min="13569" max="13570" width="4.140625" style="199" customWidth="1"/>
    <col min="13571" max="13585" width="4.7109375" style="199" customWidth="1"/>
    <col min="13586" max="13588" width="3.7109375" style="199" customWidth="1"/>
    <col min="13589" max="13589" width="4.28515625" style="199" customWidth="1"/>
    <col min="13590" max="13601" width="3.7109375" style="199" customWidth="1"/>
    <col min="13602" max="13602" width="5.42578125" style="199" customWidth="1"/>
    <col min="13603" max="13603" width="4.7109375" style="199" customWidth="1"/>
    <col min="13604" max="13604" width="3.7109375" style="199" customWidth="1"/>
    <col min="13605" max="13605" width="5.42578125" style="199" customWidth="1"/>
    <col min="13606" max="13606" width="4.7109375" style="199" customWidth="1"/>
    <col min="13607" max="13607" width="3.7109375" style="199" customWidth="1"/>
    <col min="13608" max="13608" width="5.42578125" style="199" customWidth="1"/>
    <col min="13609" max="13609" width="4.7109375" style="199" customWidth="1"/>
    <col min="13610" max="13610" width="3.7109375" style="199" customWidth="1"/>
    <col min="13611" max="13611" width="5.42578125" style="199" customWidth="1"/>
    <col min="13612" max="13612" width="4.7109375" style="199" customWidth="1"/>
    <col min="13613" max="13613" width="3.7109375" style="199" customWidth="1"/>
    <col min="13614" max="13614" width="5.42578125" style="199" customWidth="1"/>
    <col min="13615" max="13615" width="4.7109375" style="199" customWidth="1"/>
    <col min="13616" max="13616" width="3.7109375" style="199" customWidth="1"/>
    <col min="13617" max="13617" width="5.42578125" style="199" customWidth="1"/>
    <col min="13618" max="13618" width="4.7109375" style="199" customWidth="1"/>
    <col min="13619" max="13619" width="3.7109375" style="199" customWidth="1"/>
    <col min="13620" max="13620" width="5.42578125" style="199" customWidth="1"/>
    <col min="13621" max="13621" width="4.7109375" style="199" customWidth="1"/>
    <col min="13622" max="13624" width="4.140625" style="199" customWidth="1"/>
    <col min="13625" max="13628" width="3.7109375" style="199" customWidth="1"/>
    <col min="13629" max="13629" width="4.7109375" style="199" customWidth="1"/>
    <col min="13630" max="13630" width="5.140625" style="199" customWidth="1"/>
    <col min="13631" max="13631" width="4.5703125" style="199" customWidth="1"/>
    <col min="13632" max="13824" width="9.140625" style="199"/>
    <col min="13825" max="13826" width="4.140625" style="199" customWidth="1"/>
    <col min="13827" max="13841" width="4.7109375" style="199" customWidth="1"/>
    <col min="13842" max="13844" width="3.7109375" style="199" customWidth="1"/>
    <col min="13845" max="13845" width="4.28515625" style="199" customWidth="1"/>
    <col min="13846" max="13857" width="3.7109375" style="199" customWidth="1"/>
    <col min="13858" max="13858" width="5.42578125" style="199" customWidth="1"/>
    <col min="13859" max="13859" width="4.7109375" style="199" customWidth="1"/>
    <col min="13860" max="13860" width="3.7109375" style="199" customWidth="1"/>
    <col min="13861" max="13861" width="5.42578125" style="199" customWidth="1"/>
    <col min="13862" max="13862" width="4.7109375" style="199" customWidth="1"/>
    <col min="13863" max="13863" width="3.7109375" style="199" customWidth="1"/>
    <col min="13864" max="13864" width="5.42578125" style="199" customWidth="1"/>
    <col min="13865" max="13865" width="4.7109375" style="199" customWidth="1"/>
    <col min="13866" max="13866" width="3.7109375" style="199" customWidth="1"/>
    <col min="13867" max="13867" width="5.42578125" style="199" customWidth="1"/>
    <col min="13868" max="13868" width="4.7109375" style="199" customWidth="1"/>
    <col min="13869" max="13869" width="3.7109375" style="199" customWidth="1"/>
    <col min="13870" max="13870" width="5.42578125" style="199" customWidth="1"/>
    <col min="13871" max="13871" width="4.7109375" style="199" customWidth="1"/>
    <col min="13872" max="13872" width="3.7109375" style="199" customWidth="1"/>
    <col min="13873" max="13873" width="5.42578125" style="199" customWidth="1"/>
    <col min="13874" max="13874" width="4.7109375" style="199" customWidth="1"/>
    <col min="13875" max="13875" width="3.7109375" style="199" customWidth="1"/>
    <col min="13876" max="13876" width="5.42578125" style="199" customWidth="1"/>
    <col min="13877" max="13877" width="4.7109375" style="199" customWidth="1"/>
    <col min="13878" max="13880" width="4.140625" style="199" customWidth="1"/>
    <col min="13881" max="13884" width="3.7109375" style="199" customWidth="1"/>
    <col min="13885" max="13885" width="4.7109375" style="199" customWidth="1"/>
    <col min="13886" max="13886" width="5.140625" style="199" customWidth="1"/>
    <col min="13887" max="13887" width="4.5703125" style="199" customWidth="1"/>
    <col min="13888" max="14080" width="9.140625" style="199"/>
    <col min="14081" max="14082" width="4.140625" style="199" customWidth="1"/>
    <col min="14083" max="14097" width="4.7109375" style="199" customWidth="1"/>
    <col min="14098" max="14100" width="3.7109375" style="199" customWidth="1"/>
    <col min="14101" max="14101" width="4.28515625" style="199" customWidth="1"/>
    <col min="14102" max="14113" width="3.7109375" style="199" customWidth="1"/>
    <col min="14114" max="14114" width="5.42578125" style="199" customWidth="1"/>
    <col min="14115" max="14115" width="4.7109375" style="199" customWidth="1"/>
    <col min="14116" max="14116" width="3.7109375" style="199" customWidth="1"/>
    <col min="14117" max="14117" width="5.42578125" style="199" customWidth="1"/>
    <col min="14118" max="14118" width="4.7109375" style="199" customWidth="1"/>
    <col min="14119" max="14119" width="3.7109375" style="199" customWidth="1"/>
    <col min="14120" max="14120" width="5.42578125" style="199" customWidth="1"/>
    <col min="14121" max="14121" width="4.7109375" style="199" customWidth="1"/>
    <col min="14122" max="14122" width="3.7109375" style="199" customWidth="1"/>
    <col min="14123" max="14123" width="5.42578125" style="199" customWidth="1"/>
    <col min="14124" max="14124" width="4.7109375" style="199" customWidth="1"/>
    <col min="14125" max="14125" width="3.7109375" style="199" customWidth="1"/>
    <col min="14126" max="14126" width="5.42578125" style="199" customWidth="1"/>
    <col min="14127" max="14127" width="4.7109375" style="199" customWidth="1"/>
    <col min="14128" max="14128" width="3.7109375" style="199" customWidth="1"/>
    <col min="14129" max="14129" width="5.42578125" style="199" customWidth="1"/>
    <col min="14130" max="14130" width="4.7109375" style="199" customWidth="1"/>
    <col min="14131" max="14131" width="3.7109375" style="199" customWidth="1"/>
    <col min="14132" max="14132" width="5.42578125" style="199" customWidth="1"/>
    <col min="14133" max="14133" width="4.7109375" style="199" customWidth="1"/>
    <col min="14134" max="14136" width="4.140625" style="199" customWidth="1"/>
    <col min="14137" max="14140" width="3.7109375" style="199" customWidth="1"/>
    <col min="14141" max="14141" width="4.7109375" style="199" customWidth="1"/>
    <col min="14142" max="14142" width="5.140625" style="199" customWidth="1"/>
    <col min="14143" max="14143" width="4.5703125" style="199" customWidth="1"/>
    <col min="14144" max="14336" width="9.140625" style="199"/>
    <col min="14337" max="14338" width="4.140625" style="199" customWidth="1"/>
    <col min="14339" max="14353" width="4.7109375" style="199" customWidth="1"/>
    <col min="14354" max="14356" width="3.7109375" style="199" customWidth="1"/>
    <col min="14357" max="14357" width="4.28515625" style="199" customWidth="1"/>
    <col min="14358" max="14369" width="3.7109375" style="199" customWidth="1"/>
    <col min="14370" max="14370" width="5.42578125" style="199" customWidth="1"/>
    <col min="14371" max="14371" width="4.7109375" style="199" customWidth="1"/>
    <col min="14372" max="14372" width="3.7109375" style="199" customWidth="1"/>
    <col min="14373" max="14373" width="5.42578125" style="199" customWidth="1"/>
    <col min="14374" max="14374" width="4.7109375" style="199" customWidth="1"/>
    <col min="14375" max="14375" width="3.7109375" style="199" customWidth="1"/>
    <col min="14376" max="14376" width="5.42578125" style="199" customWidth="1"/>
    <col min="14377" max="14377" width="4.7109375" style="199" customWidth="1"/>
    <col min="14378" max="14378" width="3.7109375" style="199" customWidth="1"/>
    <col min="14379" max="14379" width="5.42578125" style="199" customWidth="1"/>
    <col min="14380" max="14380" width="4.7109375" style="199" customWidth="1"/>
    <col min="14381" max="14381" width="3.7109375" style="199" customWidth="1"/>
    <col min="14382" max="14382" width="5.42578125" style="199" customWidth="1"/>
    <col min="14383" max="14383" width="4.7109375" style="199" customWidth="1"/>
    <col min="14384" max="14384" width="3.7109375" style="199" customWidth="1"/>
    <col min="14385" max="14385" width="5.42578125" style="199" customWidth="1"/>
    <col min="14386" max="14386" width="4.7109375" style="199" customWidth="1"/>
    <col min="14387" max="14387" width="3.7109375" style="199" customWidth="1"/>
    <col min="14388" max="14388" width="5.42578125" style="199" customWidth="1"/>
    <col min="14389" max="14389" width="4.7109375" style="199" customWidth="1"/>
    <col min="14390" max="14392" width="4.140625" style="199" customWidth="1"/>
    <col min="14393" max="14396" width="3.7109375" style="199" customWidth="1"/>
    <col min="14397" max="14397" width="4.7109375" style="199" customWidth="1"/>
    <col min="14398" max="14398" width="5.140625" style="199" customWidth="1"/>
    <col min="14399" max="14399" width="4.5703125" style="199" customWidth="1"/>
    <col min="14400" max="14592" width="9.140625" style="199"/>
    <col min="14593" max="14594" width="4.140625" style="199" customWidth="1"/>
    <col min="14595" max="14609" width="4.7109375" style="199" customWidth="1"/>
    <col min="14610" max="14612" width="3.7109375" style="199" customWidth="1"/>
    <col min="14613" max="14613" width="4.28515625" style="199" customWidth="1"/>
    <col min="14614" max="14625" width="3.7109375" style="199" customWidth="1"/>
    <col min="14626" max="14626" width="5.42578125" style="199" customWidth="1"/>
    <col min="14627" max="14627" width="4.7109375" style="199" customWidth="1"/>
    <col min="14628" max="14628" width="3.7109375" style="199" customWidth="1"/>
    <col min="14629" max="14629" width="5.42578125" style="199" customWidth="1"/>
    <col min="14630" max="14630" width="4.7109375" style="199" customWidth="1"/>
    <col min="14631" max="14631" width="3.7109375" style="199" customWidth="1"/>
    <col min="14632" max="14632" width="5.42578125" style="199" customWidth="1"/>
    <col min="14633" max="14633" width="4.7109375" style="199" customWidth="1"/>
    <col min="14634" max="14634" width="3.7109375" style="199" customWidth="1"/>
    <col min="14635" max="14635" width="5.42578125" style="199" customWidth="1"/>
    <col min="14636" max="14636" width="4.7109375" style="199" customWidth="1"/>
    <col min="14637" max="14637" width="3.7109375" style="199" customWidth="1"/>
    <col min="14638" max="14638" width="5.42578125" style="199" customWidth="1"/>
    <col min="14639" max="14639" width="4.7109375" style="199" customWidth="1"/>
    <col min="14640" max="14640" width="3.7109375" style="199" customWidth="1"/>
    <col min="14641" max="14641" width="5.42578125" style="199" customWidth="1"/>
    <col min="14642" max="14642" width="4.7109375" style="199" customWidth="1"/>
    <col min="14643" max="14643" width="3.7109375" style="199" customWidth="1"/>
    <col min="14644" max="14644" width="5.42578125" style="199" customWidth="1"/>
    <col min="14645" max="14645" width="4.7109375" style="199" customWidth="1"/>
    <col min="14646" max="14648" width="4.140625" style="199" customWidth="1"/>
    <col min="14649" max="14652" width="3.7109375" style="199" customWidth="1"/>
    <col min="14653" max="14653" width="4.7109375" style="199" customWidth="1"/>
    <col min="14654" max="14654" width="5.140625" style="199" customWidth="1"/>
    <col min="14655" max="14655" width="4.5703125" style="199" customWidth="1"/>
    <col min="14656" max="14848" width="9.140625" style="199"/>
    <col min="14849" max="14850" width="4.140625" style="199" customWidth="1"/>
    <col min="14851" max="14865" width="4.7109375" style="199" customWidth="1"/>
    <col min="14866" max="14868" width="3.7109375" style="199" customWidth="1"/>
    <col min="14869" max="14869" width="4.28515625" style="199" customWidth="1"/>
    <col min="14870" max="14881" width="3.7109375" style="199" customWidth="1"/>
    <col min="14882" max="14882" width="5.42578125" style="199" customWidth="1"/>
    <col min="14883" max="14883" width="4.7109375" style="199" customWidth="1"/>
    <col min="14884" max="14884" width="3.7109375" style="199" customWidth="1"/>
    <col min="14885" max="14885" width="5.42578125" style="199" customWidth="1"/>
    <col min="14886" max="14886" width="4.7109375" style="199" customWidth="1"/>
    <col min="14887" max="14887" width="3.7109375" style="199" customWidth="1"/>
    <col min="14888" max="14888" width="5.42578125" style="199" customWidth="1"/>
    <col min="14889" max="14889" width="4.7109375" style="199" customWidth="1"/>
    <col min="14890" max="14890" width="3.7109375" style="199" customWidth="1"/>
    <col min="14891" max="14891" width="5.42578125" style="199" customWidth="1"/>
    <col min="14892" max="14892" width="4.7109375" style="199" customWidth="1"/>
    <col min="14893" max="14893" width="3.7109375" style="199" customWidth="1"/>
    <col min="14894" max="14894" width="5.42578125" style="199" customWidth="1"/>
    <col min="14895" max="14895" width="4.7109375" style="199" customWidth="1"/>
    <col min="14896" max="14896" width="3.7109375" style="199" customWidth="1"/>
    <col min="14897" max="14897" width="5.42578125" style="199" customWidth="1"/>
    <col min="14898" max="14898" width="4.7109375" style="199" customWidth="1"/>
    <col min="14899" max="14899" width="3.7109375" style="199" customWidth="1"/>
    <col min="14900" max="14900" width="5.42578125" style="199" customWidth="1"/>
    <col min="14901" max="14901" width="4.7109375" style="199" customWidth="1"/>
    <col min="14902" max="14904" width="4.140625" style="199" customWidth="1"/>
    <col min="14905" max="14908" width="3.7109375" style="199" customWidth="1"/>
    <col min="14909" max="14909" width="4.7109375" style="199" customWidth="1"/>
    <col min="14910" max="14910" width="5.140625" style="199" customWidth="1"/>
    <col min="14911" max="14911" width="4.5703125" style="199" customWidth="1"/>
    <col min="14912" max="15104" width="9.140625" style="199"/>
    <col min="15105" max="15106" width="4.140625" style="199" customWidth="1"/>
    <col min="15107" max="15121" width="4.7109375" style="199" customWidth="1"/>
    <col min="15122" max="15124" width="3.7109375" style="199" customWidth="1"/>
    <col min="15125" max="15125" width="4.28515625" style="199" customWidth="1"/>
    <col min="15126" max="15137" width="3.7109375" style="199" customWidth="1"/>
    <col min="15138" max="15138" width="5.42578125" style="199" customWidth="1"/>
    <col min="15139" max="15139" width="4.7109375" style="199" customWidth="1"/>
    <col min="15140" max="15140" width="3.7109375" style="199" customWidth="1"/>
    <col min="15141" max="15141" width="5.42578125" style="199" customWidth="1"/>
    <col min="15142" max="15142" width="4.7109375" style="199" customWidth="1"/>
    <col min="15143" max="15143" width="3.7109375" style="199" customWidth="1"/>
    <col min="15144" max="15144" width="5.42578125" style="199" customWidth="1"/>
    <col min="15145" max="15145" width="4.7109375" style="199" customWidth="1"/>
    <col min="15146" max="15146" width="3.7109375" style="199" customWidth="1"/>
    <col min="15147" max="15147" width="5.42578125" style="199" customWidth="1"/>
    <col min="15148" max="15148" width="4.7109375" style="199" customWidth="1"/>
    <col min="15149" max="15149" width="3.7109375" style="199" customWidth="1"/>
    <col min="15150" max="15150" width="5.42578125" style="199" customWidth="1"/>
    <col min="15151" max="15151" width="4.7109375" style="199" customWidth="1"/>
    <col min="15152" max="15152" width="3.7109375" style="199" customWidth="1"/>
    <col min="15153" max="15153" width="5.42578125" style="199" customWidth="1"/>
    <col min="15154" max="15154" width="4.7109375" style="199" customWidth="1"/>
    <col min="15155" max="15155" width="3.7109375" style="199" customWidth="1"/>
    <col min="15156" max="15156" width="5.42578125" style="199" customWidth="1"/>
    <col min="15157" max="15157" width="4.7109375" style="199" customWidth="1"/>
    <col min="15158" max="15160" width="4.140625" style="199" customWidth="1"/>
    <col min="15161" max="15164" width="3.7109375" style="199" customWidth="1"/>
    <col min="15165" max="15165" width="4.7109375" style="199" customWidth="1"/>
    <col min="15166" max="15166" width="5.140625" style="199" customWidth="1"/>
    <col min="15167" max="15167" width="4.5703125" style="199" customWidth="1"/>
    <col min="15168" max="15360" width="9.140625" style="199"/>
    <col min="15361" max="15362" width="4.140625" style="199" customWidth="1"/>
    <col min="15363" max="15377" width="4.7109375" style="199" customWidth="1"/>
    <col min="15378" max="15380" width="3.7109375" style="199" customWidth="1"/>
    <col min="15381" max="15381" width="4.28515625" style="199" customWidth="1"/>
    <col min="15382" max="15393" width="3.7109375" style="199" customWidth="1"/>
    <col min="15394" max="15394" width="5.42578125" style="199" customWidth="1"/>
    <col min="15395" max="15395" width="4.7109375" style="199" customWidth="1"/>
    <col min="15396" max="15396" width="3.7109375" style="199" customWidth="1"/>
    <col min="15397" max="15397" width="5.42578125" style="199" customWidth="1"/>
    <col min="15398" max="15398" width="4.7109375" style="199" customWidth="1"/>
    <col min="15399" max="15399" width="3.7109375" style="199" customWidth="1"/>
    <col min="15400" max="15400" width="5.42578125" style="199" customWidth="1"/>
    <col min="15401" max="15401" width="4.7109375" style="199" customWidth="1"/>
    <col min="15402" max="15402" width="3.7109375" style="199" customWidth="1"/>
    <col min="15403" max="15403" width="5.42578125" style="199" customWidth="1"/>
    <col min="15404" max="15404" width="4.7109375" style="199" customWidth="1"/>
    <col min="15405" max="15405" width="3.7109375" style="199" customWidth="1"/>
    <col min="15406" max="15406" width="5.42578125" style="199" customWidth="1"/>
    <col min="15407" max="15407" width="4.7109375" style="199" customWidth="1"/>
    <col min="15408" max="15408" width="3.7109375" style="199" customWidth="1"/>
    <col min="15409" max="15409" width="5.42578125" style="199" customWidth="1"/>
    <col min="15410" max="15410" width="4.7109375" style="199" customWidth="1"/>
    <col min="15411" max="15411" width="3.7109375" style="199" customWidth="1"/>
    <col min="15412" max="15412" width="5.42578125" style="199" customWidth="1"/>
    <col min="15413" max="15413" width="4.7109375" style="199" customWidth="1"/>
    <col min="15414" max="15416" width="4.140625" style="199" customWidth="1"/>
    <col min="15417" max="15420" width="3.7109375" style="199" customWidth="1"/>
    <col min="15421" max="15421" width="4.7109375" style="199" customWidth="1"/>
    <col min="15422" max="15422" width="5.140625" style="199" customWidth="1"/>
    <col min="15423" max="15423" width="4.5703125" style="199" customWidth="1"/>
    <col min="15424" max="15616" width="9.140625" style="199"/>
    <col min="15617" max="15618" width="4.140625" style="199" customWidth="1"/>
    <col min="15619" max="15633" width="4.7109375" style="199" customWidth="1"/>
    <col min="15634" max="15636" width="3.7109375" style="199" customWidth="1"/>
    <col min="15637" max="15637" width="4.28515625" style="199" customWidth="1"/>
    <col min="15638" max="15649" width="3.7109375" style="199" customWidth="1"/>
    <col min="15650" max="15650" width="5.42578125" style="199" customWidth="1"/>
    <col min="15651" max="15651" width="4.7109375" style="199" customWidth="1"/>
    <col min="15652" max="15652" width="3.7109375" style="199" customWidth="1"/>
    <col min="15653" max="15653" width="5.42578125" style="199" customWidth="1"/>
    <col min="15654" max="15654" width="4.7109375" style="199" customWidth="1"/>
    <col min="15655" max="15655" width="3.7109375" style="199" customWidth="1"/>
    <col min="15656" max="15656" width="5.42578125" style="199" customWidth="1"/>
    <col min="15657" max="15657" width="4.7109375" style="199" customWidth="1"/>
    <col min="15658" max="15658" width="3.7109375" style="199" customWidth="1"/>
    <col min="15659" max="15659" width="5.42578125" style="199" customWidth="1"/>
    <col min="15660" max="15660" width="4.7109375" style="199" customWidth="1"/>
    <col min="15661" max="15661" width="3.7109375" style="199" customWidth="1"/>
    <col min="15662" max="15662" width="5.42578125" style="199" customWidth="1"/>
    <col min="15663" max="15663" width="4.7109375" style="199" customWidth="1"/>
    <col min="15664" max="15664" width="3.7109375" style="199" customWidth="1"/>
    <col min="15665" max="15665" width="5.42578125" style="199" customWidth="1"/>
    <col min="15666" max="15666" width="4.7109375" style="199" customWidth="1"/>
    <col min="15667" max="15667" width="3.7109375" style="199" customWidth="1"/>
    <col min="15668" max="15668" width="5.42578125" style="199" customWidth="1"/>
    <col min="15669" max="15669" width="4.7109375" style="199" customWidth="1"/>
    <col min="15670" max="15672" width="4.140625" style="199" customWidth="1"/>
    <col min="15673" max="15676" width="3.7109375" style="199" customWidth="1"/>
    <col min="15677" max="15677" width="4.7109375" style="199" customWidth="1"/>
    <col min="15678" max="15678" width="5.140625" style="199" customWidth="1"/>
    <col min="15679" max="15679" width="4.5703125" style="199" customWidth="1"/>
    <col min="15680" max="15872" width="9.140625" style="199"/>
    <col min="15873" max="15874" width="4.140625" style="199" customWidth="1"/>
    <col min="15875" max="15889" width="4.7109375" style="199" customWidth="1"/>
    <col min="15890" max="15892" width="3.7109375" style="199" customWidth="1"/>
    <col min="15893" max="15893" width="4.28515625" style="199" customWidth="1"/>
    <col min="15894" max="15905" width="3.7109375" style="199" customWidth="1"/>
    <col min="15906" max="15906" width="5.42578125" style="199" customWidth="1"/>
    <col min="15907" max="15907" width="4.7109375" style="199" customWidth="1"/>
    <col min="15908" max="15908" width="3.7109375" style="199" customWidth="1"/>
    <col min="15909" max="15909" width="5.42578125" style="199" customWidth="1"/>
    <col min="15910" max="15910" width="4.7109375" style="199" customWidth="1"/>
    <col min="15911" max="15911" width="3.7109375" style="199" customWidth="1"/>
    <col min="15912" max="15912" width="5.42578125" style="199" customWidth="1"/>
    <col min="15913" max="15913" width="4.7109375" style="199" customWidth="1"/>
    <col min="15914" max="15914" width="3.7109375" style="199" customWidth="1"/>
    <col min="15915" max="15915" width="5.42578125" style="199" customWidth="1"/>
    <col min="15916" max="15916" width="4.7109375" style="199" customWidth="1"/>
    <col min="15917" max="15917" width="3.7109375" style="199" customWidth="1"/>
    <col min="15918" max="15918" width="5.42578125" style="199" customWidth="1"/>
    <col min="15919" max="15919" width="4.7109375" style="199" customWidth="1"/>
    <col min="15920" max="15920" width="3.7109375" style="199" customWidth="1"/>
    <col min="15921" max="15921" width="5.42578125" style="199" customWidth="1"/>
    <col min="15922" max="15922" width="4.7109375" style="199" customWidth="1"/>
    <col min="15923" max="15923" width="3.7109375" style="199" customWidth="1"/>
    <col min="15924" max="15924" width="5.42578125" style="199" customWidth="1"/>
    <col min="15925" max="15925" width="4.7109375" style="199" customWidth="1"/>
    <col min="15926" max="15928" width="4.140625" style="199" customWidth="1"/>
    <col min="15929" max="15932" width="3.7109375" style="199" customWidth="1"/>
    <col min="15933" max="15933" width="4.7109375" style="199" customWidth="1"/>
    <col min="15934" max="15934" width="5.140625" style="199" customWidth="1"/>
    <col min="15935" max="15935" width="4.5703125" style="199" customWidth="1"/>
    <col min="15936" max="16128" width="9.140625" style="199"/>
    <col min="16129" max="16130" width="4.140625" style="199" customWidth="1"/>
    <col min="16131" max="16145" width="4.7109375" style="199" customWidth="1"/>
    <col min="16146" max="16148" width="3.7109375" style="199" customWidth="1"/>
    <col min="16149" max="16149" width="4.28515625" style="199" customWidth="1"/>
    <col min="16150" max="16161" width="3.7109375" style="199" customWidth="1"/>
    <col min="16162" max="16162" width="5.42578125" style="199" customWidth="1"/>
    <col min="16163" max="16163" width="4.7109375" style="199" customWidth="1"/>
    <col min="16164" max="16164" width="3.7109375" style="199" customWidth="1"/>
    <col min="16165" max="16165" width="5.42578125" style="199" customWidth="1"/>
    <col min="16166" max="16166" width="4.7109375" style="199" customWidth="1"/>
    <col min="16167" max="16167" width="3.7109375" style="199" customWidth="1"/>
    <col min="16168" max="16168" width="5.42578125" style="199" customWidth="1"/>
    <col min="16169" max="16169" width="4.7109375" style="199" customWidth="1"/>
    <col min="16170" max="16170" width="3.7109375" style="199" customWidth="1"/>
    <col min="16171" max="16171" width="5.42578125" style="199" customWidth="1"/>
    <col min="16172" max="16172" width="4.7109375" style="199" customWidth="1"/>
    <col min="16173" max="16173" width="3.7109375" style="199" customWidth="1"/>
    <col min="16174" max="16174" width="5.42578125" style="199" customWidth="1"/>
    <col min="16175" max="16175" width="4.7109375" style="199" customWidth="1"/>
    <col min="16176" max="16176" width="3.7109375" style="199" customWidth="1"/>
    <col min="16177" max="16177" width="5.42578125" style="199" customWidth="1"/>
    <col min="16178" max="16178" width="4.7109375" style="199" customWidth="1"/>
    <col min="16179" max="16179" width="3.7109375" style="199" customWidth="1"/>
    <col min="16180" max="16180" width="5.42578125" style="199" customWidth="1"/>
    <col min="16181" max="16181" width="4.7109375" style="199" customWidth="1"/>
    <col min="16182" max="16184" width="4.140625" style="199" customWidth="1"/>
    <col min="16185" max="16188" width="3.7109375" style="199" customWidth="1"/>
    <col min="16189" max="16189" width="4.7109375" style="199" customWidth="1"/>
    <col min="16190" max="16190" width="5.140625" style="199" customWidth="1"/>
    <col min="16191" max="16191" width="4.5703125" style="199" customWidth="1"/>
    <col min="16192" max="16384" width="9.140625" style="199"/>
  </cols>
  <sheetData>
    <row r="1" spans="1:68" s="191" customFormat="1" ht="24" customHeight="1" x14ac:dyDescent="0.25">
      <c r="A1" s="71" t="s">
        <v>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689" t="s">
        <v>75</v>
      </c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G1" s="689"/>
      <c r="AH1" s="689"/>
      <c r="AI1" s="689"/>
      <c r="AJ1" s="689"/>
      <c r="AK1" s="689"/>
      <c r="AL1" s="689"/>
      <c r="AM1" s="689"/>
      <c r="AN1" s="689"/>
      <c r="AO1" s="689"/>
      <c r="AP1" s="689"/>
      <c r="AQ1" s="689"/>
      <c r="AR1" s="689"/>
      <c r="AS1" s="689"/>
      <c r="AT1" s="689"/>
      <c r="AU1" s="689"/>
      <c r="AV1" s="689"/>
      <c r="AW1" s="73"/>
      <c r="AX1" s="72"/>
      <c r="AZ1" s="72"/>
      <c r="BA1" s="72"/>
      <c r="BB1" s="75"/>
      <c r="BC1" s="72"/>
      <c r="BD1" s="72"/>
      <c r="BE1" s="72"/>
      <c r="BF1" s="72"/>
      <c r="BG1" s="72"/>
      <c r="BH1" s="72"/>
      <c r="BI1" s="75"/>
      <c r="BJ1" s="75"/>
      <c r="BL1" s="192"/>
      <c r="BM1" s="192"/>
      <c r="BN1" s="192"/>
      <c r="BO1" s="192"/>
      <c r="BP1" s="192"/>
    </row>
    <row r="2" spans="1:68" s="191" customFormat="1" ht="24" customHeight="1" x14ac:dyDescent="0.25">
      <c r="A2" s="74" t="s">
        <v>78</v>
      </c>
      <c r="B2" s="71"/>
      <c r="C2" s="71"/>
      <c r="D2" s="71"/>
      <c r="E2" s="71"/>
      <c r="F2" s="71"/>
      <c r="G2" s="71"/>
      <c r="H2" s="71"/>
      <c r="I2" s="71"/>
      <c r="J2" s="71"/>
      <c r="K2" s="75"/>
      <c r="L2" s="71"/>
      <c r="M2" s="71"/>
      <c r="N2" s="71"/>
      <c r="O2" s="71"/>
      <c r="P2" s="690" t="s">
        <v>77</v>
      </c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0"/>
      <c r="AW2" s="73"/>
      <c r="AX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192"/>
      <c r="BK2" s="192"/>
      <c r="BL2" s="192"/>
      <c r="BM2" s="192"/>
      <c r="BN2" s="192"/>
      <c r="BO2" s="192"/>
      <c r="BP2" s="192"/>
    </row>
    <row r="3" spans="1:68" s="191" customFormat="1" ht="24" customHeight="1" x14ac:dyDescent="0.25">
      <c r="A3" s="74" t="s">
        <v>79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690"/>
      <c r="Q3" s="690"/>
      <c r="R3" s="690"/>
      <c r="S3" s="690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690"/>
      <c r="AE3" s="690"/>
      <c r="AF3" s="690"/>
      <c r="AG3" s="690"/>
      <c r="AH3" s="690"/>
      <c r="AI3" s="690"/>
      <c r="AJ3" s="690"/>
      <c r="AK3" s="690"/>
      <c r="AL3" s="690"/>
      <c r="AM3" s="690"/>
      <c r="AN3" s="690"/>
      <c r="AO3" s="690"/>
      <c r="AP3" s="690"/>
      <c r="AQ3" s="690"/>
      <c r="AR3" s="690"/>
      <c r="AS3" s="690"/>
      <c r="AT3" s="690"/>
      <c r="AU3" s="690"/>
      <c r="AV3" s="690"/>
      <c r="AW3" s="73"/>
      <c r="AX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192"/>
      <c r="BK3" s="192"/>
      <c r="BL3" s="192"/>
      <c r="BM3" s="192"/>
      <c r="BN3" s="192"/>
      <c r="BO3" s="192"/>
      <c r="BP3" s="192"/>
    </row>
    <row r="4" spans="1:68" s="191" customFormat="1" ht="24" customHeight="1" x14ac:dyDescent="0.25">
      <c r="A4" s="74" t="s">
        <v>80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X4" s="73" t="s">
        <v>331</v>
      </c>
      <c r="AZ4" s="72"/>
      <c r="BA4" s="75"/>
      <c r="BB4" s="75"/>
      <c r="BC4" s="75"/>
      <c r="BD4" s="75"/>
      <c r="BE4" s="75"/>
      <c r="BF4" s="75"/>
      <c r="BG4" s="75"/>
      <c r="BH4" s="75"/>
      <c r="BI4" s="75"/>
      <c r="BJ4" s="192"/>
      <c r="BK4" s="192"/>
      <c r="BL4" s="192"/>
      <c r="BM4" s="192"/>
      <c r="BN4" s="192"/>
      <c r="BO4" s="192"/>
      <c r="BP4" s="192"/>
    </row>
    <row r="5" spans="1:68" s="191" customFormat="1" ht="24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6"/>
      <c r="L5" s="74"/>
      <c r="M5" s="74"/>
      <c r="N5" s="74"/>
      <c r="O5" s="74"/>
      <c r="P5" s="691" t="s">
        <v>215</v>
      </c>
      <c r="Q5" s="691"/>
      <c r="R5" s="691"/>
      <c r="S5" s="691"/>
      <c r="T5" s="691"/>
      <c r="U5" s="691"/>
      <c r="V5" s="691"/>
      <c r="W5" s="691"/>
      <c r="X5" s="691"/>
      <c r="Y5" s="691"/>
      <c r="Z5" s="691"/>
      <c r="AA5" s="691"/>
      <c r="AB5" s="691"/>
      <c r="AC5" s="691"/>
      <c r="AD5" s="691"/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691"/>
      <c r="AP5" s="691"/>
      <c r="AQ5" s="691"/>
      <c r="AR5" s="691"/>
      <c r="AS5" s="691"/>
      <c r="AT5" s="691"/>
      <c r="AU5" s="691"/>
      <c r="AV5" s="691"/>
      <c r="AX5" s="73" t="s">
        <v>216</v>
      </c>
      <c r="AZ5" s="77"/>
      <c r="BA5" s="77"/>
      <c r="BB5" s="75"/>
      <c r="BC5" s="75"/>
      <c r="BD5" s="75"/>
      <c r="BE5" s="75"/>
      <c r="BF5" s="75"/>
      <c r="BG5" s="75"/>
      <c r="BH5" s="75"/>
      <c r="BI5" s="75"/>
      <c r="BJ5" s="192"/>
      <c r="BK5" s="192"/>
      <c r="BL5" s="192"/>
      <c r="BM5" s="192"/>
      <c r="BN5" s="192"/>
      <c r="BO5" s="192"/>
      <c r="BP5" s="192"/>
    </row>
    <row r="6" spans="1:68" s="75" customFormat="1" ht="24" customHeight="1" x14ac:dyDescent="0.25">
      <c r="A6" s="74" t="s">
        <v>81</v>
      </c>
      <c r="B6" s="74"/>
      <c r="C6" s="74"/>
      <c r="D6" s="74"/>
      <c r="E6" s="74"/>
      <c r="F6" s="74"/>
      <c r="G6" s="74"/>
      <c r="H6" s="74"/>
      <c r="I6" s="74"/>
      <c r="J6" s="74"/>
      <c r="K6" s="76"/>
      <c r="L6" s="74"/>
      <c r="M6" s="74"/>
      <c r="N6" s="74"/>
      <c r="O6" s="74"/>
      <c r="P6" s="691"/>
      <c r="Q6" s="691"/>
      <c r="R6" s="691"/>
      <c r="S6" s="691"/>
      <c r="T6" s="691"/>
      <c r="U6" s="691"/>
      <c r="V6" s="691"/>
      <c r="W6" s="691"/>
      <c r="X6" s="691"/>
      <c r="Y6" s="691"/>
      <c r="Z6" s="691"/>
      <c r="AA6" s="691"/>
      <c r="AB6" s="691"/>
      <c r="AC6" s="691"/>
      <c r="AD6" s="691"/>
      <c r="AE6" s="691"/>
      <c r="AF6" s="691"/>
      <c r="AG6" s="691"/>
      <c r="AH6" s="691"/>
      <c r="AI6" s="691"/>
      <c r="AJ6" s="691"/>
      <c r="AK6" s="691"/>
      <c r="AL6" s="691"/>
      <c r="AM6" s="691"/>
      <c r="AN6" s="691"/>
      <c r="AO6" s="691"/>
      <c r="AP6" s="691"/>
      <c r="AQ6" s="691"/>
      <c r="AR6" s="691"/>
      <c r="AS6" s="691"/>
      <c r="AT6" s="691"/>
      <c r="AU6" s="691"/>
      <c r="AV6" s="691"/>
      <c r="AX6" s="78"/>
      <c r="AZ6" s="77"/>
      <c r="BA6" s="77"/>
      <c r="BJ6" s="192"/>
      <c r="BK6" s="192"/>
      <c r="BL6" s="192"/>
      <c r="BM6" s="192"/>
      <c r="BN6" s="192"/>
      <c r="BO6" s="192"/>
      <c r="BP6" s="192"/>
    </row>
    <row r="7" spans="1:68" s="75" customFormat="1" ht="24" customHeight="1" x14ac:dyDescent="0.25">
      <c r="A7" s="74" t="s">
        <v>212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X7" s="73" t="s">
        <v>82</v>
      </c>
      <c r="AZ7" s="77"/>
      <c r="BA7" s="77"/>
      <c r="BC7" s="71"/>
      <c r="BD7" s="71"/>
      <c r="BE7" s="71"/>
      <c r="BF7" s="71"/>
      <c r="BG7" s="71"/>
      <c r="BH7" s="71"/>
      <c r="BJ7" s="192"/>
      <c r="BK7" s="192"/>
      <c r="BL7" s="192"/>
      <c r="BM7" s="192"/>
      <c r="BN7" s="192"/>
      <c r="BO7" s="192"/>
      <c r="BP7" s="192"/>
    </row>
    <row r="8" spans="1:68" s="75" customFormat="1" ht="24" customHeight="1" x14ac:dyDescent="0.25">
      <c r="A8" s="76" t="s">
        <v>181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Q8" s="71"/>
      <c r="R8" s="71"/>
      <c r="S8" s="71"/>
      <c r="T8" s="71"/>
      <c r="U8" s="71"/>
      <c r="V8" s="76"/>
      <c r="W8" s="71"/>
      <c r="X8" s="71"/>
      <c r="Y8" s="71"/>
      <c r="Z8" s="71"/>
      <c r="AA8" s="76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Y8" s="72"/>
      <c r="BJ8" s="192"/>
      <c r="BK8" s="192"/>
      <c r="BL8" s="192"/>
      <c r="BM8" s="192"/>
      <c r="BN8" s="192"/>
      <c r="BO8" s="192"/>
      <c r="BP8" s="192"/>
    </row>
    <row r="9" spans="1:68" s="52" customFormat="1" ht="35.25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7"/>
      <c r="O9" s="27"/>
      <c r="P9" s="3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C9" s="29"/>
      <c r="BD9" s="29"/>
      <c r="BE9" s="29"/>
      <c r="BF9" s="29"/>
      <c r="BG9" s="29"/>
      <c r="BH9" s="29"/>
      <c r="BI9" s="29"/>
      <c r="BJ9" s="193"/>
      <c r="BK9" s="193"/>
      <c r="BL9" s="193"/>
      <c r="BM9" s="193"/>
      <c r="BN9" s="193"/>
      <c r="BO9" s="193"/>
      <c r="BP9" s="193"/>
    </row>
    <row r="10" spans="1:68" s="194" customFormat="1" ht="24" customHeight="1" x14ac:dyDescent="0.25">
      <c r="A10" s="55" t="s">
        <v>83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C10" s="31"/>
      <c r="BD10" s="31"/>
      <c r="BE10" s="31"/>
      <c r="BF10" s="31"/>
      <c r="BG10" s="31"/>
      <c r="BH10" s="31"/>
      <c r="BI10" s="29" t="s">
        <v>183</v>
      </c>
      <c r="BJ10" s="193"/>
      <c r="BK10" s="193"/>
      <c r="BL10" s="193"/>
      <c r="BM10" s="193"/>
      <c r="BN10" s="193"/>
      <c r="BO10" s="193"/>
      <c r="BP10" s="193"/>
    </row>
    <row r="11" spans="1:68" s="194" customFormat="1" ht="32.1" customHeight="1" x14ac:dyDescent="0.25">
      <c r="A11" s="692" t="s">
        <v>84</v>
      </c>
      <c r="B11" s="693" t="s">
        <v>85</v>
      </c>
      <c r="C11" s="693"/>
      <c r="D11" s="693"/>
      <c r="E11" s="693"/>
      <c r="F11" s="32"/>
      <c r="G11" s="693" t="s">
        <v>86</v>
      </c>
      <c r="H11" s="693"/>
      <c r="I11" s="693"/>
      <c r="J11" s="32"/>
      <c r="K11" s="693" t="s">
        <v>87</v>
      </c>
      <c r="L11" s="693"/>
      <c r="M11" s="693"/>
      <c r="N11" s="693"/>
      <c r="O11" s="693" t="s">
        <v>88</v>
      </c>
      <c r="P11" s="693"/>
      <c r="Q11" s="693"/>
      <c r="R11" s="693"/>
      <c r="S11" s="33"/>
      <c r="T11" s="693" t="s">
        <v>89</v>
      </c>
      <c r="U11" s="693"/>
      <c r="V11" s="693"/>
      <c r="W11" s="33"/>
      <c r="X11" s="693" t="s">
        <v>90</v>
      </c>
      <c r="Y11" s="693"/>
      <c r="Z11" s="693"/>
      <c r="AA11" s="33"/>
      <c r="AB11" s="693" t="s">
        <v>91</v>
      </c>
      <c r="AC11" s="693"/>
      <c r="AD11" s="693"/>
      <c r="AE11" s="693"/>
      <c r="AF11" s="33"/>
      <c r="AG11" s="693" t="s">
        <v>92</v>
      </c>
      <c r="AH11" s="693"/>
      <c r="AI11" s="693"/>
      <c r="AJ11" s="33"/>
      <c r="AK11" s="693" t="s">
        <v>93</v>
      </c>
      <c r="AL11" s="693"/>
      <c r="AM11" s="693"/>
      <c r="AN11" s="693"/>
      <c r="AO11" s="693" t="s">
        <v>94</v>
      </c>
      <c r="AP11" s="693"/>
      <c r="AQ11" s="693"/>
      <c r="AR11" s="693"/>
      <c r="AS11" s="33"/>
      <c r="AT11" s="693" t="s">
        <v>95</v>
      </c>
      <c r="AU11" s="693"/>
      <c r="AV11" s="693"/>
      <c r="AW11" s="33"/>
      <c r="AX11" s="693" t="s">
        <v>96</v>
      </c>
      <c r="AY11" s="693"/>
      <c r="AZ11" s="693"/>
      <c r="BA11" s="693"/>
      <c r="BB11" s="709" t="s">
        <v>97</v>
      </c>
      <c r="BC11" s="709" t="s">
        <v>98</v>
      </c>
      <c r="BD11" s="709" t="s">
        <v>99</v>
      </c>
      <c r="BE11" s="712" t="s">
        <v>100</v>
      </c>
      <c r="BF11" s="709" t="s">
        <v>101</v>
      </c>
      <c r="BG11" s="712" t="s">
        <v>102</v>
      </c>
      <c r="BH11" s="704" t="s">
        <v>103</v>
      </c>
      <c r="BI11" s="707" t="s">
        <v>104</v>
      </c>
      <c r="BJ11" s="193"/>
      <c r="BK11" s="193"/>
      <c r="BL11" s="193"/>
      <c r="BM11" s="193"/>
      <c r="BN11" s="193"/>
      <c r="BO11" s="193"/>
      <c r="BP11" s="193"/>
    </row>
    <row r="12" spans="1:68" s="194" customFormat="1" ht="32.1" customHeight="1" x14ac:dyDescent="0.25">
      <c r="A12" s="692"/>
      <c r="B12" s="70">
        <v>1</v>
      </c>
      <c r="C12" s="70">
        <v>8</v>
      </c>
      <c r="D12" s="70">
        <v>15</v>
      </c>
      <c r="E12" s="70">
        <v>22</v>
      </c>
      <c r="F12" s="56">
        <v>29</v>
      </c>
      <c r="G12" s="70">
        <v>6</v>
      </c>
      <c r="H12" s="70">
        <v>13</v>
      </c>
      <c r="I12" s="70">
        <v>20</v>
      </c>
      <c r="J12" s="56">
        <v>27</v>
      </c>
      <c r="K12" s="70">
        <v>3</v>
      </c>
      <c r="L12" s="70">
        <v>10</v>
      </c>
      <c r="M12" s="70">
        <v>17</v>
      </c>
      <c r="N12" s="70">
        <v>24</v>
      </c>
      <c r="O12" s="70">
        <v>1</v>
      </c>
      <c r="P12" s="70">
        <v>8</v>
      </c>
      <c r="Q12" s="70">
        <v>15</v>
      </c>
      <c r="R12" s="70">
        <v>22</v>
      </c>
      <c r="S12" s="56">
        <v>29</v>
      </c>
      <c r="T12" s="70">
        <v>5</v>
      </c>
      <c r="U12" s="70">
        <v>12</v>
      </c>
      <c r="V12" s="70">
        <v>19</v>
      </c>
      <c r="W12" s="56">
        <v>26</v>
      </c>
      <c r="X12" s="70">
        <v>2</v>
      </c>
      <c r="Y12" s="70">
        <v>9</v>
      </c>
      <c r="Z12" s="70">
        <v>16</v>
      </c>
      <c r="AA12" s="56">
        <v>23</v>
      </c>
      <c r="AB12" s="70">
        <v>2</v>
      </c>
      <c r="AC12" s="70">
        <v>9</v>
      </c>
      <c r="AD12" s="70">
        <v>16</v>
      </c>
      <c r="AE12" s="70">
        <v>23</v>
      </c>
      <c r="AF12" s="56">
        <v>30</v>
      </c>
      <c r="AG12" s="70">
        <v>6</v>
      </c>
      <c r="AH12" s="70">
        <v>13</v>
      </c>
      <c r="AI12" s="70">
        <v>20</v>
      </c>
      <c r="AJ12" s="56">
        <v>27</v>
      </c>
      <c r="AK12" s="70">
        <v>4</v>
      </c>
      <c r="AL12" s="70">
        <v>11</v>
      </c>
      <c r="AM12" s="70">
        <v>18</v>
      </c>
      <c r="AN12" s="70">
        <v>25</v>
      </c>
      <c r="AO12" s="70">
        <v>1</v>
      </c>
      <c r="AP12" s="70">
        <v>8</v>
      </c>
      <c r="AQ12" s="70">
        <v>15</v>
      </c>
      <c r="AR12" s="70">
        <v>22</v>
      </c>
      <c r="AS12" s="56">
        <v>29</v>
      </c>
      <c r="AT12" s="70">
        <v>6</v>
      </c>
      <c r="AU12" s="70">
        <v>13</v>
      </c>
      <c r="AV12" s="70">
        <v>20</v>
      </c>
      <c r="AW12" s="56">
        <v>27</v>
      </c>
      <c r="AX12" s="70">
        <v>3</v>
      </c>
      <c r="AY12" s="70">
        <v>10</v>
      </c>
      <c r="AZ12" s="70">
        <v>17</v>
      </c>
      <c r="BA12" s="70">
        <v>24</v>
      </c>
      <c r="BB12" s="710"/>
      <c r="BC12" s="710"/>
      <c r="BD12" s="710"/>
      <c r="BE12" s="713"/>
      <c r="BF12" s="710"/>
      <c r="BG12" s="713"/>
      <c r="BH12" s="705"/>
      <c r="BI12" s="707"/>
      <c r="BJ12" s="193"/>
      <c r="BK12" s="193"/>
      <c r="BL12" s="193"/>
      <c r="BM12" s="193"/>
      <c r="BN12" s="193"/>
      <c r="BO12" s="193"/>
      <c r="BP12" s="193"/>
    </row>
    <row r="13" spans="1:68" s="194" customFormat="1" ht="32.1" customHeight="1" x14ac:dyDescent="0.25">
      <c r="A13" s="692"/>
      <c r="B13" s="70">
        <v>7</v>
      </c>
      <c r="C13" s="70">
        <v>14</v>
      </c>
      <c r="D13" s="70">
        <v>21</v>
      </c>
      <c r="E13" s="70">
        <v>28</v>
      </c>
      <c r="F13" s="70">
        <v>5</v>
      </c>
      <c r="G13" s="70">
        <v>12</v>
      </c>
      <c r="H13" s="70">
        <v>19</v>
      </c>
      <c r="I13" s="70">
        <v>26</v>
      </c>
      <c r="J13" s="70">
        <v>2</v>
      </c>
      <c r="K13" s="70">
        <v>9</v>
      </c>
      <c r="L13" s="70">
        <v>16</v>
      </c>
      <c r="M13" s="70">
        <v>23</v>
      </c>
      <c r="N13" s="70">
        <v>30</v>
      </c>
      <c r="O13" s="70">
        <v>7</v>
      </c>
      <c r="P13" s="70">
        <v>14</v>
      </c>
      <c r="Q13" s="70">
        <v>21</v>
      </c>
      <c r="R13" s="70">
        <v>28</v>
      </c>
      <c r="S13" s="70">
        <v>4</v>
      </c>
      <c r="T13" s="70">
        <v>11</v>
      </c>
      <c r="U13" s="70">
        <v>18</v>
      </c>
      <c r="V13" s="70">
        <v>25</v>
      </c>
      <c r="W13" s="70">
        <v>1</v>
      </c>
      <c r="X13" s="70">
        <v>8</v>
      </c>
      <c r="Y13" s="70">
        <v>15</v>
      </c>
      <c r="Z13" s="70">
        <v>22</v>
      </c>
      <c r="AA13" s="70">
        <v>1</v>
      </c>
      <c r="AB13" s="70">
        <v>8</v>
      </c>
      <c r="AC13" s="70">
        <v>15</v>
      </c>
      <c r="AD13" s="70">
        <v>22</v>
      </c>
      <c r="AE13" s="70">
        <v>29</v>
      </c>
      <c r="AF13" s="70">
        <v>5</v>
      </c>
      <c r="AG13" s="70">
        <v>12</v>
      </c>
      <c r="AH13" s="70">
        <v>19</v>
      </c>
      <c r="AI13" s="70">
        <v>26</v>
      </c>
      <c r="AJ13" s="70">
        <v>3</v>
      </c>
      <c r="AK13" s="70">
        <v>10</v>
      </c>
      <c r="AL13" s="70">
        <v>17</v>
      </c>
      <c r="AM13" s="70">
        <v>24</v>
      </c>
      <c r="AN13" s="70">
        <v>31</v>
      </c>
      <c r="AO13" s="70">
        <v>7</v>
      </c>
      <c r="AP13" s="70">
        <v>14</v>
      </c>
      <c r="AQ13" s="70">
        <v>21</v>
      </c>
      <c r="AR13" s="70">
        <v>28</v>
      </c>
      <c r="AS13" s="70">
        <v>5</v>
      </c>
      <c r="AT13" s="70">
        <v>12</v>
      </c>
      <c r="AU13" s="70">
        <v>19</v>
      </c>
      <c r="AV13" s="70">
        <v>26</v>
      </c>
      <c r="AW13" s="70">
        <v>2</v>
      </c>
      <c r="AX13" s="70">
        <v>9</v>
      </c>
      <c r="AY13" s="70">
        <v>16</v>
      </c>
      <c r="AZ13" s="70">
        <v>23</v>
      </c>
      <c r="BA13" s="70">
        <v>31</v>
      </c>
      <c r="BB13" s="710"/>
      <c r="BC13" s="710"/>
      <c r="BD13" s="710"/>
      <c r="BE13" s="713"/>
      <c r="BF13" s="710"/>
      <c r="BG13" s="713"/>
      <c r="BH13" s="705"/>
      <c r="BI13" s="707"/>
      <c r="BJ13" s="193"/>
      <c r="BK13" s="193"/>
      <c r="BL13" s="193"/>
      <c r="BM13" s="193"/>
      <c r="BN13" s="193"/>
      <c r="BO13" s="193"/>
      <c r="BP13" s="193"/>
    </row>
    <row r="14" spans="1:68" s="194" customFormat="1" ht="32.1" customHeight="1" x14ac:dyDescent="0.25">
      <c r="A14" s="692"/>
      <c r="B14" s="98">
        <v>1</v>
      </c>
      <c r="C14" s="98">
        <f>B14+1</f>
        <v>2</v>
      </c>
      <c r="D14" s="98">
        <f t="shared" ref="D14:BA14" si="0">C14+1</f>
        <v>3</v>
      </c>
      <c r="E14" s="98">
        <f t="shared" si="0"/>
        <v>4</v>
      </c>
      <c r="F14" s="98">
        <f>E14+1</f>
        <v>5</v>
      </c>
      <c r="G14" s="98">
        <f t="shared" si="0"/>
        <v>6</v>
      </c>
      <c r="H14" s="98">
        <f t="shared" si="0"/>
        <v>7</v>
      </c>
      <c r="I14" s="98">
        <f t="shared" si="0"/>
        <v>8</v>
      </c>
      <c r="J14" s="98">
        <f t="shared" si="0"/>
        <v>9</v>
      </c>
      <c r="K14" s="98">
        <f t="shared" si="0"/>
        <v>10</v>
      </c>
      <c r="L14" s="98">
        <f t="shared" si="0"/>
        <v>11</v>
      </c>
      <c r="M14" s="98">
        <f t="shared" si="0"/>
        <v>12</v>
      </c>
      <c r="N14" s="98">
        <f t="shared" si="0"/>
        <v>13</v>
      </c>
      <c r="O14" s="98">
        <f t="shared" si="0"/>
        <v>14</v>
      </c>
      <c r="P14" s="98">
        <f t="shared" si="0"/>
        <v>15</v>
      </c>
      <c r="Q14" s="98">
        <f t="shared" si="0"/>
        <v>16</v>
      </c>
      <c r="R14" s="98">
        <f t="shared" si="0"/>
        <v>17</v>
      </c>
      <c r="S14" s="98">
        <f t="shared" si="0"/>
        <v>18</v>
      </c>
      <c r="T14" s="98">
        <f t="shared" si="0"/>
        <v>19</v>
      </c>
      <c r="U14" s="98">
        <f t="shared" si="0"/>
        <v>20</v>
      </c>
      <c r="V14" s="98">
        <f t="shared" si="0"/>
        <v>21</v>
      </c>
      <c r="W14" s="98">
        <f t="shared" si="0"/>
        <v>22</v>
      </c>
      <c r="X14" s="98">
        <f t="shared" si="0"/>
        <v>23</v>
      </c>
      <c r="Y14" s="98">
        <f t="shared" si="0"/>
        <v>24</v>
      </c>
      <c r="Z14" s="98">
        <f t="shared" si="0"/>
        <v>25</v>
      </c>
      <c r="AA14" s="98">
        <f t="shared" si="0"/>
        <v>26</v>
      </c>
      <c r="AB14" s="98">
        <f t="shared" si="0"/>
        <v>27</v>
      </c>
      <c r="AC14" s="98">
        <f t="shared" si="0"/>
        <v>28</v>
      </c>
      <c r="AD14" s="98">
        <f t="shared" si="0"/>
        <v>29</v>
      </c>
      <c r="AE14" s="98">
        <f t="shared" si="0"/>
        <v>30</v>
      </c>
      <c r="AF14" s="98">
        <f t="shared" si="0"/>
        <v>31</v>
      </c>
      <c r="AG14" s="98">
        <f t="shared" si="0"/>
        <v>32</v>
      </c>
      <c r="AH14" s="99">
        <f t="shared" si="0"/>
        <v>33</v>
      </c>
      <c r="AI14" s="98">
        <f t="shared" si="0"/>
        <v>34</v>
      </c>
      <c r="AJ14" s="98">
        <f t="shared" si="0"/>
        <v>35</v>
      </c>
      <c r="AK14" s="98">
        <f t="shared" si="0"/>
        <v>36</v>
      </c>
      <c r="AL14" s="98">
        <f t="shared" si="0"/>
        <v>37</v>
      </c>
      <c r="AM14" s="98">
        <f t="shared" si="0"/>
        <v>38</v>
      </c>
      <c r="AN14" s="98">
        <f t="shared" si="0"/>
        <v>39</v>
      </c>
      <c r="AO14" s="98">
        <f t="shared" si="0"/>
        <v>40</v>
      </c>
      <c r="AP14" s="98">
        <f t="shared" si="0"/>
        <v>41</v>
      </c>
      <c r="AQ14" s="98">
        <f t="shared" si="0"/>
        <v>42</v>
      </c>
      <c r="AR14" s="98">
        <f t="shared" si="0"/>
        <v>43</v>
      </c>
      <c r="AS14" s="98">
        <f t="shared" si="0"/>
        <v>44</v>
      </c>
      <c r="AT14" s="98">
        <f t="shared" si="0"/>
        <v>45</v>
      </c>
      <c r="AU14" s="98">
        <f t="shared" si="0"/>
        <v>46</v>
      </c>
      <c r="AV14" s="98">
        <f t="shared" si="0"/>
        <v>47</v>
      </c>
      <c r="AW14" s="98">
        <f t="shared" si="0"/>
        <v>48</v>
      </c>
      <c r="AX14" s="98">
        <f t="shared" si="0"/>
        <v>49</v>
      </c>
      <c r="AY14" s="98">
        <f t="shared" si="0"/>
        <v>50</v>
      </c>
      <c r="AZ14" s="98">
        <f t="shared" si="0"/>
        <v>51</v>
      </c>
      <c r="BA14" s="98">
        <f t="shared" si="0"/>
        <v>52</v>
      </c>
      <c r="BB14" s="711"/>
      <c r="BC14" s="711"/>
      <c r="BD14" s="711"/>
      <c r="BE14" s="714"/>
      <c r="BF14" s="711"/>
      <c r="BG14" s="714"/>
      <c r="BH14" s="706"/>
      <c r="BI14" s="707"/>
      <c r="BJ14" s="193"/>
      <c r="BK14" s="193"/>
      <c r="BL14" s="193"/>
      <c r="BM14" s="193"/>
      <c r="BN14" s="193"/>
      <c r="BO14" s="193"/>
      <c r="BP14" s="193"/>
    </row>
    <row r="15" spans="1:68" s="194" customFormat="1" ht="24" customHeight="1" x14ac:dyDescent="0.25">
      <c r="A15" s="90" t="s">
        <v>105</v>
      </c>
      <c r="B15" s="91"/>
      <c r="C15" s="92"/>
      <c r="D15" s="92"/>
      <c r="E15" s="92"/>
      <c r="F15" s="92"/>
      <c r="G15" s="92"/>
      <c r="H15" s="92"/>
      <c r="I15" s="92"/>
      <c r="J15" s="92"/>
      <c r="K15" s="92">
        <v>18</v>
      </c>
      <c r="L15" s="92"/>
      <c r="M15" s="92"/>
      <c r="N15" s="92"/>
      <c r="O15" s="92"/>
      <c r="P15" s="92"/>
      <c r="Q15" s="92"/>
      <c r="R15" s="93"/>
      <c r="S15" s="93"/>
      <c r="T15" s="93" t="s">
        <v>106</v>
      </c>
      <c r="U15" s="93" t="s">
        <v>106</v>
      </c>
      <c r="V15" s="93" t="s">
        <v>106</v>
      </c>
      <c r="W15" s="93" t="s">
        <v>107</v>
      </c>
      <c r="X15" s="93" t="s">
        <v>107</v>
      </c>
      <c r="Y15" s="93"/>
      <c r="Z15" s="93"/>
      <c r="AA15" s="93"/>
      <c r="AB15" s="93"/>
      <c r="AC15" s="93"/>
      <c r="AD15" s="93"/>
      <c r="AE15" s="93"/>
      <c r="AF15" s="92">
        <v>16</v>
      </c>
      <c r="AG15" s="92"/>
      <c r="AH15" s="92"/>
      <c r="AI15" s="92"/>
      <c r="AJ15" s="92"/>
      <c r="AK15" s="93"/>
      <c r="AL15" s="93"/>
      <c r="AM15" s="84"/>
      <c r="AN15" s="84"/>
      <c r="AO15" s="93" t="s">
        <v>106</v>
      </c>
      <c r="AP15" s="93" t="s">
        <v>106</v>
      </c>
      <c r="AQ15" s="93" t="s">
        <v>106</v>
      </c>
      <c r="AR15" s="94" t="s">
        <v>108</v>
      </c>
      <c r="AS15" s="94" t="s">
        <v>108</v>
      </c>
      <c r="AT15" s="93" t="s">
        <v>107</v>
      </c>
      <c r="AU15" s="93" t="s">
        <v>107</v>
      </c>
      <c r="AV15" s="93" t="s">
        <v>107</v>
      </c>
      <c r="AW15" s="93" t="s">
        <v>107</v>
      </c>
      <c r="AX15" s="93" t="s">
        <v>107</v>
      </c>
      <c r="AY15" s="93" t="s">
        <v>107</v>
      </c>
      <c r="AZ15" s="93" t="s">
        <v>107</v>
      </c>
      <c r="BA15" s="94" t="s">
        <v>107</v>
      </c>
      <c r="BB15" s="79">
        <v>34</v>
      </c>
      <c r="BC15" s="79">
        <v>6</v>
      </c>
      <c r="BD15" s="80">
        <v>2</v>
      </c>
      <c r="BE15" s="79"/>
      <c r="BF15" s="79"/>
      <c r="BG15" s="79"/>
      <c r="BH15" s="79">
        <v>10</v>
      </c>
      <c r="BI15" s="81">
        <f>SUM(BB15:BH15)</f>
        <v>52</v>
      </c>
      <c r="BJ15" s="193"/>
      <c r="BK15" s="193"/>
      <c r="BL15" s="193"/>
      <c r="BM15" s="193"/>
      <c r="BN15" s="193"/>
      <c r="BO15" s="193"/>
      <c r="BP15" s="193"/>
    </row>
    <row r="16" spans="1:68" s="195" customFormat="1" ht="24" customHeight="1" x14ac:dyDescent="0.25">
      <c r="A16" s="90" t="s">
        <v>109</v>
      </c>
      <c r="B16" s="95"/>
      <c r="C16" s="95"/>
      <c r="D16" s="95"/>
      <c r="E16" s="95"/>
      <c r="F16" s="95"/>
      <c r="G16" s="95"/>
      <c r="H16" s="95"/>
      <c r="I16" s="95"/>
      <c r="J16" s="95"/>
      <c r="K16" s="95">
        <v>18</v>
      </c>
      <c r="L16" s="95"/>
      <c r="M16" s="95"/>
      <c r="N16" s="95"/>
      <c r="O16" s="95"/>
      <c r="P16" s="95"/>
      <c r="Q16" s="95"/>
      <c r="R16" s="96"/>
      <c r="S16" s="96"/>
      <c r="T16" s="96" t="s">
        <v>106</v>
      </c>
      <c r="U16" s="96" t="s">
        <v>106</v>
      </c>
      <c r="V16" s="96" t="s">
        <v>106</v>
      </c>
      <c r="W16" s="96" t="s">
        <v>107</v>
      </c>
      <c r="X16" s="96" t="s">
        <v>107</v>
      </c>
      <c r="Y16" s="96"/>
      <c r="Z16" s="96"/>
      <c r="AA16" s="96"/>
      <c r="AB16" s="96"/>
      <c r="AC16" s="96"/>
      <c r="AD16" s="96"/>
      <c r="AE16" s="96"/>
      <c r="AF16" s="95">
        <v>16</v>
      </c>
      <c r="AG16" s="96"/>
      <c r="AH16" s="96"/>
      <c r="AI16" s="96"/>
      <c r="AJ16" s="96"/>
      <c r="AK16" s="96"/>
      <c r="AL16" s="96"/>
      <c r="AM16" s="96"/>
      <c r="AN16" s="96"/>
      <c r="AO16" s="96" t="s">
        <v>106</v>
      </c>
      <c r="AP16" s="96" t="s">
        <v>106</v>
      </c>
      <c r="AQ16" s="96" t="s">
        <v>106</v>
      </c>
      <c r="AR16" s="96" t="s">
        <v>112</v>
      </c>
      <c r="AS16" s="96" t="s">
        <v>112</v>
      </c>
      <c r="AT16" s="96" t="s">
        <v>112</v>
      </c>
      <c r="AU16" s="96" t="s">
        <v>112</v>
      </c>
      <c r="AV16" s="97" t="s">
        <v>107</v>
      </c>
      <c r="AW16" s="97" t="s">
        <v>107</v>
      </c>
      <c r="AX16" s="97" t="s">
        <v>107</v>
      </c>
      <c r="AY16" s="97" t="s">
        <v>107</v>
      </c>
      <c r="AZ16" s="97" t="s">
        <v>107</v>
      </c>
      <c r="BA16" s="97" t="s">
        <v>107</v>
      </c>
      <c r="BB16" s="80">
        <v>34</v>
      </c>
      <c r="BC16" s="80">
        <v>6</v>
      </c>
      <c r="BD16" s="80"/>
      <c r="BE16" s="80">
        <v>4</v>
      </c>
      <c r="BF16" s="80"/>
      <c r="BG16" s="80"/>
      <c r="BH16" s="80">
        <v>8</v>
      </c>
      <c r="BI16" s="81">
        <f>SUM(BB16:BH16)</f>
        <v>52</v>
      </c>
      <c r="BJ16" s="193"/>
      <c r="BK16" s="193"/>
      <c r="BL16" s="193"/>
      <c r="BM16" s="193"/>
      <c r="BN16" s="193"/>
      <c r="BO16" s="193"/>
      <c r="BP16" s="193"/>
    </row>
    <row r="17" spans="1:68" s="195" customFormat="1" ht="24" customHeight="1" x14ac:dyDescent="0.25">
      <c r="A17" s="90" t="s">
        <v>110</v>
      </c>
      <c r="B17" s="95"/>
      <c r="C17" s="95"/>
      <c r="D17" s="95"/>
      <c r="E17" s="95"/>
      <c r="F17" s="95"/>
      <c r="G17" s="95"/>
      <c r="H17" s="95"/>
      <c r="I17" s="95"/>
      <c r="J17" s="95"/>
      <c r="K17" s="95">
        <v>18</v>
      </c>
      <c r="L17" s="95"/>
      <c r="M17" s="95"/>
      <c r="N17" s="95"/>
      <c r="O17" s="95"/>
      <c r="P17" s="95"/>
      <c r="Q17" s="95"/>
      <c r="R17" s="96"/>
      <c r="S17" s="96"/>
      <c r="T17" s="96" t="s">
        <v>106</v>
      </c>
      <c r="U17" s="96" t="s">
        <v>106</v>
      </c>
      <c r="V17" s="96" t="s">
        <v>106</v>
      </c>
      <c r="W17" s="96" t="s">
        <v>107</v>
      </c>
      <c r="X17" s="96" t="s">
        <v>107</v>
      </c>
      <c r="Y17" s="96"/>
      <c r="Z17" s="96"/>
      <c r="AA17" s="96"/>
      <c r="AB17" s="96"/>
      <c r="AC17" s="96"/>
      <c r="AD17" s="96"/>
      <c r="AE17" s="96"/>
      <c r="AF17" s="95">
        <v>16</v>
      </c>
      <c r="AG17" s="96"/>
      <c r="AH17" s="96"/>
      <c r="AI17" s="96"/>
      <c r="AJ17" s="96"/>
      <c r="AK17" s="96"/>
      <c r="AL17" s="96"/>
      <c r="AM17" s="96"/>
      <c r="AN17" s="96"/>
      <c r="AO17" s="96" t="s">
        <v>106</v>
      </c>
      <c r="AP17" s="96" t="s">
        <v>106</v>
      </c>
      <c r="AQ17" s="96" t="s">
        <v>106</v>
      </c>
      <c r="AR17" s="96" t="s">
        <v>107</v>
      </c>
      <c r="AS17" s="96" t="s">
        <v>107</v>
      </c>
      <c r="AT17" s="96" t="s">
        <v>107</v>
      </c>
      <c r="AU17" s="96" t="s">
        <v>107</v>
      </c>
      <c r="AV17" s="96" t="s">
        <v>107</v>
      </c>
      <c r="AW17" s="96" t="s">
        <v>107</v>
      </c>
      <c r="AX17" s="96" t="s">
        <v>112</v>
      </c>
      <c r="AY17" s="96" t="s">
        <v>112</v>
      </c>
      <c r="AZ17" s="96" t="s">
        <v>112</v>
      </c>
      <c r="BA17" s="96" t="s">
        <v>112</v>
      </c>
      <c r="BB17" s="80">
        <v>34</v>
      </c>
      <c r="BC17" s="80">
        <v>6</v>
      </c>
      <c r="BD17" s="80"/>
      <c r="BE17" s="80">
        <v>4</v>
      </c>
      <c r="BF17" s="80"/>
      <c r="BG17" s="80"/>
      <c r="BH17" s="80">
        <v>8</v>
      </c>
      <c r="BI17" s="81">
        <f>SUM(BB17:BH17)</f>
        <v>52</v>
      </c>
      <c r="BJ17" s="193"/>
      <c r="BK17" s="193"/>
      <c r="BL17" s="193"/>
      <c r="BM17" s="193"/>
      <c r="BN17" s="193"/>
      <c r="BO17" s="193"/>
      <c r="BP17" s="193"/>
    </row>
    <row r="18" spans="1:68" s="194" customFormat="1" ht="24" customHeight="1" x14ac:dyDescent="0.25">
      <c r="A18" s="90" t="s">
        <v>111</v>
      </c>
      <c r="B18" s="92"/>
      <c r="C18" s="92"/>
      <c r="D18" s="92"/>
      <c r="E18" s="92"/>
      <c r="F18" s="92"/>
      <c r="G18" s="92"/>
      <c r="H18" s="92"/>
      <c r="I18" s="92"/>
      <c r="J18" s="92"/>
      <c r="K18" s="92">
        <v>20</v>
      </c>
      <c r="L18" s="92"/>
      <c r="M18" s="92"/>
      <c r="N18" s="93"/>
      <c r="O18" s="93"/>
      <c r="P18" s="93"/>
      <c r="Q18" s="93"/>
      <c r="R18" s="93"/>
      <c r="S18" s="93"/>
      <c r="T18" s="93"/>
      <c r="U18" s="93"/>
      <c r="V18" s="93" t="s">
        <v>106</v>
      </c>
      <c r="W18" s="93" t="s">
        <v>106</v>
      </c>
      <c r="X18" s="93" t="s">
        <v>106</v>
      </c>
      <c r="Y18" s="94" t="s">
        <v>107</v>
      </c>
      <c r="Z18" s="94" t="s">
        <v>107</v>
      </c>
      <c r="AA18" s="93" t="s">
        <v>112</v>
      </c>
      <c r="AB18" s="93" t="s">
        <v>112</v>
      </c>
      <c r="AC18" s="93" t="s">
        <v>112</v>
      </c>
      <c r="AD18" s="93" t="s">
        <v>112</v>
      </c>
      <c r="AE18" s="94" t="s">
        <v>113</v>
      </c>
      <c r="AF18" s="94" t="s">
        <v>114</v>
      </c>
      <c r="AG18" s="94" t="s">
        <v>114</v>
      </c>
      <c r="AH18" s="94" t="s">
        <v>114</v>
      </c>
      <c r="AI18" s="94" t="s">
        <v>114</v>
      </c>
      <c r="AJ18" s="94" t="s">
        <v>114</v>
      </c>
      <c r="AK18" s="94" t="s">
        <v>114</v>
      </c>
      <c r="AL18" s="94" t="s">
        <v>114</v>
      </c>
      <c r="AM18" s="94" t="s">
        <v>114</v>
      </c>
      <c r="AN18" s="94" t="s">
        <v>114</v>
      </c>
      <c r="AO18" s="94" t="s">
        <v>114</v>
      </c>
      <c r="AP18" s="94" t="s">
        <v>114</v>
      </c>
      <c r="AQ18" s="94" t="s">
        <v>114</v>
      </c>
      <c r="AR18" s="94" t="s">
        <v>113</v>
      </c>
      <c r="AS18" s="93"/>
      <c r="AT18" s="92"/>
      <c r="AU18" s="92"/>
      <c r="AV18" s="92"/>
      <c r="AW18" s="92"/>
      <c r="AX18" s="92"/>
      <c r="AY18" s="92"/>
      <c r="AZ18" s="92"/>
      <c r="BA18" s="92"/>
      <c r="BB18" s="79">
        <v>20</v>
      </c>
      <c r="BC18" s="79">
        <v>3</v>
      </c>
      <c r="BD18" s="79"/>
      <c r="BE18" s="79">
        <v>4</v>
      </c>
      <c r="BF18" s="79">
        <v>12</v>
      </c>
      <c r="BG18" s="79">
        <v>2</v>
      </c>
      <c r="BH18" s="79">
        <v>2</v>
      </c>
      <c r="BI18" s="81">
        <f>SUM(BB18:BH18)</f>
        <v>43</v>
      </c>
      <c r="BJ18" s="193"/>
      <c r="BK18" s="193"/>
      <c r="BL18" s="193"/>
      <c r="BM18" s="193"/>
      <c r="BN18" s="193"/>
      <c r="BO18" s="193"/>
      <c r="BP18" s="193"/>
    </row>
    <row r="19" spans="1:68" s="194" customFormat="1" ht="24" customHeigh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82">
        <f>SUM(BB15:BB18)</f>
        <v>122</v>
      </c>
      <c r="BC19" s="82">
        <f t="shared" ref="BC19:BH19" si="1">SUM(BC15:BC18)</f>
        <v>21</v>
      </c>
      <c r="BD19" s="82">
        <f t="shared" si="1"/>
        <v>2</v>
      </c>
      <c r="BE19" s="82">
        <f t="shared" si="1"/>
        <v>12</v>
      </c>
      <c r="BF19" s="82">
        <f t="shared" si="1"/>
        <v>12</v>
      </c>
      <c r="BG19" s="82">
        <f t="shared" si="1"/>
        <v>2</v>
      </c>
      <c r="BH19" s="82">
        <f t="shared" si="1"/>
        <v>28</v>
      </c>
      <c r="BI19" s="83">
        <f>SUM(BB19:BH19)</f>
        <v>199</v>
      </c>
      <c r="BJ19" s="193"/>
      <c r="BK19" s="193"/>
      <c r="BL19" s="193"/>
      <c r="BM19" s="193"/>
      <c r="BN19" s="193"/>
      <c r="BO19" s="193"/>
      <c r="BP19" s="193"/>
    </row>
    <row r="20" spans="1:68" s="37" customFormat="1" ht="24" customHeight="1" x14ac:dyDescent="0.25">
      <c r="A20" s="34" t="s">
        <v>115</v>
      </c>
      <c r="B20" s="196"/>
      <c r="C20" s="34"/>
      <c r="D20" s="34"/>
      <c r="E20" s="34"/>
      <c r="F20" s="196"/>
      <c r="G20" s="84"/>
      <c r="H20" s="35" t="s">
        <v>116</v>
      </c>
      <c r="I20" s="34" t="s">
        <v>117</v>
      </c>
      <c r="J20" s="34"/>
      <c r="K20" s="34"/>
      <c r="L20" s="34"/>
      <c r="M20" s="34"/>
      <c r="N20" s="34"/>
      <c r="O20" s="34"/>
      <c r="P20" s="34"/>
      <c r="Q20" s="196"/>
      <c r="R20" s="196"/>
      <c r="S20" s="85" t="s">
        <v>108</v>
      </c>
      <c r="T20" s="35" t="s">
        <v>116</v>
      </c>
      <c r="U20" s="34" t="s">
        <v>118</v>
      </c>
      <c r="V20" s="34"/>
      <c r="W20" s="34"/>
      <c r="X20" s="34"/>
      <c r="Y20" s="34"/>
      <c r="Z20" s="34"/>
      <c r="AA20" s="34"/>
      <c r="AB20" s="34"/>
      <c r="AC20" s="34"/>
      <c r="AD20" s="196"/>
      <c r="AE20" s="196"/>
      <c r="AF20" s="85" t="s">
        <v>114</v>
      </c>
      <c r="AG20" s="35" t="s">
        <v>116</v>
      </c>
      <c r="AH20" s="34" t="s">
        <v>119</v>
      </c>
      <c r="AI20" s="34"/>
      <c r="AJ20" s="34"/>
      <c r="AK20" s="36"/>
      <c r="AL20" s="36"/>
      <c r="AM20" s="36"/>
      <c r="AN20" s="36"/>
      <c r="AO20" s="196"/>
      <c r="AP20" s="196"/>
      <c r="AQ20" s="196"/>
      <c r="AR20" s="196"/>
      <c r="AS20" s="86" t="s">
        <v>107</v>
      </c>
      <c r="AT20" s="35" t="s">
        <v>116</v>
      </c>
      <c r="AU20" s="34" t="s">
        <v>120</v>
      </c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J20" s="197"/>
      <c r="BK20" s="197"/>
      <c r="BL20" s="197"/>
      <c r="BM20" s="197"/>
      <c r="BN20" s="197"/>
      <c r="BO20" s="197"/>
      <c r="BP20" s="197"/>
    </row>
    <row r="21" spans="1:68" s="37" customFormat="1" ht="12" customHeight="1" x14ac:dyDescent="0.25">
      <c r="A21" s="34"/>
      <c r="B21" s="196"/>
      <c r="C21" s="34"/>
      <c r="D21" s="34"/>
      <c r="E21" s="34"/>
      <c r="F21" s="196"/>
      <c r="G21" s="87"/>
      <c r="H21" s="35"/>
      <c r="I21" s="34"/>
      <c r="J21" s="34"/>
      <c r="K21" s="34"/>
      <c r="L21" s="34"/>
      <c r="M21" s="34"/>
      <c r="N21" s="34"/>
      <c r="O21" s="34"/>
      <c r="P21" s="34"/>
      <c r="Q21" s="196"/>
      <c r="R21" s="196"/>
      <c r="S21" s="88"/>
      <c r="T21" s="35"/>
      <c r="U21" s="34"/>
      <c r="V21" s="34"/>
      <c r="W21" s="34"/>
      <c r="X21" s="34"/>
      <c r="Y21" s="34"/>
      <c r="Z21" s="34"/>
      <c r="AA21" s="34"/>
      <c r="AB21" s="34"/>
      <c r="AC21" s="34"/>
      <c r="AD21" s="196"/>
      <c r="AE21" s="196"/>
      <c r="AF21" s="88"/>
      <c r="AG21" s="35"/>
      <c r="AH21" s="34"/>
      <c r="AI21" s="34"/>
      <c r="AJ21" s="34"/>
      <c r="AK21" s="36"/>
      <c r="AL21" s="36"/>
      <c r="AM21" s="36"/>
      <c r="AN21" s="36"/>
      <c r="AO21" s="196"/>
      <c r="AP21" s="196"/>
      <c r="AQ21" s="196"/>
      <c r="AR21" s="196"/>
      <c r="AS21" s="89"/>
      <c r="AT21" s="35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J21" s="197"/>
      <c r="BK21" s="197"/>
      <c r="BL21" s="197"/>
      <c r="BM21" s="197"/>
      <c r="BN21" s="197"/>
      <c r="BO21" s="197"/>
      <c r="BP21" s="197"/>
    </row>
    <row r="22" spans="1:68" s="37" customFormat="1" ht="24" customHeight="1" x14ac:dyDescent="0.25">
      <c r="A22" s="34"/>
      <c r="B22" s="34"/>
      <c r="C22" s="34"/>
      <c r="D22" s="34"/>
      <c r="E22" s="34"/>
      <c r="F22" s="196"/>
      <c r="G22" s="86" t="s">
        <v>106</v>
      </c>
      <c r="H22" s="35" t="s">
        <v>116</v>
      </c>
      <c r="I22" s="34" t="s">
        <v>121</v>
      </c>
      <c r="J22" s="34"/>
      <c r="K22" s="34"/>
      <c r="L22" s="34"/>
      <c r="M22" s="34"/>
      <c r="N22" s="34"/>
      <c r="O22" s="34"/>
      <c r="P22" s="34"/>
      <c r="Q22" s="196"/>
      <c r="R22" s="196"/>
      <c r="S22" s="86" t="s">
        <v>112</v>
      </c>
      <c r="T22" s="35" t="s">
        <v>116</v>
      </c>
      <c r="U22" s="34" t="s">
        <v>122</v>
      </c>
      <c r="V22" s="34"/>
      <c r="W22" s="34"/>
      <c r="X22" s="34"/>
      <c r="Y22" s="34"/>
      <c r="Z22" s="34"/>
      <c r="AA22" s="34"/>
      <c r="AB22" s="34"/>
      <c r="AC22" s="34"/>
      <c r="AD22" s="196"/>
      <c r="AE22" s="196"/>
      <c r="AF22" s="85" t="s">
        <v>113</v>
      </c>
      <c r="AG22" s="35" t="s">
        <v>116</v>
      </c>
      <c r="AH22" s="34" t="s">
        <v>123</v>
      </c>
      <c r="AI22" s="34"/>
      <c r="AJ22" s="34"/>
      <c r="AK22" s="36"/>
      <c r="AL22" s="36"/>
      <c r="AM22" s="36"/>
      <c r="AN22" s="36"/>
      <c r="AO22" s="36"/>
      <c r="AP22" s="36"/>
      <c r="AQ22" s="36"/>
      <c r="AR22" s="36"/>
      <c r="AS22" s="36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J22" s="197"/>
      <c r="BK22" s="197"/>
      <c r="BL22" s="197"/>
      <c r="BM22" s="197"/>
      <c r="BN22" s="197"/>
      <c r="BO22" s="197"/>
      <c r="BP22" s="197"/>
    </row>
    <row r="23" spans="1:68" s="197" customFormat="1" ht="35.25" customHeight="1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193"/>
      <c r="BK23" s="193"/>
      <c r="BL23" s="193"/>
      <c r="BM23" s="193"/>
      <c r="BN23" s="193"/>
      <c r="BO23" s="193"/>
      <c r="BP23" s="193"/>
    </row>
    <row r="24" spans="1:68" s="198" customFormat="1" ht="24" customHeight="1" thickBot="1" x14ac:dyDescent="0.3">
      <c r="A24" s="708" t="s">
        <v>124</v>
      </c>
      <c r="B24" s="708"/>
      <c r="C24" s="708"/>
      <c r="D24" s="708"/>
      <c r="E24" s="708"/>
      <c r="F24" s="708"/>
      <c r="G24" s="708"/>
      <c r="H24" s="708"/>
      <c r="I24" s="708"/>
      <c r="J24" s="708"/>
      <c r="K24" s="708"/>
      <c r="L24" s="708"/>
      <c r="M24" s="708"/>
      <c r="N24" s="708"/>
      <c r="O24" s="708"/>
      <c r="P24" s="708"/>
      <c r="Q24" s="708"/>
      <c r="R24" s="708"/>
      <c r="S24" s="708"/>
      <c r="T24" s="708"/>
      <c r="U24" s="708"/>
      <c r="V24" s="708"/>
      <c r="W24" s="708"/>
      <c r="X24" s="708"/>
      <c r="Y24" s="708"/>
      <c r="Z24" s="708"/>
      <c r="AA24" s="708"/>
      <c r="AB24" s="708"/>
      <c r="AC24" s="708"/>
      <c r="AD24" s="708"/>
      <c r="AE24" s="708"/>
      <c r="AF24" s="708"/>
      <c r="AG24" s="708"/>
      <c r="AH24" s="708"/>
      <c r="AI24" s="708"/>
      <c r="AJ24" s="708"/>
      <c r="AK24" s="708"/>
      <c r="AL24" s="708"/>
      <c r="AM24" s="708"/>
      <c r="AN24" s="708"/>
      <c r="AO24" s="708"/>
      <c r="AP24" s="708"/>
      <c r="AQ24" s="708"/>
      <c r="AR24" s="708"/>
      <c r="AS24" s="708"/>
      <c r="AT24" s="708"/>
      <c r="AU24" s="708"/>
      <c r="AV24" s="708"/>
      <c r="AW24" s="708"/>
      <c r="AX24" s="708"/>
      <c r="AY24" s="708"/>
      <c r="AZ24" s="708"/>
      <c r="BA24" s="708"/>
      <c r="BB24" s="708"/>
      <c r="BC24" s="708"/>
      <c r="BD24" s="708"/>
      <c r="BE24" s="708"/>
      <c r="BF24" s="708"/>
      <c r="BG24" s="708"/>
      <c r="BH24" s="708"/>
      <c r="BI24" s="708"/>
      <c r="BJ24" s="193"/>
      <c r="BK24" s="193"/>
      <c r="BL24" s="193"/>
      <c r="BM24" s="193"/>
      <c r="BN24" s="193"/>
      <c r="BO24" s="193"/>
      <c r="BP24" s="193"/>
    </row>
    <row r="25" spans="1:68" s="198" customFormat="1" ht="24" customHeight="1" thickTop="1" x14ac:dyDescent="0.25">
      <c r="A25" s="589" t="s">
        <v>21</v>
      </c>
      <c r="B25" s="590"/>
      <c r="C25" s="595" t="s">
        <v>22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596"/>
      <c r="R25" s="601" t="s">
        <v>23</v>
      </c>
      <c r="S25" s="602"/>
      <c r="T25" s="605" t="s">
        <v>24</v>
      </c>
      <c r="U25" s="549"/>
      <c r="V25" s="608" t="s">
        <v>25</v>
      </c>
      <c r="W25" s="609"/>
      <c r="X25" s="609"/>
      <c r="Y25" s="609"/>
      <c r="Z25" s="609"/>
      <c r="AA25" s="609"/>
      <c r="AB25" s="609"/>
      <c r="AC25" s="609"/>
      <c r="AD25" s="609"/>
      <c r="AE25" s="609"/>
      <c r="AF25" s="609"/>
      <c r="AG25" s="610"/>
      <c r="AH25" s="608" t="s">
        <v>26</v>
      </c>
      <c r="AI25" s="609"/>
      <c r="AJ25" s="609"/>
      <c r="AK25" s="609"/>
      <c r="AL25" s="609"/>
      <c r="AM25" s="609"/>
      <c r="AN25" s="609"/>
      <c r="AO25" s="609"/>
      <c r="AP25" s="609"/>
      <c r="AQ25" s="609"/>
      <c r="AR25" s="609"/>
      <c r="AS25" s="609"/>
      <c r="AT25" s="609"/>
      <c r="AU25" s="609"/>
      <c r="AV25" s="609"/>
      <c r="AW25" s="609"/>
      <c r="AX25" s="609"/>
      <c r="AY25" s="609"/>
      <c r="AZ25" s="609"/>
      <c r="BA25" s="609"/>
      <c r="BB25" s="609"/>
      <c r="BC25" s="609"/>
      <c r="BD25" s="609"/>
      <c r="BE25" s="610"/>
      <c r="BF25" s="565" t="s">
        <v>27</v>
      </c>
      <c r="BG25" s="566"/>
      <c r="BH25" s="548" t="s">
        <v>28</v>
      </c>
      <c r="BI25" s="549"/>
      <c r="BJ25" s="193"/>
      <c r="BK25" s="193"/>
      <c r="BL25" s="193"/>
      <c r="BM25" s="193"/>
      <c r="BN25" s="193"/>
      <c r="BO25" s="193"/>
      <c r="BP25" s="193"/>
    </row>
    <row r="26" spans="1:68" s="198" customFormat="1" ht="24" customHeight="1" x14ac:dyDescent="0.25">
      <c r="A26" s="591"/>
      <c r="B26" s="592"/>
      <c r="C26" s="597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598"/>
      <c r="R26" s="573"/>
      <c r="S26" s="603"/>
      <c r="T26" s="606"/>
      <c r="U26" s="551"/>
      <c r="V26" s="571" t="s">
        <v>29</v>
      </c>
      <c r="W26" s="572"/>
      <c r="X26" s="575" t="s">
        <v>30</v>
      </c>
      <c r="Y26" s="576"/>
      <c r="Z26" s="547" t="s">
        <v>31</v>
      </c>
      <c r="AA26" s="543"/>
      <c r="AB26" s="543"/>
      <c r="AC26" s="543"/>
      <c r="AD26" s="543"/>
      <c r="AE26" s="543"/>
      <c r="AF26" s="543"/>
      <c r="AG26" s="544"/>
      <c r="AH26" s="547" t="s">
        <v>32</v>
      </c>
      <c r="AI26" s="543"/>
      <c r="AJ26" s="543"/>
      <c r="AK26" s="543"/>
      <c r="AL26" s="543"/>
      <c r="AM26" s="544"/>
      <c r="AN26" s="547" t="s">
        <v>33</v>
      </c>
      <c r="AO26" s="543"/>
      <c r="AP26" s="543"/>
      <c r="AQ26" s="543"/>
      <c r="AR26" s="543"/>
      <c r="AS26" s="544"/>
      <c r="AT26" s="547" t="s">
        <v>34</v>
      </c>
      <c r="AU26" s="543"/>
      <c r="AV26" s="543"/>
      <c r="AW26" s="543"/>
      <c r="AX26" s="543"/>
      <c r="AY26" s="544"/>
      <c r="AZ26" s="547" t="s">
        <v>35</v>
      </c>
      <c r="BA26" s="543"/>
      <c r="BB26" s="543"/>
      <c r="BC26" s="543"/>
      <c r="BD26" s="543"/>
      <c r="BE26" s="544"/>
      <c r="BF26" s="567"/>
      <c r="BG26" s="568"/>
      <c r="BH26" s="550"/>
      <c r="BI26" s="551"/>
      <c r="BJ26" s="193"/>
      <c r="BK26" s="193"/>
      <c r="BL26" s="193"/>
      <c r="BM26" s="193"/>
      <c r="BN26" s="193"/>
      <c r="BO26" s="193"/>
      <c r="BP26" s="193"/>
    </row>
    <row r="27" spans="1:68" s="198" customFormat="1" ht="24" customHeight="1" x14ac:dyDescent="0.25">
      <c r="A27" s="591"/>
      <c r="B27" s="592"/>
      <c r="C27" s="597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598"/>
      <c r="R27" s="573"/>
      <c r="S27" s="603"/>
      <c r="T27" s="606"/>
      <c r="U27" s="551"/>
      <c r="V27" s="573"/>
      <c r="W27" s="551"/>
      <c r="X27" s="567"/>
      <c r="Y27" s="577"/>
      <c r="Z27" s="571" t="s">
        <v>36</v>
      </c>
      <c r="AA27" s="586"/>
      <c r="AB27" s="611" t="s">
        <v>37</v>
      </c>
      <c r="AC27" s="612"/>
      <c r="AD27" s="611" t="s">
        <v>38</v>
      </c>
      <c r="AE27" s="612"/>
      <c r="AF27" s="611" t="s">
        <v>39</v>
      </c>
      <c r="AG27" s="576"/>
      <c r="AH27" s="563" t="s">
        <v>40</v>
      </c>
      <c r="AI27" s="558"/>
      <c r="AJ27" s="564"/>
      <c r="AK27" s="557" t="s">
        <v>41</v>
      </c>
      <c r="AL27" s="558"/>
      <c r="AM27" s="559"/>
      <c r="AN27" s="563" t="s">
        <v>42</v>
      </c>
      <c r="AO27" s="558"/>
      <c r="AP27" s="564"/>
      <c r="AQ27" s="557" t="s">
        <v>43</v>
      </c>
      <c r="AR27" s="558"/>
      <c r="AS27" s="559"/>
      <c r="AT27" s="563" t="s">
        <v>44</v>
      </c>
      <c r="AU27" s="558"/>
      <c r="AV27" s="564"/>
      <c r="AW27" s="557" t="s">
        <v>45</v>
      </c>
      <c r="AX27" s="558"/>
      <c r="AY27" s="559"/>
      <c r="AZ27" s="563" t="s">
        <v>46</v>
      </c>
      <c r="BA27" s="558"/>
      <c r="BB27" s="564"/>
      <c r="BC27" s="557" t="s">
        <v>47</v>
      </c>
      <c r="BD27" s="558"/>
      <c r="BE27" s="559"/>
      <c r="BF27" s="567"/>
      <c r="BG27" s="568"/>
      <c r="BH27" s="550"/>
      <c r="BI27" s="551"/>
      <c r="BJ27" s="193"/>
      <c r="BK27" s="193"/>
      <c r="BL27" s="193"/>
      <c r="BM27" s="193"/>
      <c r="BN27" s="193"/>
      <c r="BO27" s="193"/>
      <c r="BP27" s="193"/>
    </row>
    <row r="28" spans="1:68" s="198" customFormat="1" ht="24" customHeight="1" x14ac:dyDescent="0.3">
      <c r="A28" s="591"/>
      <c r="B28" s="592"/>
      <c r="C28" s="597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598"/>
      <c r="R28" s="573"/>
      <c r="S28" s="603"/>
      <c r="T28" s="606"/>
      <c r="U28" s="551"/>
      <c r="V28" s="573"/>
      <c r="W28" s="551"/>
      <c r="X28" s="567"/>
      <c r="Y28" s="577"/>
      <c r="Z28" s="573"/>
      <c r="AA28" s="587"/>
      <c r="AB28" s="613"/>
      <c r="AC28" s="568"/>
      <c r="AD28" s="613"/>
      <c r="AE28" s="568"/>
      <c r="AF28" s="613"/>
      <c r="AG28" s="577"/>
      <c r="AH28" s="252">
        <v>18</v>
      </c>
      <c r="AI28" s="560" t="s">
        <v>48</v>
      </c>
      <c r="AJ28" s="561"/>
      <c r="AK28" s="253">
        <v>16</v>
      </c>
      <c r="AL28" s="560" t="s">
        <v>48</v>
      </c>
      <c r="AM28" s="562"/>
      <c r="AN28" s="252">
        <v>18</v>
      </c>
      <c r="AO28" s="560" t="s">
        <v>48</v>
      </c>
      <c r="AP28" s="561"/>
      <c r="AQ28" s="254">
        <v>16</v>
      </c>
      <c r="AR28" s="560" t="s">
        <v>48</v>
      </c>
      <c r="AS28" s="562"/>
      <c r="AT28" s="252">
        <v>18</v>
      </c>
      <c r="AU28" s="560" t="s">
        <v>48</v>
      </c>
      <c r="AV28" s="561"/>
      <c r="AW28" s="253">
        <v>16</v>
      </c>
      <c r="AX28" s="560" t="s">
        <v>48</v>
      </c>
      <c r="AY28" s="562"/>
      <c r="AZ28" s="254">
        <v>20</v>
      </c>
      <c r="BA28" s="560" t="s">
        <v>48</v>
      </c>
      <c r="BB28" s="561"/>
      <c r="BC28" s="100"/>
      <c r="BD28" s="558"/>
      <c r="BE28" s="559"/>
      <c r="BF28" s="567"/>
      <c r="BG28" s="568"/>
      <c r="BH28" s="550"/>
      <c r="BI28" s="551"/>
      <c r="BJ28" s="193"/>
      <c r="BK28" s="193"/>
      <c r="BL28" s="193"/>
      <c r="BM28" s="193"/>
      <c r="BN28" s="193"/>
      <c r="BO28" s="193"/>
      <c r="BP28" s="193"/>
    </row>
    <row r="29" spans="1:68" s="198" customFormat="1" ht="90" customHeight="1" thickBot="1" x14ac:dyDescent="0.3">
      <c r="A29" s="593"/>
      <c r="B29" s="594"/>
      <c r="C29" s="599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600"/>
      <c r="R29" s="574"/>
      <c r="S29" s="604"/>
      <c r="T29" s="607"/>
      <c r="U29" s="553"/>
      <c r="V29" s="574"/>
      <c r="W29" s="553"/>
      <c r="X29" s="569"/>
      <c r="Y29" s="578"/>
      <c r="Z29" s="574"/>
      <c r="AA29" s="588"/>
      <c r="AB29" s="614"/>
      <c r="AC29" s="570"/>
      <c r="AD29" s="614"/>
      <c r="AE29" s="570"/>
      <c r="AF29" s="614"/>
      <c r="AG29" s="578"/>
      <c r="AH29" s="230" t="s">
        <v>49</v>
      </c>
      <c r="AI29" s="231" t="s">
        <v>50</v>
      </c>
      <c r="AJ29" s="232" t="s">
        <v>51</v>
      </c>
      <c r="AK29" s="233" t="s">
        <v>49</v>
      </c>
      <c r="AL29" s="231" t="s">
        <v>50</v>
      </c>
      <c r="AM29" s="232" t="s">
        <v>51</v>
      </c>
      <c r="AN29" s="230" t="s">
        <v>49</v>
      </c>
      <c r="AO29" s="231" t="s">
        <v>50</v>
      </c>
      <c r="AP29" s="234" t="s">
        <v>51</v>
      </c>
      <c r="AQ29" s="235" t="s">
        <v>49</v>
      </c>
      <c r="AR29" s="231" t="s">
        <v>50</v>
      </c>
      <c r="AS29" s="236" t="s">
        <v>51</v>
      </c>
      <c r="AT29" s="230" t="s">
        <v>49</v>
      </c>
      <c r="AU29" s="231" t="s">
        <v>50</v>
      </c>
      <c r="AV29" s="232" t="s">
        <v>51</v>
      </c>
      <c r="AW29" s="233" t="s">
        <v>49</v>
      </c>
      <c r="AX29" s="231" t="s">
        <v>50</v>
      </c>
      <c r="AY29" s="236" t="s">
        <v>51</v>
      </c>
      <c r="AZ29" s="235" t="s">
        <v>49</v>
      </c>
      <c r="BA29" s="231" t="s">
        <v>50</v>
      </c>
      <c r="BB29" s="234" t="s">
        <v>51</v>
      </c>
      <c r="BC29" s="235" t="s">
        <v>49</v>
      </c>
      <c r="BD29" s="231" t="s">
        <v>50</v>
      </c>
      <c r="BE29" s="236" t="s">
        <v>51</v>
      </c>
      <c r="BF29" s="569"/>
      <c r="BG29" s="570"/>
      <c r="BH29" s="552"/>
      <c r="BI29" s="553"/>
      <c r="BJ29" s="193"/>
      <c r="BK29" s="193"/>
      <c r="BL29" s="193"/>
      <c r="BM29" s="193"/>
      <c r="BN29" s="193"/>
      <c r="BO29" s="193"/>
      <c r="BP29" s="193"/>
    </row>
    <row r="30" spans="1:68" s="195" customFormat="1" ht="30" customHeight="1" thickTop="1" x14ac:dyDescent="0.25">
      <c r="A30" s="694">
        <v>1</v>
      </c>
      <c r="B30" s="695"/>
      <c r="C30" s="696" t="s">
        <v>1</v>
      </c>
      <c r="D30" s="697"/>
      <c r="E30" s="697"/>
      <c r="F30" s="697"/>
      <c r="G30" s="697"/>
      <c r="H30" s="697"/>
      <c r="I30" s="697"/>
      <c r="J30" s="697"/>
      <c r="K30" s="697"/>
      <c r="L30" s="697"/>
      <c r="M30" s="697"/>
      <c r="N30" s="697"/>
      <c r="O30" s="697"/>
      <c r="P30" s="697"/>
      <c r="Q30" s="698"/>
      <c r="R30" s="101"/>
      <c r="S30" s="102"/>
      <c r="T30" s="103"/>
      <c r="U30" s="104"/>
      <c r="V30" s="699">
        <f>SUM(V31:W65)</f>
        <v>3966</v>
      </c>
      <c r="W30" s="700"/>
      <c r="X30" s="701">
        <f>SUM(X31:Y65)</f>
        <v>2006</v>
      </c>
      <c r="Y30" s="700"/>
      <c r="Z30" s="702">
        <f>SUM(Z31:AA65)</f>
        <v>852</v>
      </c>
      <c r="AA30" s="703"/>
      <c r="AB30" s="720">
        <f>SUM(AB31:AC65)</f>
        <v>414</v>
      </c>
      <c r="AC30" s="720"/>
      <c r="AD30" s="720">
        <f>SUM(AD31:AE65)</f>
        <v>644</v>
      </c>
      <c r="AE30" s="720"/>
      <c r="AF30" s="721">
        <f>SUM(AF31:AG65)</f>
        <v>96</v>
      </c>
      <c r="AG30" s="703"/>
      <c r="AH30" s="123">
        <f>SUM(AH31:AH65)</f>
        <v>900</v>
      </c>
      <c r="AI30" s="124">
        <f t="shared" ref="AI30:AV30" si="2">SUM(AI31:AI65)</f>
        <v>446</v>
      </c>
      <c r="AJ30" s="125">
        <f t="shared" si="2"/>
        <v>25</v>
      </c>
      <c r="AK30" s="126">
        <f t="shared" si="2"/>
        <v>828</v>
      </c>
      <c r="AL30" s="124">
        <f t="shared" si="2"/>
        <v>420</v>
      </c>
      <c r="AM30" s="125">
        <f t="shared" si="2"/>
        <v>23</v>
      </c>
      <c r="AN30" s="127">
        <f t="shared" si="2"/>
        <v>894</v>
      </c>
      <c r="AO30" s="124">
        <f t="shared" si="2"/>
        <v>452</v>
      </c>
      <c r="AP30" s="128">
        <f t="shared" si="2"/>
        <v>25</v>
      </c>
      <c r="AQ30" s="129">
        <f t="shared" si="2"/>
        <v>786</v>
      </c>
      <c r="AR30" s="124">
        <f t="shared" si="2"/>
        <v>396</v>
      </c>
      <c r="AS30" s="130">
        <f t="shared" si="2"/>
        <v>22</v>
      </c>
      <c r="AT30" s="127">
        <f t="shared" si="2"/>
        <v>360</v>
      </c>
      <c r="AU30" s="124">
        <f t="shared" si="2"/>
        <v>202</v>
      </c>
      <c r="AV30" s="125">
        <f t="shared" si="2"/>
        <v>10</v>
      </c>
      <c r="AW30" s="126">
        <f t="shared" ref="AW30:BE30" si="3">SUM(AW31:AW65)</f>
        <v>0</v>
      </c>
      <c r="AX30" s="124">
        <f t="shared" si="3"/>
        <v>0</v>
      </c>
      <c r="AY30" s="130">
        <f t="shared" si="3"/>
        <v>0</v>
      </c>
      <c r="AZ30" s="129">
        <f t="shared" si="3"/>
        <v>198</v>
      </c>
      <c r="BA30" s="124">
        <f t="shared" si="3"/>
        <v>90</v>
      </c>
      <c r="BB30" s="128">
        <f t="shared" si="3"/>
        <v>6</v>
      </c>
      <c r="BC30" s="129">
        <f t="shared" si="3"/>
        <v>0</v>
      </c>
      <c r="BD30" s="124">
        <f t="shared" si="3"/>
        <v>0</v>
      </c>
      <c r="BE30" s="131">
        <f t="shared" si="3"/>
        <v>0</v>
      </c>
      <c r="BF30" s="716">
        <f>AJ30+AM30+AP30+AS30+AV30+AY30+BB30+BE30</f>
        <v>111</v>
      </c>
      <c r="BG30" s="717"/>
      <c r="BH30" s="718"/>
      <c r="BI30" s="719"/>
      <c r="BJ30" s="193"/>
      <c r="BK30" s="193"/>
      <c r="BL30" s="193"/>
      <c r="BM30" s="193"/>
      <c r="BN30" s="193"/>
      <c r="BO30" s="193"/>
      <c r="BP30" s="193"/>
    </row>
    <row r="31" spans="1:68" s="195" customFormat="1" ht="30" customHeight="1" x14ac:dyDescent="0.25">
      <c r="A31" s="508" t="s">
        <v>153</v>
      </c>
      <c r="B31" s="509"/>
      <c r="C31" s="685" t="s">
        <v>2</v>
      </c>
      <c r="D31" s="686"/>
      <c r="E31" s="686"/>
      <c r="F31" s="686"/>
      <c r="G31" s="686"/>
      <c r="H31" s="686"/>
      <c r="I31" s="686"/>
      <c r="J31" s="686"/>
      <c r="K31" s="686"/>
      <c r="L31" s="686"/>
      <c r="M31" s="686"/>
      <c r="N31" s="686"/>
      <c r="O31" s="686"/>
      <c r="P31" s="686"/>
      <c r="Q31" s="687"/>
      <c r="R31" s="109"/>
      <c r="S31" s="110"/>
      <c r="T31" s="111"/>
      <c r="U31" s="112"/>
      <c r="V31" s="661">
        <f>AH31+AK31+AN31+AQ31+AT31+AW31+AZ31+BC31</f>
        <v>0</v>
      </c>
      <c r="W31" s="662"/>
      <c r="X31" s="501">
        <f>SUM(Z31:AG31)</f>
        <v>0</v>
      </c>
      <c r="Y31" s="483"/>
      <c r="Z31" s="105"/>
      <c r="AA31" s="107"/>
      <c r="AB31" s="108"/>
      <c r="AC31" s="107"/>
      <c r="AD31" s="108"/>
      <c r="AE31" s="107"/>
      <c r="AF31" s="108"/>
      <c r="AG31" s="106"/>
      <c r="AH31" s="132">
        <f t="shared" ref="AH31" si="4">AJ31*36</f>
        <v>0</v>
      </c>
      <c r="AI31" s="133"/>
      <c r="AJ31" s="134"/>
      <c r="AK31" s="135">
        <f t="shared" ref="AK31:AK38" si="5">AM31*36</f>
        <v>0</v>
      </c>
      <c r="AL31" s="133"/>
      <c r="AM31" s="134"/>
      <c r="AN31" s="136">
        <f t="shared" ref="AN31:AN39" si="6">AP31*36</f>
        <v>0</v>
      </c>
      <c r="AO31" s="133"/>
      <c r="AP31" s="137"/>
      <c r="AQ31" s="138">
        <f>AS31*36</f>
        <v>0</v>
      </c>
      <c r="AR31" s="133"/>
      <c r="AS31" s="139"/>
      <c r="AT31" s="136">
        <f>AV31*36</f>
        <v>0</v>
      </c>
      <c r="AU31" s="133"/>
      <c r="AV31" s="134"/>
      <c r="AW31" s="135">
        <f>AY31*36</f>
        <v>0</v>
      </c>
      <c r="AX31" s="133"/>
      <c r="AY31" s="139"/>
      <c r="AZ31" s="138">
        <f>BB31*36</f>
        <v>0</v>
      </c>
      <c r="BA31" s="133"/>
      <c r="BB31" s="137"/>
      <c r="BC31" s="138"/>
      <c r="BD31" s="133"/>
      <c r="BE31" s="132"/>
      <c r="BF31" s="484">
        <f>AJ31+AM31+AP31+AS31+AV31+AY31+BB31+BE31</f>
        <v>0</v>
      </c>
      <c r="BG31" s="485"/>
      <c r="BH31" s="422"/>
      <c r="BI31" s="423"/>
      <c r="BJ31" s="193"/>
      <c r="BK31" s="193"/>
      <c r="BL31" s="193"/>
      <c r="BM31" s="193"/>
      <c r="BN31" s="193"/>
      <c r="BO31" s="193"/>
      <c r="BP31" s="193"/>
    </row>
    <row r="32" spans="1:68" s="195" customFormat="1" ht="30" customHeight="1" x14ac:dyDescent="0.25">
      <c r="A32" s="486" t="s">
        <v>152</v>
      </c>
      <c r="B32" s="487"/>
      <c r="C32" s="442" t="s">
        <v>6</v>
      </c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4"/>
      <c r="R32" s="584">
        <v>1</v>
      </c>
      <c r="S32" s="585"/>
      <c r="T32" s="485"/>
      <c r="U32" s="407"/>
      <c r="V32" s="661">
        <f t="shared" ref="V32:V62" si="7">AH32+AK32+AN32+AQ32+AT32+AW32+AZ32+BC32</f>
        <v>72</v>
      </c>
      <c r="W32" s="662"/>
      <c r="X32" s="501">
        <f t="shared" ref="X32:X62" si="8">SUM(Z32:AG32)</f>
        <v>34</v>
      </c>
      <c r="Y32" s="483"/>
      <c r="Z32" s="501">
        <v>18</v>
      </c>
      <c r="AA32" s="482"/>
      <c r="AB32" s="481"/>
      <c r="AC32" s="482"/>
      <c r="AD32" s="481"/>
      <c r="AE32" s="482"/>
      <c r="AF32" s="481">
        <v>16</v>
      </c>
      <c r="AG32" s="483"/>
      <c r="AH32" s="132">
        <f>AJ32*36</f>
        <v>72</v>
      </c>
      <c r="AI32" s="133">
        <v>34</v>
      </c>
      <c r="AJ32" s="134">
        <v>2</v>
      </c>
      <c r="AK32" s="135">
        <f>AM32*36</f>
        <v>0</v>
      </c>
      <c r="AL32" s="133"/>
      <c r="AM32" s="134"/>
      <c r="AN32" s="136">
        <f>AP32*36</f>
        <v>0</v>
      </c>
      <c r="AO32" s="133"/>
      <c r="AP32" s="137"/>
      <c r="AQ32" s="138">
        <f>AS32*36</f>
        <v>0</v>
      </c>
      <c r="AR32" s="133"/>
      <c r="AS32" s="139"/>
      <c r="AT32" s="136">
        <f>AV32*36</f>
        <v>0</v>
      </c>
      <c r="AU32" s="133"/>
      <c r="AV32" s="134"/>
      <c r="AW32" s="135">
        <f>AY32*36</f>
        <v>0</v>
      </c>
      <c r="AX32" s="133"/>
      <c r="AY32" s="139"/>
      <c r="AZ32" s="138">
        <f>BB32*36</f>
        <v>0</v>
      </c>
      <c r="BA32" s="133"/>
      <c r="BB32" s="137"/>
      <c r="BC32" s="138"/>
      <c r="BD32" s="133"/>
      <c r="BE32" s="132"/>
      <c r="BF32" s="484">
        <f>AJ32+AM32+AP32+AS32+AV32+AY32+BB32+BE32</f>
        <v>2</v>
      </c>
      <c r="BG32" s="485"/>
      <c r="BH32" s="422" t="s">
        <v>131</v>
      </c>
      <c r="BI32" s="423"/>
      <c r="BJ32" s="193"/>
      <c r="BK32" s="193"/>
      <c r="BL32" s="193"/>
      <c r="BM32" s="193"/>
      <c r="BN32" s="193"/>
      <c r="BO32" s="193"/>
      <c r="BP32" s="193"/>
    </row>
    <row r="33" spans="1:68" s="195" customFormat="1" ht="30" customHeight="1" x14ac:dyDescent="0.25">
      <c r="A33" s="486" t="s">
        <v>154</v>
      </c>
      <c r="B33" s="487"/>
      <c r="C33" s="442" t="s">
        <v>5</v>
      </c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4"/>
      <c r="R33" s="672">
        <v>3</v>
      </c>
      <c r="S33" s="673"/>
      <c r="T33" s="485"/>
      <c r="U33" s="407"/>
      <c r="V33" s="661">
        <f t="shared" si="7"/>
        <v>72</v>
      </c>
      <c r="W33" s="662"/>
      <c r="X33" s="501">
        <f t="shared" si="8"/>
        <v>34</v>
      </c>
      <c r="Y33" s="483"/>
      <c r="Z33" s="501">
        <v>16</v>
      </c>
      <c r="AA33" s="482"/>
      <c r="AB33" s="481"/>
      <c r="AC33" s="482"/>
      <c r="AD33" s="481"/>
      <c r="AE33" s="482"/>
      <c r="AF33" s="481">
        <v>18</v>
      </c>
      <c r="AG33" s="483"/>
      <c r="AH33" s="132">
        <f>AJ33*36</f>
        <v>0</v>
      </c>
      <c r="AI33" s="133"/>
      <c r="AJ33" s="134"/>
      <c r="AK33" s="135">
        <f>AM33*36</f>
        <v>0</v>
      </c>
      <c r="AL33" s="133"/>
      <c r="AM33" s="134"/>
      <c r="AN33" s="136">
        <f>AP33*36</f>
        <v>72</v>
      </c>
      <c r="AO33" s="133">
        <v>34</v>
      </c>
      <c r="AP33" s="137">
        <v>2</v>
      </c>
      <c r="AQ33" s="138"/>
      <c r="AR33" s="133"/>
      <c r="AS33" s="137"/>
      <c r="AT33" s="136">
        <f>AV33*36</f>
        <v>0</v>
      </c>
      <c r="AU33" s="133"/>
      <c r="AV33" s="137"/>
      <c r="AW33" s="135">
        <f>AY33*36</f>
        <v>0</v>
      </c>
      <c r="AX33" s="133"/>
      <c r="AY33" s="139"/>
      <c r="AZ33" s="138">
        <f>BB33*36</f>
        <v>0</v>
      </c>
      <c r="BA33" s="133"/>
      <c r="BB33" s="137"/>
      <c r="BC33" s="138"/>
      <c r="BD33" s="133"/>
      <c r="BE33" s="132"/>
      <c r="BF33" s="484">
        <f>AJ33+AM33+AP33+AS33+AV33+AY33+BB33+BE33</f>
        <v>2</v>
      </c>
      <c r="BG33" s="485"/>
      <c r="BH33" s="422" t="s">
        <v>129</v>
      </c>
      <c r="BI33" s="423"/>
      <c r="BJ33" s="193"/>
      <c r="BK33" s="193"/>
      <c r="BL33" s="193"/>
      <c r="BM33" s="193"/>
      <c r="BN33" s="193"/>
      <c r="BO33" s="193"/>
      <c r="BP33" s="193"/>
    </row>
    <row r="34" spans="1:68" ht="48" customHeight="1" x14ac:dyDescent="0.25">
      <c r="A34" s="532" t="s">
        <v>155</v>
      </c>
      <c r="B34" s="533"/>
      <c r="C34" s="688" t="s">
        <v>4</v>
      </c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6"/>
      <c r="R34" s="528">
        <v>4</v>
      </c>
      <c r="S34" s="537"/>
      <c r="T34" s="538"/>
      <c r="U34" s="539"/>
      <c r="V34" s="661">
        <f t="shared" si="7"/>
        <v>144</v>
      </c>
      <c r="W34" s="662"/>
      <c r="X34" s="501">
        <f t="shared" si="8"/>
        <v>60</v>
      </c>
      <c r="Y34" s="483"/>
      <c r="Z34" s="524">
        <v>34</v>
      </c>
      <c r="AA34" s="525"/>
      <c r="AB34" s="526"/>
      <c r="AC34" s="525"/>
      <c r="AD34" s="526"/>
      <c r="AE34" s="525"/>
      <c r="AF34" s="526">
        <v>26</v>
      </c>
      <c r="AG34" s="527"/>
      <c r="AH34" s="140"/>
      <c r="AI34" s="141"/>
      <c r="AJ34" s="140"/>
      <c r="AK34" s="142"/>
      <c r="AL34" s="143"/>
      <c r="AM34" s="140"/>
      <c r="AN34" s="144"/>
      <c r="AO34" s="143"/>
      <c r="AP34" s="145"/>
      <c r="AQ34" s="143">
        <v>144</v>
      </c>
      <c r="AR34" s="143">
        <v>60</v>
      </c>
      <c r="AS34" s="146">
        <v>4</v>
      </c>
      <c r="AT34" s="143"/>
      <c r="AU34" s="143"/>
      <c r="AV34" s="140"/>
      <c r="AW34" s="142"/>
      <c r="AX34" s="143"/>
      <c r="AY34" s="146"/>
      <c r="AZ34" s="143"/>
      <c r="BA34" s="143"/>
      <c r="BB34" s="145"/>
      <c r="BC34" s="143"/>
      <c r="BD34" s="143"/>
      <c r="BE34" s="140"/>
      <c r="BF34" s="528">
        <v>4</v>
      </c>
      <c r="BG34" s="529"/>
      <c r="BH34" s="622" t="s">
        <v>332</v>
      </c>
      <c r="BI34" s="623"/>
      <c r="BJ34" s="193"/>
      <c r="BK34" s="193"/>
      <c r="BL34" s="193"/>
      <c r="BM34" s="193"/>
      <c r="BN34" s="193"/>
      <c r="BO34" s="193"/>
      <c r="BP34" s="193"/>
    </row>
    <row r="35" spans="1:68" ht="60" customHeight="1" x14ac:dyDescent="0.25">
      <c r="A35" s="532" t="s">
        <v>156</v>
      </c>
      <c r="B35" s="533"/>
      <c r="C35" s="688" t="s">
        <v>3</v>
      </c>
      <c r="D35" s="625"/>
      <c r="E35" s="625"/>
      <c r="F35" s="625"/>
      <c r="G35" s="625"/>
      <c r="H35" s="625"/>
      <c r="I35" s="625"/>
      <c r="J35" s="625"/>
      <c r="K35" s="625"/>
      <c r="L35" s="625"/>
      <c r="M35" s="625"/>
      <c r="N35" s="625"/>
      <c r="O35" s="625"/>
      <c r="P35" s="625"/>
      <c r="Q35" s="626"/>
      <c r="R35" s="528">
        <v>5</v>
      </c>
      <c r="S35" s="537"/>
      <c r="T35" s="538"/>
      <c r="U35" s="539"/>
      <c r="V35" s="661">
        <f t="shared" si="7"/>
        <v>144</v>
      </c>
      <c r="W35" s="662"/>
      <c r="X35" s="501">
        <f t="shared" si="8"/>
        <v>76</v>
      </c>
      <c r="Y35" s="483"/>
      <c r="Z35" s="524">
        <v>40</v>
      </c>
      <c r="AA35" s="525"/>
      <c r="AB35" s="526"/>
      <c r="AC35" s="525"/>
      <c r="AD35" s="526"/>
      <c r="AE35" s="525"/>
      <c r="AF35" s="526">
        <v>36</v>
      </c>
      <c r="AG35" s="527"/>
      <c r="AH35" s="140"/>
      <c r="AI35" s="141"/>
      <c r="AJ35" s="140"/>
      <c r="AK35" s="142"/>
      <c r="AL35" s="143"/>
      <c r="AM35" s="140"/>
      <c r="AN35" s="144"/>
      <c r="AO35" s="143"/>
      <c r="AP35" s="145"/>
      <c r="AQ35" s="143"/>
      <c r="AR35" s="143"/>
      <c r="AS35" s="146"/>
      <c r="AT35" s="143">
        <v>144</v>
      </c>
      <c r="AU35" s="143">
        <v>76</v>
      </c>
      <c r="AV35" s="140">
        <v>4</v>
      </c>
      <c r="AW35" s="142"/>
      <c r="AX35" s="143"/>
      <c r="AY35" s="146"/>
      <c r="AZ35" s="143"/>
      <c r="BA35" s="143"/>
      <c r="BB35" s="145"/>
      <c r="BC35" s="143"/>
      <c r="BD35" s="143"/>
      <c r="BE35" s="140"/>
      <c r="BF35" s="528">
        <v>4</v>
      </c>
      <c r="BG35" s="529"/>
      <c r="BH35" s="622" t="s">
        <v>333</v>
      </c>
      <c r="BI35" s="623"/>
      <c r="BJ35" s="193"/>
      <c r="BK35" s="193"/>
      <c r="BL35" s="193"/>
      <c r="BM35" s="193"/>
      <c r="BN35" s="193"/>
      <c r="BO35" s="193"/>
      <c r="BP35" s="193"/>
    </row>
    <row r="36" spans="1:68" s="195" customFormat="1" ht="30" customHeight="1" x14ac:dyDescent="0.25">
      <c r="A36" s="508" t="s">
        <v>157</v>
      </c>
      <c r="B36" s="509"/>
      <c r="C36" s="510" t="s">
        <v>401</v>
      </c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2"/>
      <c r="R36" s="109"/>
      <c r="S36" s="110"/>
      <c r="T36" s="111"/>
      <c r="U36" s="112"/>
      <c r="V36" s="661">
        <f t="shared" si="7"/>
        <v>0</v>
      </c>
      <c r="W36" s="662"/>
      <c r="X36" s="501">
        <f t="shared" si="8"/>
        <v>0</v>
      </c>
      <c r="Y36" s="483"/>
      <c r="Z36" s="105"/>
      <c r="AA36" s="107"/>
      <c r="AB36" s="108"/>
      <c r="AC36" s="107"/>
      <c r="AD36" s="108"/>
      <c r="AE36" s="107"/>
      <c r="AF36" s="108"/>
      <c r="AG36" s="106"/>
      <c r="AH36" s="132">
        <f>AJ36*36</f>
        <v>0</v>
      </c>
      <c r="AI36" s="133"/>
      <c r="AJ36" s="147"/>
      <c r="AK36" s="148">
        <f t="shared" si="5"/>
        <v>0</v>
      </c>
      <c r="AL36" s="149"/>
      <c r="AM36" s="147"/>
      <c r="AN36" s="136">
        <f t="shared" si="6"/>
        <v>0</v>
      </c>
      <c r="AO36" s="150"/>
      <c r="AP36" s="151"/>
      <c r="AQ36" s="138">
        <f t="shared" ref="AQ36:AQ39" si="9">AS36*36</f>
        <v>0</v>
      </c>
      <c r="AR36" s="150"/>
      <c r="AS36" s="152"/>
      <c r="AT36" s="136">
        <f t="shared" ref="AT36:AT39" si="10">AV36*36</f>
        <v>0</v>
      </c>
      <c r="AU36" s="150"/>
      <c r="AV36" s="153"/>
      <c r="AW36" s="135">
        <f t="shared" ref="AW36:AW39" si="11">AY36*36</f>
        <v>0</v>
      </c>
      <c r="AX36" s="150"/>
      <c r="AY36" s="152"/>
      <c r="AZ36" s="138">
        <f t="shared" ref="AZ36:AZ39" si="12">BB36*36</f>
        <v>0</v>
      </c>
      <c r="BA36" s="150"/>
      <c r="BB36" s="151"/>
      <c r="BC36" s="154"/>
      <c r="BD36" s="150"/>
      <c r="BE36" s="155"/>
      <c r="BF36" s="484">
        <f t="shared" ref="BF36:BF98" si="13">AJ36+AM36+AP36+AS36+AV36+AY36+BB36+BE36</f>
        <v>0</v>
      </c>
      <c r="BG36" s="485"/>
      <c r="BH36" s="422"/>
      <c r="BI36" s="423"/>
      <c r="BJ36" s="193"/>
      <c r="BK36" s="193"/>
      <c r="BL36" s="193"/>
      <c r="BM36" s="193"/>
      <c r="BN36" s="193"/>
      <c r="BO36" s="193"/>
      <c r="BP36" s="193"/>
    </row>
    <row r="37" spans="1:68" s="195" customFormat="1" ht="30" customHeight="1" x14ac:dyDescent="0.25">
      <c r="A37" s="486" t="s">
        <v>158</v>
      </c>
      <c r="B37" s="487"/>
      <c r="C37" s="581" t="s">
        <v>217</v>
      </c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3"/>
      <c r="R37" s="484">
        <v>1</v>
      </c>
      <c r="S37" s="491"/>
      <c r="T37" s="485"/>
      <c r="U37" s="407"/>
      <c r="V37" s="661">
        <f t="shared" si="7"/>
        <v>216</v>
      </c>
      <c r="W37" s="662"/>
      <c r="X37" s="501">
        <f t="shared" si="8"/>
        <v>108</v>
      </c>
      <c r="Y37" s="483"/>
      <c r="Z37" s="501">
        <v>54</v>
      </c>
      <c r="AA37" s="482"/>
      <c r="AB37" s="481"/>
      <c r="AC37" s="482"/>
      <c r="AD37" s="481">
        <v>54</v>
      </c>
      <c r="AE37" s="482"/>
      <c r="AF37" s="481"/>
      <c r="AG37" s="483"/>
      <c r="AH37" s="132">
        <f>AJ37*36</f>
        <v>216</v>
      </c>
      <c r="AI37" s="133">
        <f>X37</f>
        <v>108</v>
      </c>
      <c r="AJ37" s="147">
        <v>6</v>
      </c>
      <c r="AK37" s="148">
        <f t="shared" si="5"/>
        <v>0</v>
      </c>
      <c r="AL37" s="149"/>
      <c r="AM37" s="147"/>
      <c r="AN37" s="136">
        <f t="shared" si="6"/>
        <v>0</v>
      </c>
      <c r="AO37" s="133"/>
      <c r="AP37" s="137"/>
      <c r="AQ37" s="138">
        <f t="shared" si="9"/>
        <v>0</v>
      </c>
      <c r="AR37" s="133"/>
      <c r="AS37" s="139"/>
      <c r="AT37" s="136">
        <f t="shared" si="10"/>
        <v>0</v>
      </c>
      <c r="AU37" s="133"/>
      <c r="AV37" s="134"/>
      <c r="AW37" s="135">
        <f t="shared" si="11"/>
        <v>0</v>
      </c>
      <c r="AX37" s="133"/>
      <c r="AY37" s="139"/>
      <c r="AZ37" s="138">
        <f t="shared" si="12"/>
        <v>0</v>
      </c>
      <c r="BA37" s="133"/>
      <c r="BB37" s="137"/>
      <c r="BC37" s="138"/>
      <c r="BD37" s="133"/>
      <c r="BE37" s="132"/>
      <c r="BF37" s="484">
        <f t="shared" si="13"/>
        <v>6</v>
      </c>
      <c r="BG37" s="485"/>
      <c r="BH37" s="422" t="s">
        <v>56</v>
      </c>
      <c r="BI37" s="423"/>
      <c r="BJ37" s="193"/>
      <c r="BK37" s="193"/>
      <c r="BL37" s="193"/>
      <c r="BM37" s="193"/>
      <c r="BN37" s="193"/>
      <c r="BO37" s="193"/>
      <c r="BP37" s="193"/>
    </row>
    <row r="38" spans="1:68" s="195" customFormat="1" ht="30" customHeight="1" x14ac:dyDescent="0.25">
      <c r="A38" s="486" t="s">
        <v>159</v>
      </c>
      <c r="B38" s="487"/>
      <c r="C38" s="581" t="s">
        <v>192</v>
      </c>
      <c r="D38" s="582"/>
      <c r="E38" s="582"/>
      <c r="F38" s="582"/>
      <c r="G38" s="582"/>
      <c r="H38" s="582"/>
      <c r="I38" s="582"/>
      <c r="J38" s="582"/>
      <c r="K38" s="582"/>
      <c r="L38" s="582"/>
      <c r="M38" s="582"/>
      <c r="N38" s="582"/>
      <c r="O38" s="582"/>
      <c r="P38" s="582"/>
      <c r="Q38" s="583"/>
      <c r="R38" s="484">
        <v>1</v>
      </c>
      <c r="S38" s="491"/>
      <c r="T38" s="492"/>
      <c r="U38" s="493"/>
      <c r="V38" s="661">
        <f t="shared" si="7"/>
        <v>108</v>
      </c>
      <c r="W38" s="662"/>
      <c r="X38" s="501">
        <f t="shared" si="8"/>
        <v>72</v>
      </c>
      <c r="Y38" s="483"/>
      <c r="Z38" s="501">
        <v>36</v>
      </c>
      <c r="AA38" s="482"/>
      <c r="AB38" s="481">
        <v>36</v>
      </c>
      <c r="AC38" s="482"/>
      <c r="AD38" s="481"/>
      <c r="AE38" s="482"/>
      <c r="AF38" s="108"/>
      <c r="AG38" s="106"/>
      <c r="AH38" s="132">
        <f>AJ38*36</f>
        <v>108</v>
      </c>
      <c r="AI38" s="133">
        <f>X38</f>
        <v>72</v>
      </c>
      <c r="AJ38" s="147">
        <v>3</v>
      </c>
      <c r="AK38" s="148">
        <f t="shared" si="5"/>
        <v>0</v>
      </c>
      <c r="AL38" s="149"/>
      <c r="AM38" s="147"/>
      <c r="AN38" s="136">
        <f t="shared" si="6"/>
        <v>0</v>
      </c>
      <c r="AO38" s="133"/>
      <c r="AP38" s="137"/>
      <c r="AQ38" s="138">
        <f t="shared" si="9"/>
        <v>0</v>
      </c>
      <c r="AR38" s="133"/>
      <c r="AS38" s="139"/>
      <c r="AT38" s="136">
        <f t="shared" si="10"/>
        <v>0</v>
      </c>
      <c r="AU38" s="133"/>
      <c r="AV38" s="134"/>
      <c r="AW38" s="135">
        <f t="shared" si="11"/>
        <v>0</v>
      </c>
      <c r="AX38" s="133"/>
      <c r="AY38" s="139"/>
      <c r="AZ38" s="138">
        <f t="shared" si="12"/>
        <v>0</v>
      </c>
      <c r="BA38" s="133"/>
      <c r="BB38" s="137"/>
      <c r="BC38" s="138"/>
      <c r="BD38" s="133"/>
      <c r="BE38" s="132"/>
      <c r="BF38" s="484">
        <f t="shared" si="13"/>
        <v>3</v>
      </c>
      <c r="BG38" s="485"/>
      <c r="BH38" s="422" t="s">
        <v>53</v>
      </c>
      <c r="BI38" s="423"/>
      <c r="BJ38" s="193"/>
      <c r="BK38" s="193"/>
      <c r="BL38" s="193"/>
      <c r="BM38" s="193"/>
      <c r="BN38" s="193"/>
      <c r="BO38" s="193"/>
      <c r="BP38" s="193"/>
    </row>
    <row r="39" spans="1:68" s="195" customFormat="1" ht="48" customHeight="1" x14ac:dyDescent="0.25">
      <c r="A39" s="508" t="s">
        <v>160</v>
      </c>
      <c r="B39" s="509"/>
      <c r="C39" s="685" t="s">
        <v>272</v>
      </c>
      <c r="D39" s="686"/>
      <c r="E39" s="686"/>
      <c r="F39" s="686"/>
      <c r="G39" s="686"/>
      <c r="H39" s="686"/>
      <c r="I39" s="686"/>
      <c r="J39" s="686"/>
      <c r="K39" s="686"/>
      <c r="L39" s="686"/>
      <c r="M39" s="686"/>
      <c r="N39" s="686"/>
      <c r="O39" s="686"/>
      <c r="P39" s="686"/>
      <c r="Q39" s="687"/>
      <c r="R39" s="109"/>
      <c r="S39" s="110"/>
      <c r="T39" s="111"/>
      <c r="U39" s="112"/>
      <c r="V39" s="661">
        <f t="shared" si="7"/>
        <v>0</v>
      </c>
      <c r="W39" s="662"/>
      <c r="X39" s="501">
        <f t="shared" si="8"/>
        <v>0</v>
      </c>
      <c r="Y39" s="483"/>
      <c r="Z39" s="105"/>
      <c r="AA39" s="107"/>
      <c r="AB39" s="108"/>
      <c r="AC39" s="107"/>
      <c r="AD39" s="108"/>
      <c r="AE39" s="107"/>
      <c r="AF39" s="108"/>
      <c r="AG39" s="106"/>
      <c r="AH39" s="132">
        <f t="shared" ref="AH39" si="14">AJ39*36</f>
        <v>0</v>
      </c>
      <c r="AI39" s="133"/>
      <c r="AJ39" s="147"/>
      <c r="AK39" s="148">
        <f>AM39*36</f>
        <v>0</v>
      </c>
      <c r="AL39" s="149"/>
      <c r="AM39" s="147"/>
      <c r="AN39" s="136">
        <f t="shared" si="6"/>
        <v>0</v>
      </c>
      <c r="AO39" s="133"/>
      <c r="AP39" s="137"/>
      <c r="AQ39" s="138">
        <f t="shared" si="9"/>
        <v>0</v>
      </c>
      <c r="AR39" s="133"/>
      <c r="AS39" s="139"/>
      <c r="AT39" s="136">
        <f t="shared" si="10"/>
        <v>0</v>
      </c>
      <c r="AU39" s="133"/>
      <c r="AV39" s="134"/>
      <c r="AW39" s="135">
        <f t="shared" si="11"/>
        <v>0</v>
      </c>
      <c r="AX39" s="133"/>
      <c r="AY39" s="139"/>
      <c r="AZ39" s="138">
        <f t="shared" si="12"/>
        <v>0</v>
      </c>
      <c r="BA39" s="133"/>
      <c r="BB39" s="137"/>
      <c r="BC39" s="138"/>
      <c r="BD39" s="133"/>
      <c r="BE39" s="132"/>
      <c r="BF39" s="484">
        <f t="shared" si="13"/>
        <v>0</v>
      </c>
      <c r="BG39" s="485"/>
      <c r="BH39" s="679"/>
      <c r="BI39" s="680"/>
      <c r="BJ39" s="193"/>
      <c r="BK39" s="193"/>
      <c r="BL39" s="193"/>
      <c r="BM39" s="193"/>
      <c r="BN39" s="193"/>
      <c r="BO39" s="193"/>
      <c r="BP39" s="193"/>
    </row>
    <row r="40" spans="1:68" s="195" customFormat="1" ht="30" customHeight="1" x14ac:dyDescent="0.25">
      <c r="A40" s="506" t="s">
        <v>161</v>
      </c>
      <c r="B40" s="507"/>
      <c r="C40" s="429" t="s">
        <v>14</v>
      </c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1"/>
      <c r="R40" s="484" t="s">
        <v>443</v>
      </c>
      <c r="S40" s="491"/>
      <c r="T40" s="513" t="s">
        <v>444</v>
      </c>
      <c r="U40" s="493"/>
      <c r="V40" s="661">
        <f t="shared" si="7"/>
        <v>432</v>
      </c>
      <c r="W40" s="662"/>
      <c r="X40" s="501">
        <f t="shared" si="8"/>
        <v>172</v>
      </c>
      <c r="Y40" s="483"/>
      <c r="Z40" s="683"/>
      <c r="AA40" s="684"/>
      <c r="AB40" s="681"/>
      <c r="AC40" s="684"/>
      <c r="AD40" s="681">
        <f>AI40+AL40+AO40+AR40</f>
        <v>172</v>
      </c>
      <c r="AE40" s="684"/>
      <c r="AF40" s="681"/>
      <c r="AG40" s="682"/>
      <c r="AH40" s="185">
        <f>AJ40*36</f>
        <v>108</v>
      </c>
      <c r="AI40" s="133">
        <v>36</v>
      </c>
      <c r="AJ40" s="134">
        <v>3</v>
      </c>
      <c r="AK40" s="135">
        <f>AM40*36</f>
        <v>108</v>
      </c>
      <c r="AL40" s="133">
        <v>36</v>
      </c>
      <c r="AM40" s="134">
        <v>3</v>
      </c>
      <c r="AN40" s="136">
        <f>AP40*36</f>
        <v>108</v>
      </c>
      <c r="AO40" s="133">
        <v>36</v>
      </c>
      <c r="AP40" s="137">
        <v>3</v>
      </c>
      <c r="AQ40" s="138">
        <f>AS40*36</f>
        <v>108</v>
      </c>
      <c r="AR40" s="133">
        <v>64</v>
      </c>
      <c r="AS40" s="139">
        <v>3</v>
      </c>
      <c r="AT40" s="136"/>
      <c r="AU40" s="133"/>
      <c r="AV40" s="134"/>
      <c r="AW40" s="135"/>
      <c r="AX40" s="133"/>
      <c r="AY40" s="139"/>
      <c r="AZ40" s="138"/>
      <c r="BA40" s="133"/>
      <c r="BB40" s="137"/>
      <c r="BC40" s="138"/>
      <c r="BD40" s="133"/>
      <c r="BE40" s="186"/>
      <c r="BF40" s="677">
        <f t="shared" si="13"/>
        <v>12</v>
      </c>
      <c r="BG40" s="678"/>
      <c r="BH40" s="679" t="s">
        <v>54</v>
      </c>
      <c r="BI40" s="680"/>
      <c r="BJ40" s="193"/>
      <c r="BK40" s="193"/>
      <c r="BL40" s="193"/>
      <c r="BM40" s="193"/>
      <c r="BN40" s="193"/>
      <c r="BO40" s="193"/>
      <c r="BP40" s="193"/>
    </row>
    <row r="41" spans="1:68" s="195" customFormat="1" ht="30" customHeight="1" x14ac:dyDescent="0.25">
      <c r="A41" s="486" t="s">
        <v>279</v>
      </c>
      <c r="B41" s="487"/>
      <c r="C41" s="498" t="s">
        <v>223</v>
      </c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500"/>
      <c r="R41" s="484">
        <v>1</v>
      </c>
      <c r="S41" s="491"/>
      <c r="T41" s="492"/>
      <c r="U41" s="493"/>
      <c r="V41" s="661">
        <f t="shared" si="7"/>
        <v>180</v>
      </c>
      <c r="W41" s="662"/>
      <c r="X41" s="501">
        <f t="shared" si="8"/>
        <v>90</v>
      </c>
      <c r="Y41" s="483"/>
      <c r="Z41" s="501">
        <v>40</v>
      </c>
      <c r="AA41" s="482"/>
      <c r="AB41" s="481"/>
      <c r="AC41" s="482"/>
      <c r="AD41" s="481">
        <v>50</v>
      </c>
      <c r="AE41" s="482"/>
      <c r="AF41" s="481"/>
      <c r="AG41" s="483"/>
      <c r="AH41" s="132">
        <f>AJ41*36</f>
        <v>180</v>
      </c>
      <c r="AI41" s="133">
        <f>X41</f>
        <v>90</v>
      </c>
      <c r="AJ41" s="134">
        <v>5</v>
      </c>
      <c r="AK41" s="135">
        <f>AM41*36</f>
        <v>0</v>
      </c>
      <c r="AL41" s="133"/>
      <c r="AM41" s="134"/>
      <c r="AN41" s="136">
        <f>AP41*36</f>
        <v>0</v>
      </c>
      <c r="AO41" s="133"/>
      <c r="AP41" s="137"/>
      <c r="AQ41" s="138">
        <f>AS41*36</f>
        <v>0</v>
      </c>
      <c r="AR41" s="133"/>
      <c r="AS41" s="139"/>
      <c r="AT41" s="136">
        <f t="shared" ref="AT41:AT46" si="15">AV41*36</f>
        <v>0</v>
      </c>
      <c r="AU41" s="133"/>
      <c r="AV41" s="134"/>
      <c r="AW41" s="135">
        <f t="shared" ref="AW41:AW46" si="16">AY41*36</f>
        <v>0</v>
      </c>
      <c r="AX41" s="133"/>
      <c r="AY41" s="139"/>
      <c r="AZ41" s="138">
        <f t="shared" ref="AZ41:AZ46" si="17">BB41*36</f>
        <v>0</v>
      </c>
      <c r="BA41" s="133"/>
      <c r="BB41" s="137"/>
      <c r="BC41" s="138"/>
      <c r="BD41" s="133"/>
      <c r="BE41" s="132"/>
      <c r="BF41" s="484">
        <f>AJ41+AM41+AP41+AS41+AV41+AY41+BB41+BE41</f>
        <v>5</v>
      </c>
      <c r="BG41" s="485"/>
      <c r="BH41" s="475" t="s">
        <v>184</v>
      </c>
      <c r="BI41" s="676"/>
      <c r="BJ41" s="193"/>
      <c r="BK41" s="193"/>
      <c r="BL41" s="193"/>
      <c r="BM41" s="193"/>
      <c r="BN41" s="193"/>
      <c r="BO41" s="193"/>
      <c r="BP41" s="193"/>
    </row>
    <row r="42" spans="1:68" s="195" customFormat="1" ht="48" customHeight="1" x14ac:dyDescent="0.25">
      <c r="A42" s="486" t="s">
        <v>280</v>
      </c>
      <c r="B42" s="487"/>
      <c r="C42" s="498" t="s">
        <v>235</v>
      </c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500"/>
      <c r="R42" s="484"/>
      <c r="S42" s="491"/>
      <c r="T42" s="543">
        <v>2</v>
      </c>
      <c r="U42" s="544"/>
      <c r="V42" s="661">
        <f t="shared" si="7"/>
        <v>108</v>
      </c>
      <c r="W42" s="662"/>
      <c r="X42" s="501">
        <f t="shared" si="8"/>
        <v>64</v>
      </c>
      <c r="Y42" s="483"/>
      <c r="Z42" s="501">
        <v>16</v>
      </c>
      <c r="AA42" s="482"/>
      <c r="AB42" s="481"/>
      <c r="AC42" s="482"/>
      <c r="AD42" s="481">
        <v>48</v>
      </c>
      <c r="AE42" s="482"/>
      <c r="AF42" s="481"/>
      <c r="AG42" s="483"/>
      <c r="AH42" s="132">
        <f t="shared" ref="AH42" si="18">AJ42*36</f>
        <v>0</v>
      </c>
      <c r="AI42" s="133"/>
      <c r="AJ42" s="134"/>
      <c r="AK42" s="135">
        <v>108</v>
      </c>
      <c r="AL42" s="133">
        <v>64</v>
      </c>
      <c r="AM42" s="134">
        <v>3</v>
      </c>
      <c r="AN42" s="136">
        <f t="shared" ref="AN42:AN49" si="19">AP42*36</f>
        <v>0</v>
      </c>
      <c r="AO42" s="133"/>
      <c r="AP42" s="137"/>
      <c r="AQ42" s="138">
        <f t="shared" ref="AQ42" si="20">AS42*36</f>
        <v>0</v>
      </c>
      <c r="AR42" s="133"/>
      <c r="AS42" s="139"/>
      <c r="AT42" s="136">
        <f t="shared" si="15"/>
        <v>0</v>
      </c>
      <c r="AU42" s="133"/>
      <c r="AV42" s="134"/>
      <c r="AW42" s="135">
        <f t="shared" si="16"/>
        <v>0</v>
      </c>
      <c r="AX42" s="133"/>
      <c r="AY42" s="139"/>
      <c r="AZ42" s="138">
        <f t="shared" si="17"/>
        <v>0</v>
      </c>
      <c r="BA42" s="133"/>
      <c r="BB42" s="137"/>
      <c r="BC42" s="138"/>
      <c r="BD42" s="133"/>
      <c r="BE42" s="132"/>
      <c r="BF42" s="484">
        <f t="shared" ref="BF42" si="21">AJ42+AM42+AP42+AS42+AV42+AY42+BB42+BE42</f>
        <v>3</v>
      </c>
      <c r="BG42" s="485"/>
      <c r="BH42" s="475" t="s">
        <v>334</v>
      </c>
      <c r="BI42" s="676"/>
      <c r="BJ42" s="193"/>
      <c r="BK42" s="193"/>
      <c r="BL42" s="193"/>
      <c r="BM42" s="193"/>
      <c r="BN42" s="193"/>
      <c r="BO42" s="193"/>
      <c r="BP42" s="193"/>
    </row>
    <row r="43" spans="1:68" s="195" customFormat="1" ht="30" customHeight="1" x14ac:dyDescent="0.25">
      <c r="A43" s="486" t="s">
        <v>281</v>
      </c>
      <c r="B43" s="487"/>
      <c r="C43" s="498" t="s">
        <v>224</v>
      </c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500"/>
      <c r="R43" s="484">
        <v>2</v>
      </c>
      <c r="S43" s="491"/>
      <c r="T43" s="492"/>
      <c r="U43" s="493"/>
      <c r="V43" s="661">
        <f t="shared" si="7"/>
        <v>216</v>
      </c>
      <c r="W43" s="662"/>
      <c r="X43" s="501">
        <f t="shared" si="8"/>
        <v>96</v>
      </c>
      <c r="Y43" s="483"/>
      <c r="Z43" s="501">
        <v>32</v>
      </c>
      <c r="AA43" s="482"/>
      <c r="AB43" s="481"/>
      <c r="AC43" s="482"/>
      <c r="AD43" s="481">
        <v>64</v>
      </c>
      <c r="AE43" s="482"/>
      <c r="AF43" s="481"/>
      <c r="AG43" s="483"/>
      <c r="AH43" s="132">
        <f>AJ43*36</f>
        <v>0</v>
      </c>
      <c r="AI43" s="133"/>
      <c r="AJ43" s="134"/>
      <c r="AK43" s="135">
        <f>AM43*36</f>
        <v>216</v>
      </c>
      <c r="AL43" s="133">
        <f>X43</f>
        <v>96</v>
      </c>
      <c r="AM43" s="134">
        <v>6</v>
      </c>
      <c r="AN43" s="136">
        <f t="shared" si="19"/>
        <v>0</v>
      </c>
      <c r="AO43" s="133"/>
      <c r="AP43" s="137"/>
      <c r="AQ43" s="138">
        <f>AS43*36</f>
        <v>0</v>
      </c>
      <c r="AR43" s="133"/>
      <c r="AS43" s="139"/>
      <c r="AT43" s="136">
        <f t="shared" si="15"/>
        <v>0</v>
      </c>
      <c r="AU43" s="133"/>
      <c r="AV43" s="134"/>
      <c r="AW43" s="135">
        <f t="shared" si="16"/>
        <v>0</v>
      </c>
      <c r="AX43" s="133"/>
      <c r="AY43" s="139"/>
      <c r="AZ43" s="138">
        <f t="shared" si="17"/>
        <v>0</v>
      </c>
      <c r="BA43" s="133"/>
      <c r="BB43" s="137"/>
      <c r="BC43" s="138"/>
      <c r="BD43" s="133"/>
      <c r="BE43" s="132"/>
      <c r="BF43" s="484">
        <f>AJ43+AM43+AP43+AS43+AV43+AY43+BB43+BE43</f>
        <v>6</v>
      </c>
      <c r="BG43" s="485"/>
      <c r="BH43" s="475" t="s">
        <v>184</v>
      </c>
      <c r="BI43" s="676"/>
      <c r="BJ43" s="193"/>
      <c r="BK43" s="193"/>
      <c r="BL43" s="193"/>
      <c r="BM43" s="193"/>
      <c r="BN43" s="193"/>
      <c r="BO43" s="193"/>
      <c r="BP43" s="193"/>
    </row>
    <row r="44" spans="1:68" s="195" customFormat="1" ht="30" customHeight="1" x14ac:dyDescent="0.25">
      <c r="A44" s="486" t="s">
        <v>282</v>
      </c>
      <c r="B44" s="487"/>
      <c r="C44" s="498" t="s">
        <v>335</v>
      </c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499"/>
      <c r="Q44" s="500"/>
      <c r="R44" s="484"/>
      <c r="S44" s="491"/>
      <c r="T44" s="492">
        <v>3</v>
      </c>
      <c r="U44" s="493"/>
      <c r="V44" s="661">
        <f t="shared" si="7"/>
        <v>108</v>
      </c>
      <c r="W44" s="662"/>
      <c r="X44" s="501">
        <f t="shared" si="8"/>
        <v>48</v>
      </c>
      <c r="Y44" s="483"/>
      <c r="Z44" s="501">
        <v>32</v>
      </c>
      <c r="AA44" s="482"/>
      <c r="AB44" s="481"/>
      <c r="AC44" s="482"/>
      <c r="AD44" s="481">
        <v>16</v>
      </c>
      <c r="AE44" s="482"/>
      <c r="AF44" s="481"/>
      <c r="AG44" s="483"/>
      <c r="AH44" s="132"/>
      <c r="AI44" s="133"/>
      <c r="AJ44" s="137"/>
      <c r="AK44" s="135">
        <f t="shared" ref="AK44:AK48" si="22">AM44*36</f>
        <v>0</v>
      </c>
      <c r="AL44" s="133"/>
      <c r="AM44" s="134"/>
      <c r="AN44" s="136">
        <f t="shared" si="19"/>
        <v>108</v>
      </c>
      <c r="AO44" s="133">
        <v>48</v>
      </c>
      <c r="AP44" s="137">
        <v>3</v>
      </c>
      <c r="AQ44" s="138">
        <f>AS44*36</f>
        <v>0</v>
      </c>
      <c r="AR44" s="133"/>
      <c r="AS44" s="139"/>
      <c r="AT44" s="136">
        <f>AV44*36</f>
        <v>0</v>
      </c>
      <c r="AU44" s="133"/>
      <c r="AV44" s="134"/>
      <c r="AW44" s="135">
        <f>AY44*36</f>
        <v>0</v>
      </c>
      <c r="AX44" s="133"/>
      <c r="AY44" s="139"/>
      <c r="AZ44" s="138">
        <f>BB44*36</f>
        <v>0</v>
      </c>
      <c r="BA44" s="133"/>
      <c r="BB44" s="137"/>
      <c r="BC44" s="138"/>
      <c r="BD44" s="133"/>
      <c r="BE44" s="132"/>
      <c r="BF44" s="484">
        <f>AJ44+AM44+AP44+AS44+AV44+AY44+BB44+BE44</f>
        <v>3</v>
      </c>
      <c r="BG44" s="485"/>
      <c r="BH44" s="475" t="s">
        <v>58</v>
      </c>
      <c r="BI44" s="476"/>
      <c r="BJ44" s="193"/>
      <c r="BK44" s="193"/>
      <c r="BL44" s="193"/>
      <c r="BM44" s="193"/>
      <c r="BN44" s="193"/>
      <c r="BO44" s="193"/>
      <c r="BP44" s="193"/>
    </row>
    <row r="45" spans="1:68" s="195" customFormat="1" ht="48" customHeight="1" x14ac:dyDescent="0.25">
      <c r="A45" s="486" t="s">
        <v>283</v>
      </c>
      <c r="B45" s="487"/>
      <c r="C45" s="669" t="s">
        <v>234</v>
      </c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  <c r="O45" s="535"/>
      <c r="P45" s="535"/>
      <c r="Q45" s="536"/>
      <c r="R45" s="528"/>
      <c r="S45" s="537"/>
      <c r="T45" s="538">
        <v>3</v>
      </c>
      <c r="U45" s="539"/>
      <c r="V45" s="661">
        <f t="shared" si="7"/>
        <v>108</v>
      </c>
      <c r="W45" s="662"/>
      <c r="X45" s="501">
        <f t="shared" si="8"/>
        <v>72</v>
      </c>
      <c r="Y45" s="483"/>
      <c r="Z45" s="524">
        <v>18</v>
      </c>
      <c r="AA45" s="525"/>
      <c r="AB45" s="526"/>
      <c r="AC45" s="525"/>
      <c r="AD45" s="526">
        <v>54</v>
      </c>
      <c r="AE45" s="525"/>
      <c r="AF45" s="526"/>
      <c r="AG45" s="527"/>
      <c r="AH45" s="140"/>
      <c r="AI45" s="141"/>
      <c r="AJ45" s="140"/>
      <c r="AK45" s="135">
        <f t="shared" si="22"/>
        <v>0</v>
      </c>
      <c r="AL45" s="143"/>
      <c r="AM45" s="140"/>
      <c r="AN45" s="136">
        <f t="shared" si="19"/>
        <v>108</v>
      </c>
      <c r="AO45" s="143">
        <v>72</v>
      </c>
      <c r="AP45" s="145">
        <v>3</v>
      </c>
      <c r="AQ45" s="143"/>
      <c r="AR45" s="143"/>
      <c r="AS45" s="146"/>
      <c r="AT45" s="143"/>
      <c r="AU45" s="143"/>
      <c r="AV45" s="140"/>
      <c r="AW45" s="142"/>
      <c r="AX45" s="143"/>
      <c r="AY45" s="146"/>
      <c r="AZ45" s="143"/>
      <c r="BA45" s="143"/>
      <c r="BB45" s="145"/>
      <c r="BC45" s="143"/>
      <c r="BD45" s="143"/>
      <c r="BE45" s="140"/>
      <c r="BF45" s="528">
        <v>3</v>
      </c>
      <c r="BG45" s="529"/>
      <c r="BH45" s="622" t="s">
        <v>336</v>
      </c>
      <c r="BI45" s="623"/>
      <c r="BJ45" s="193"/>
      <c r="BK45" s="193"/>
      <c r="BL45" s="193"/>
      <c r="BM45" s="193"/>
      <c r="BN45" s="193"/>
      <c r="BO45" s="193"/>
      <c r="BP45" s="193"/>
    </row>
    <row r="46" spans="1:68" s="195" customFormat="1" ht="30" customHeight="1" x14ac:dyDescent="0.25">
      <c r="A46" s="486" t="s">
        <v>284</v>
      </c>
      <c r="B46" s="487"/>
      <c r="C46" s="498" t="s">
        <v>337</v>
      </c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500"/>
      <c r="R46" s="484"/>
      <c r="S46" s="491"/>
      <c r="T46" s="492">
        <v>4</v>
      </c>
      <c r="U46" s="493"/>
      <c r="V46" s="661">
        <f t="shared" si="7"/>
        <v>108</v>
      </c>
      <c r="W46" s="662"/>
      <c r="X46" s="501">
        <f t="shared" si="8"/>
        <v>64</v>
      </c>
      <c r="Y46" s="483"/>
      <c r="Z46" s="501">
        <v>32</v>
      </c>
      <c r="AA46" s="482"/>
      <c r="AB46" s="481"/>
      <c r="AC46" s="482"/>
      <c r="AD46" s="481">
        <v>32</v>
      </c>
      <c r="AE46" s="482"/>
      <c r="AF46" s="481"/>
      <c r="AG46" s="483"/>
      <c r="AH46" s="132">
        <f>AJ46*36</f>
        <v>0</v>
      </c>
      <c r="AI46" s="133"/>
      <c r="AJ46" s="134"/>
      <c r="AK46" s="135">
        <f t="shared" si="22"/>
        <v>0</v>
      </c>
      <c r="AL46" s="133"/>
      <c r="AM46" s="134"/>
      <c r="AN46" s="136">
        <f t="shared" si="19"/>
        <v>0</v>
      </c>
      <c r="AO46" s="133"/>
      <c r="AP46" s="137"/>
      <c r="AQ46" s="138">
        <f>AS46*36</f>
        <v>108</v>
      </c>
      <c r="AR46" s="133">
        <f>X46</f>
        <v>64</v>
      </c>
      <c r="AS46" s="139">
        <v>3</v>
      </c>
      <c r="AT46" s="136">
        <f t="shared" si="15"/>
        <v>0</v>
      </c>
      <c r="AU46" s="133"/>
      <c r="AV46" s="134"/>
      <c r="AW46" s="135">
        <f t="shared" si="16"/>
        <v>0</v>
      </c>
      <c r="AX46" s="133"/>
      <c r="AY46" s="139"/>
      <c r="AZ46" s="138">
        <f t="shared" si="17"/>
        <v>0</v>
      </c>
      <c r="BA46" s="133"/>
      <c r="BB46" s="137"/>
      <c r="BC46" s="138"/>
      <c r="BD46" s="133"/>
      <c r="BE46" s="132"/>
      <c r="BF46" s="484">
        <f>AJ46+AM46+AP46+AS46+AV46+AY46+BB46+BE46</f>
        <v>3</v>
      </c>
      <c r="BG46" s="485"/>
      <c r="BH46" s="475" t="s">
        <v>60</v>
      </c>
      <c r="BI46" s="476"/>
      <c r="BJ46" s="193"/>
      <c r="BK46" s="193"/>
      <c r="BL46" s="193"/>
      <c r="BM46" s="193"/>
      <c r="BN46" s="193"/>
      <c r="BO46" s="193"/>
      <c r="BP46" s="193"/>
    </row>
    <row r="47" spans="1:68" s="195" customFormat="1" ht="48" customHeight="1" x14ac:dyDescent="0.25">
      <c r="A47" s="508" t="s">
        <v>263</v>
      </c>
      <c r="B47" s="509"/>
      <c r="C47" s="510" t="s">
        <v>264</v>
      </c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2"/>
      <c r="R47" s="672"/>
      <c r="S47" s="673"/>
      <c r="T47" s="492"/>
      <c r="U47" s="493"/>
      <c r="V47" s="661">
        <f t="shared" si="7"/>
        <v>0</v>
      </c>
      <c r="W47" s="662"/>
      <c r="X47" s="501">
        <f t="shared" si="8"/>
        <v>0</v>
      </c>
      <c r="Y47" s="483"/>
      <c r="Z47" s="117"/>
      <c r="AA47" s="118"/>
      <c r="AB47" s="119"/>
      <c r="AC47" s="118"/>
      <c r="AD47" s="119"/>
      <c r="AE47" s="118"/>
      <c r="AF47" s="119"/>
      <c r="AG47" s="120"/>
      <c r="AH47" s="183"/>
      <c r="AI47" s="133"/>
      <c r="AJ47" s="134"/>
      <c r="AK47" s="135">
        <f t="shared" si="22"/>
        <v>0</v>
      </c>
      <c r="AL47" s="133"/>
      <c r="AM47" s="134"/>
      <c r="AN47" s="136">
        <f t="shared" si="19"/>
        <v>0</v>
      </c>
      <c r="AO47" s="133"/>
      <c r="AP47" s="134"/>
      <c r="AQ47" s="135"/>
      <c r="AR47" s="133"/>
      <c r="AS47" s="139"/>
      <c r="AT47" s="136"/>
      <c r="AU47" s="133"/>
      <c r="AV47" s="137"/>
      <c r="AW47" s="138"/>
      <c r="AX47" s="133"/>
      <c r="AY47" s="139"/>
      <c r="AZ47" s="138"/>
      <c r="BA47" s="133"/>
      <c r="BB47" s="137"/>
      <c r="BC47" s="138"/>
      <c r="BD47" s="133"/>
      <c r="BE47" s="183"/>
      <c r="BF47" s="484">
        <f>AJ47+AM47+AP47+AS47+AV47+AY47+BB47+BE47</f>
        <v>0</v>
      </c>
      <c r="BG47" s="485"/>
      <c r="BH47" s="461"/>
      <c r="BI47" s="462"/>
      <c r="BJ47" s="193"/>
      <c r="BK47" s="193"/>
      <c r="BL47" s="193"/>
      <c r="BM47" s="193"/>
      <c r="BN47" s="193"/>
      <c r="BO47" s="193"/>
      <c r="BP47" s="193"/>
    </row>
    <row r="48" spans="1:68" s="195" customFormat="1" ht="30" customHeight="1" x14ac:dyDescent="0.25">
      <c r="A48" s="486" t="s">
        <v>265</v>
      </c>
      <c r="B48" s="487"/>
      <c r="C48" s="465" t="s">
        <v>438</v>
      </c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7"/>
      <c r="R48" s="672"/>
      <c r="S48" s="673"/>
      <c r="T48" s="674">
        <v>2</v>
      </c>
      <c r="U48" s="675"/>
      <c r="V48" s="661">
        <f t="shared" si="7"/>
        <v>180</v>
      </c>
      <c r="W48" s="662"/>
      <c r="X48" s="501">
        <f t="shared" si="8"/>
        <v>96</v>
      </c>
      <c r="Y48" s="483"/>
      <c r="Z48" s="501">
        <v>48</v>
      </c>
      <c r="AA48" s="482"/>
      <c r="AB48" s="481">
        <v>32</v>
      </c>
      <c r="AC48" s="482"/>
      <c r="AD48" s="481">
        <v>16</v>
      </c>
      <c r="AE48" s="482"/>
      <c r="AF48" s="481"/>
      <c r="AG48" s="483"/>
      <c r="AH48" s="132"/>
      <c r="AI48" s="133"/>
      <c r="AJ48" s="134"/>
      <c r="AK48" s="135">
        <f t="shared" si="22"/>
        <v>180</v>
      </c>
      <c r="AL48" s="133">
        <f>R48+SUM(AB48,AD48,Z48)</f>
        <v>96</v>
      </c>
      <c r="AM48" s="137">
        <v>5</v>
      </c>
      <c r="AN48" s="136">
        <f t="shared" si="19"/>
        <v>0</v>
      </c>
      <c r="AO48" s="133"/>
      <c r="AP48" s="134"/>
      <c r="AQ48" s="135"/>
      <c r="AR48" s="133"/>
      <c r="AS48" s="137"/>
      <c r="AT48" s="136"/>
      <c r="AU48" s="133"/>
      <c r="AV48" s="137"/>
      <c r="AW48" s="138"/>
      <c r="AX48" s="133"/>
      <c r="AY48" s="139"/>
      <c r="AZ48" s="138"/>
      <c r="BA48" s="133"/>
      <c r="BB48" s="137"/>
      <c r="BC48" s="138"/>
      <c r="BD48" s="133"/>
      <c r="BE48" s="132"/>
      <c r="BF48" s="484">
        <f>AJ48+AM48+AP48+AS48+AV48+AY48+BB48+BE48</f>
        <v>5</v>
      </c>
      <c r="BG48" s="485"/>
      <c r="BH48" s="461" t="s">
        <v>61</v>
      </c>
      <c r="BI48" s="462"/>
      <c r="BJ48" s="193"/>
      <c r="BK48" s="193"/>
      <c r="BL48" s="193"/>
      <c r="BM48" s="193"/>
      <c r="BN48" s="193"/>
      <c r="BO48" s="193"/>
      <c r="BP48" s="193"/>
    </row>
    <row r="49" spans="1:68" s="195" customFormat="1" ht="48" customHeight="1" x14ac:dyDescent="0.25">
      <c r="A49" s="486" t="s">
        <v>324</v>
      </c>
      <c r="B49" s="487"/>
      <c r="C49" s="465" t="s">
        <v>399</v>
      </c>
      <c r="D49" s="466"/>
      <c r="E49" s="466"/>
      <c r="F49" s="466"/>
      <c r="G49" s="466"/>
      <c r="H49" s="466"/>
      <c r="I49" s="466"/>
      <c r="J49" s="466"/>
      <c r="K49" s="466"/>
      <c r="L49" s="466"/>
      <c r="M49" s="466"/>
      <c r="N49" s="466"/>
      <c r="O49" s="466"/>
      <c r="P49" s="466"/>
      <c r="Q49" s="467"/>
      <c r="R49" s="672">
        <v>7</v>
      </c>
      <c r="S49" s="673"/>
      <c r="T49" s="674"/>
      <c r="U49" s="675"/>
      <c r="V49" s="661">
        <f t="shared" si="7"/>
        <v>90</v>
      </c>
      <c r="W49" s="662"/>
      <c r="X49" s="501">
        <f t="shared" si="8"/>
        <v>50</v>
      </c>
      <c r="Y49" s="483"/>
      <c r="Z49" s="501">
        <v>30</v>
      </c>
      <c r="AA49" s="482"/>
      <c r="AB49" s="481">
        <v>20</v>
      </c>
      <c r="AC49" s="482"/>
      <c r="AD49" s="481"/>
      <c r="AE49" s="482"/>
      <c r="AF49" s="481"/>
      <c r="AG49" s="483"/>
      <c r="AH49" s="132"/>
      <c r="AI49" s="133"/>
      <c r="AJ49" s="134"/>
      <c r="AK49" s="135"/>
      <c r="AL49" s="133"/>
      <c r="AM49" s="134"/>
      <c r="AN49" s="136">
        <f t="shared" si="19"/>
        <v>0</v>
      </c>
      <c r="AO49" s="133"/>
      <c r="AP49" s="134"/>
      <c r="AQ49" s="135"/>
      <c r="AR49" s="133"/>
      <c r="AS49" s="139"/>
      <c r="AT49" s="136"/>
      <c r="AU49" s="133"/>
      <c r="AV49" s="137"/>
      <c r="AW49" s="138"/>
      <c r="AX49" s="133"/>
      <c r="AY49" s="139"/>
      <c r="AZ49" s="138">
        <v>90</v>
      </c>
      <c r="BA49" s="133">
        <f>X49</f>
        <v>50</v>
      </c>
      <c r="BB49" s="137">
        <v>3</v>
      </c>
      <c r="BC49" s="138"/>
      <c r="BD49" s="133"/>
      <c r="BE49" s="132"/>
      <c r="BF49" s="484">
        <f>AJ49+AM49+AP49+AS49+AV49+AY49+BB49+BE49</f>
        <v>3</v>
      </c>
      <c r="BG49" s="485"/>
      <c r="BH49" s="461" t="s">
        <v>63</v>
      </c>
      <c r="BI49" s="462"/>
      <c r="BJ49" s="193"/>
      <c r="BK49" s="193"/>
      <c r="BL49" s="193"/>
      <c r="BM49" s="193"/>
      <c r="BN49" s="193"/>
      <c r="BO49" s="193"/>
      <c r="BP49" s="193"/>
    </row>
    <row r="50" spans="1:68" s="195" customFormat="1" ht="48" customHeight="1" x14ac:dyDescent="0.25">
      <c r="A50" s="508" t="s">
        <v>285</v>
      </c>
      <c r="B50" s="509"/>
      <c r="C50" s="510" t="s">
        <v>270</v>
      </c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2"/>
      <c r="R50" s="109"/>
      <c r="S50" s="110"/>
      <c r="T50" s="111"/>
      <c r="U50" s="112"/>
      <c r="V50" s="661">
        <f t="shared" si="7"/>
        <v>0</v>
      </c>
      <c r="W50" s="662"/>
      <c r="X50" s="501">
        <f t="shared" si="8"/>
        <v>0</v>
      </c>
      <c r="Y50" s="483"/>
      <c r="Z50" s="105"/>
      <c r="AA50" s="107"/>
      <c r="AB50" s="108"/>
      <c r="AC50" s="107"/>
      <c r="AD50" s="108"/>
      <c r="AE50" s="107"/>
      <c r="AF50" s="108"/>
      <c r="AG50" s="106"/>
      <c r="AH50" s="132">
        <f t="shared" ref="AH50" si="23">AJ50*36</f>
        <v>0</v>
      </c>
      <c r="AI50" s="133"/>
      <c r="AJ50" s="134"/>
      <c r="AK50" s="135">
        <f t="shared" ref="AK50" si="24">AM50*36</f>
        <v>0</v>
      </c>
      <c r="AL50" s="133"/>
      <c r="AM50" s="134"/>
      <c r="AN50" s="136">
        <f>AP50*36</f>
        <v>0</v>
      </c>
      <c r="AO50" s="133"/>
      <c r="AP50" s="137"/>
      <c r="AQ50" s="138">
        <f t="shared" ref="AQ50:AQ53" si="25">AS50*36</f>
        <v>0</v>
      </c>
      <c r="AR50" s="133"/>
      <c r="AS50" s="139"/>
      <c r="AT50" s="136">
        <f t="shared" ref="AT50:AT60" si="26">AV50*36</f>
        <v>0</v>
      </c>
      <c r="AU50" s="133"/>
      <c r="AV50" s="134"/>
      <c r="AW50" s="135">
        <f t="shared" ref="AW50:AW61" si="27">AY50*36</f>
        <v>0</v>
      </c>
      <c r="AX50" s="133"/>
      <c r="AY50" s="139"/>
      <c r="AZ50" s="138">
        <f t="shared" ref="AZ50:AZ61" si="28">BB50*36</f>
        <v>0</v>
      </c>
      <c r="BA50" s="133"/>
      <c r="BB50" s="137"/>
      <c r="BC50" s="138"/>
      <c r="BD50" s="133"/>
      <c r="BE50" s="132"/>
      <c r="BF50" s="484">
        <f t="shared" si="13"/>
        <v>0</v>
      </c>
      <c r="BG50" s="485"/>
      <c r="BH50" s="422"/>
      <c r="BI50" s="423"/>
      <c r="BJ50" s="193"/>
      <c r="BK50" s="193"/>
      <c r="BL50" s="193"/>
      <c r="BM50" s="193"/>
      <c r="BN50" s="193"/>
      <c r="BO50" s="193"/>
      <c r="BP50" s="193"/>
    </row>
    <row r="51" spans="1:68" s="195" customFormat="1" ht="30" customHeight="1" x14ac:dyDescent="0.25">
      <c r="A51" s="486" t="s">
        <v>286</v>
      </c>
      <c r="B51" s="487"/>
      <c r="C51" s="498" t="s">
        <v>222</v>
      </c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499"/>
      <c r="P51" s="499"/>
      <c r="Q51" s="500"/>
      <c r="R51" s="484"/>
      <c r="S51" s="491"/>
      <c r="T51" s="492">
        <v>1</v>
      </c>
      <c r="U51" s="493"/>
      <c r="V51" s="661">
        <f t="shared" si="7"/>
        <v>108</v>
      </c>
      <c r="W51" s="662"/>
      <c r="X51" s="501">
        <f t="shared" si="8"/>
        <v>34</v>
      </c>
      <c r="Y51" s="483"/>
      <c r="Z51" s="501">
        <v>18</v>
      </c>
      <c r="AA51" s="482"/>
      <c r="AB51" s="481"/>
      <c r="AC51" s="482"/>
      <c r="AD51" s="481">
        <v>16</v>
      </c>
      <c r="AE51" s="482"/>
      <c r="AF51" s="481"/>
      <c r="AG51" s="483"/>
      <c r="AH51" s="132">
        <f>AJ51*36</f>
        <v>108</v>
      </c>
      <c r="AI51" s="133">
        <f>X51</f>
        <v>34</v>
      </c>
      <c r="AJ51" s="134">
        <v>3</v>
      </c>
      <c r="AK51" s="135">
        <f>AM51*36</f>
        <v>0</v>
      </c>
      <c r="AL51" s="133"/>
      <c r="AM51" s="134"/>
      <c r="AN51" s="136">
        <f>AP51*36</f>
        <v>0</v>
      </c>
      <c r="AO51" s="133"/>
      <c r="AP51" s="137"/>
      <c r="AQ51" s="138">
        <f>AS51*36</f>
        <v>0</v>
      </c>
      <c r="AR51" s="133"/>
      <c r="AS51" s="139"/>
      <c r="AT51" s="136">
        <f>AV51*36</f>
        <v>0</v>
      </c>
      <c r="AU51" s="133"/>
      <c r="AV51" s="134"/>
      <c r="AW51" s="135">
        <f>AY51*36</f>
        <v>0</v>
      </c>
      <c r="AX51" s="133"/>
      <c r="AY51" s="139"/>
      <c r="AZ51" s="138">
        <f>BB51*36</f>
        <v>0</v>
      </c>
      <c r="BA51" s="133"/>
      <c r="BB51" s="137"/>
      <c r="BC51" s="138"/>
      <c r="BD51" s="133"/>
      <c r="BE51" s="132"/>
      <c r="BF51" s="484">
        <f>AJ51+AM51+AP51+AS51+AV51+AY51+BB51+BE51</f>
        <v>3</v>
      </c>
      <c r="BG51" s="485"/>
      <c r="BH51" s="475" t="s">
        <v>64</v>
      </c>
      <c r="BI51" s="476"/>
      <c r="BJ51" s="193"/>
      <c r="BK51" s="193"/>
      <c r="BL51" s="193"/>
      <c r="BM51" s="193"/>
      <c r="BN51" s="193"/>
      <c r="BO51" s="193"/>
      <c r="BP51" s="193"/>
    </row>
    <row r="52" spans="1:68" s="195" customFormat="1" ht="48" customHeight="1" x14ac:dyDescent="0.25">
      <c r="A52" s="506" t="s">
        <v>287</v>
      </c>
      <c r="B52" s="507"/>
      <c r="C52" s="498" t="s">
        <v>221</v>
      </c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500"/>
      <c r="R52" s="547">
        <v>2</v>
      </c>
      <c r="S52" s="671"/>
      <c r="T52" s="543">
        <v>1</v>
      </c>
      <c r="U52" s="544"/>
      <c r="V52" s="661">
        <f t="shared" si="7"/>
        <v>216</v>
      </c>
      <c r="W52" s="662"/>
      <c r="X52" s="501">
        <f t="shared" si="8"/>
        <v>136</v>
      </c>
      <c r="Y52" s="483"/>
      <c r="Z52" s="501">
        <v>68</v>
      </c>
      <c r="AA52" s="482"/>
      <c r="AB52" s="481">
        <v>68</v>
      </c>
      <c r="AC52" s="482"/>
      <c r="AD52" s="481"/>
      <c r="AE52" s="482"/>
      <c r="AF52" s="481"/>
      <c r="AG52" s="483"/>
      <c r="AH52" s="132">
        <f>AJ52*36</f>
        <v>108</v>
      </c>
      <c r="AI52" s="133">
        <v>72</v>
      </c>
      <c r="AJ52" s="134">
        <v>3</v>
      </c>
      <c r="AK52" s="135">
        <f>AM52*36</f>
        <v>108</v>
      </c>
      <c r="AL52" s="133">
        <v>64</v>
      </c>
      <c r="AM52" s="134">
        <v>3</v>
      </c>
      <c r="AN52" s="136">
        <f t="shared" ref="AN52:AN105" si="29">AP52*36</f>
        <v>0</v>
      </c>
      <c r="AO52" s="133"/>
      <c r="AP52" s="137"/>
      <c r="AQ52" s="138">
        <f t="shared" si="25"/>
        <v>0</v>
      </c>
      <c r="AR52" s="133"/>
      <c r="AS52" s="139"/>
      <c r="AT52" s="136">
        <f t="shared" si="26"/>
        <v>0</v>
      </c>
      <c r="AU52" s="133"/>
      <c r="AV52" s="134"/>
      <c r="AW52" s="135">
        <f t="shared" si="27"/>
        <v>0</v>
      </c>
      <c r="AX52" s="133"/>
      <c r="AY52" s="139"/>
      <c r="AZ52" s="138">
        <f t="shared" si="28"/>
        <v>0</v>
      </c>
      <c r="BA52" s="133"/>
      <c r="BB52" s="137"/>
      <c r="BC52" s="138"/>
      <c r="BD52" s="133"/>
      <c r="BE52" s="132"/>
      <c r="BF52" s="484">
        <f t="shared" ref="BF52:BF53" si="30">AJ52+AM52+AP52+AS52+AV52+AY52+BB52+BE52</f>
        <v>6</v>
      </c>
      <c r="BG52" s="485"/>
      <c r="BH52" s="663" t="s">
        <v>65</v>
      </c>
      <c r="BI52" s="664"/>
      <c r="BJ52" s="193"/>
      <c r="BK52" s="193"/>
      <c r="BL52" s="193"/>
      <c r="BM52" s="193"/>
      <c r="BN52" s="193"/>
      <c r="BO52" s="193"/>
      <c r="BP52" s="193"/>
    </row>
    <row r="53" spans="1:68" s="195" customFormat="1" ht="69.95" customHeight="1" x14ac:dyDescent="0.25">
      <c r="A53" s="514"/>
      <c r="B53" s="515"/>
      <c r="C53" s="498" t="s">
        <v>237</v>
      </c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499"/>
      <c r="Q53" s="500"/>
      <c r="R53" s="547"/>
      <c r="S53" s="671"/>
      <c r="T53" s="543"/>
      <c r="U53" s="544"/>
      <c r="V53" s="661">
        <f t="shared" si="7"/>
        <v>30</v>
      </c>
      <c r="W53" s="662"/>
      <c r="X53" s="501">
        <f t="shared" si="8"/>
        <v>0</v>
      </c>
      <c r="Y53" s="483"/>
      <c r="Z53" s="501"/>
      <c r="AA53" s="482"/>
      <c r="AB53" s="481"/>
      <c r="AC53" s="482"/>
      <c r="AD53" s="481"/>
      <c r="AE53" s="482"/>
      <c r="AF53" s="481"/>
      <c r="AG53" s="483"/>
      <c r="AH53" s="132">
        <f t="shared" ref="AH53" si="31">AJ53*36</f>
        <v>0</v>
      </c>
      <c r="AI53" s="133"/>
      <c r="AJ53" s="134"/>
      <c r="AK53" s="135">
        <f t="shared" ref="AK53" si="32">AM53*36</f>
        <v>0</v>
      </c>
      <c r="AL53" s="133"/>
      <c r="AM53" s="134"/>
      <c r="AN53" s="136">
        <v>30</v>
      </c>
      <c r="AO53" s="133"/>
      <c r="AP53" s="137">
        <v>1</v>
      </c>
      <c r="AQ53" s="138">
        <f t="shared" si="25"/>
        <v>0</v>
      </c>
      <c r="AR53" s="133"/>
      <c r="AS53" s="139"/>
      <c r="AT53" s="136">
        <f t="shared" si="26"/>
        <v>0</v>
      </c>
      <c r="AU53" s="133"/>
      <c r="AV53" s="134"/>
      <c r="AW53" s="135">
        <f t="shared" si="27"/>
        <v>0</v>
      </c>
      <c r="AX53" s="133"/>
      <c r="AY53" s="139"/>
      <c r="AZ53" s="138">
        <f t="shared" si="28"/>
        <v>0</v>
      </c>
      <c r="BA53" s="133"/>
      <c r="BB53" s="137"/>
      <c r="BC53" s="138"/>
      <c r="BD53" s="133"/>
      <c r="BE53" s="132"/>
      <c r="BF53" s="484">
        <f t="shared" si="30"/>
        <v>1</v>
      </c>
      <c r="BG53" s="485"/>
      <c r="BH53" s="665"/>
      <c r="BI53" s="666"/>
      <c r="BJ53" s="193"/>
      <c r="BK53" s="193"/>
      <c r="BL53" s="193"/>
      <c r="BM53" s="193"/>
      <c r="BN53" s="193"/>
      <c r="BO53" s="193"/>
      <c r="BP53" s="193"/>
    </row>
    <row r="54" spans="1:68" s="195" customFormat="1" ht="30" customHeight="1" x14ac:dyDescent="0.25">
      <c r="A54" s="486" t="s">
        <v>288</v>
      </c>
      <c r="B54" s="487"/>
      <c r="C54" s="498" t="s">
        <v>233</v>
      </c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499"/>
      <c r="O54" s="499"/>
      <c r="P54" s="499"/>
      <c r="Q54" s="500"/>
      <c r="R54" s="547">
        <v>3</v>
      </c>
      <c r="S54" s="671"/>
      <c r="T54" s="543"/>
      <c r="U54" s="544"/>
      <c r="V54" s="661">
        <f t="shared" si="7"/>
        <v>108</v>
      </c>
      <c r="W54" s="662"/>
      <c r="X54" s="501">
        <f t="shared" si="8"/>
        <v>72</v>
      </c>
      <c r="Y54" s="483"/>
      <c r="Z54" s="501">
        <v>36</v>
      </c>
      <c r="AA54" s="482"/>
      <c r="AB54" s="481"/>
      <c r="AC54" s="482"/>
      <c r="AD54" s="481">
        <v>36</v>
      </c>
      <c r="AE54" s="482"/>
      <c r="AF54" s="481"/>
      <c r="AG54" s="483"/>
      <c r="AH54" s="132">
        <f>AJ54*36</f>
        <v>0</v>
      </c>
      <c r="AI54" s="133"/>
      <c r="AJ54" s="134"/>
      <c r="AK54" s="135">
        <f>AM54*36</f>
        <v>0</v>
      </c>
      <c r="AL54" s="133"/>
      <c r="AM54" s="134"/>
      <c r="AN54" s="136">
        <f>AP54*36</f>
        <v>108</v>
      </c>
      <c r="AO54" s="133">
        <f>X54</f>
        <v>72</v>
      </c>
      <c r="AP54" s="137">
        <v>3</v>
      </c>
      <c r="AQ54" s="138">
        <f>AS54*36</f>
        <v>0</v>
      </c>
      <c r="AR54" s="133"/>
      <c r="AS54" s="139"/>
      <c r="AT54" s="136">
        <f t="shared" si="26"/>
        <v>0</v>
      </c>
      <c r="AU54" s="133"/>
      <c r="AV54" s="134"/>
      <c r="AW54" s="135">
        <f t="shared" si="27"/>
        <v>0</v>
      </c>
      <c r="AX54" s="133"/>
      <c r="AY54" s="139"/>
      <c r="AZ54" s="138">
        <f t="shared" si="28"/>
        <v>0</v>
      </c>
      <c r="BA54" s="133"/>
      <c r="BB54" s="137"/>
      <c r="BC54" s="138"/>
      <c r="BD54" s="133"/>
      <c r="BE54" s="132"/>
      <c r="BF54" s="484">
        <f>AJ54+AM54+AP54+AS54+AV54+AY54+BB54+BE54</f>
        <v>3</v>
      </c>
      <c r="BG54" s="485"/>
      <c r="BH54" s="579" t="s">
        <v>193</v>
      </c>
      <c r="BI54" s="670"/>
      <c r="BJ54" s="193"/>
      <c r="BK54" s="193"/>
      <c r="BL54" s="193"/>
      <c r="BM54" s="193"/>
      <c r="BN54" s="193"/>
      <c r="BO54" s="193"/>
      <c r="BP54" s="193"/>
    </row>
    <row r="55" spans="1:68" s="195" customFormat="1" ht="48" customHeight="1" x14ac:dyDescent="0.25">
      <c r="A55" s="486" t="s">
        <v>338</v>
      </c>
      <c r="B55" s="487"/>
      <c r="C55" s="669" t="s">
        <v>268</v>
      </c>
      <c r="D55" s="535"/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6"/>
      <c r="R55" s="528">
        <v>3</v>
      </c>
      <c r="S55" s="537"/>
      <c r="T55" s="538"/>
      <c r="U55" s="539"/>
      <c r="V55" s="661">
        <f t="shared" si="7"/>
        <v>144</v>
      </c>
      <c r="W55" s="662"/>
      <c r="X55" s="501">
        <f t="shared" si="8"/>
        <v>90</v>
      </c>
      <c r="Y55" s="483"/>
      <c r="Z55" s="524">
        <v>36</v>
      </c>
      <c r="AA55" s="525"/>
      <c r="AB55" s="526">
        <v>54</v>
      </c>
      <c r="AC55" s="525"/>
      <c r="AD55" s="526"/>
      <c r="AE55" s="525"/>
      <c r="AF55" s="526"/>
      <c r="AG55" s="527"/>
      <c r="AH55" s="140"/>
      <c r="AI55" s="141"/>
      <c r="AJ55" s="140"/>
      <c r="AK55" s="142"/>
      <c r="AL55" s="143"/>
      <c r="AM55" s="140"/>
      <c r="AN55" s="136">
        <f>AP55*36</f>
        <v>144</v>
      </c>
      <c r="AO55" s="143">
        <v>90</v>
      </c>
      <c r="AP55" s="184">
        <v>4</v>
      </c>
      <c r="AQ55" s="142"/>
      <c r="AR55" s="143"/>
      <c r="AS55" s="146"/>
      <c r="AT55" s="143"/>
      <c r="AU55" s="143"/>
      <c r="AV55" s="145"/>
      <c r="AW55" s="143"/>
      <c r="AX55" s="143"/>
      <c r="AY55" s="146"/>
      <c r="AZ55" s="143"/>
      <c r="BA55" s="143"/>
      <c r="BB55" s="145"/>
      <c r="BC55" s="143"/>
      <c r="BD55" s="143"/>
      <c r="BE55" s="140"/>
      <c r="BF55" s="528">
        <v>4</v>
      </c>
      <c r="BG55" s="529"/>
      <c r="BH55" s="667" t="s">
        <v>194</v>
      </c>
      <c r="BI55" s="668"/>
      <c r="BJ55" s="193"/>
      <c r="BK55" s="193"/>
      <c r="BL55" s="193"/>
      <c r="BM55" s="193"/>
      <c r="BN55" s="193"/>
      <c r="BO55" s="193"/>
      <c r="BP55" s="193"/>
    </row>
    <row r="56" spans="1:68" s="195" customFormat="1" ht="48" customHeight="1" x14ac:dyDescent="0.25">
      <c r="A56" s="506" t="s">
        <v>339</v>
      </c>
      <c r="B56" s="507"/>
      <c r="C56" s="488" t="s">
        <v>322</v>
      </c>
      <c r="D56" s="489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90"/>
      <c r="R56" s="484">
        <v>4</v>
      </c>
      <c r="S56" s="491"/>
      <c r="T56" s="492"/>
      <c r="U56" s="493"/>
      <c r="V56" s="661">
        <f t="shared" si="7"/>
        <v>180</v>
      </c>
      <c r="W56" s="662"/>
      <c r="X56" s="501">
        <f t="shared" si="8"/>
        <v>96</v>
      </c>
      <c r="Y56" s="483"/>
      <c r="Z56" s="501">
        <v>32</v>
      </c>
      <c r="AA56" s="482"/>
      <c r="AB56" s="481">
        <v>64</v>
      </c>
      <c r="AC56" s="482"/>
      <c r="AD56" s="481"/>
      <c r="AE56" s="482"/>
      <c r="AF56" s="481"/>
      <c r="AG56" s="483"/>
      <c r="AH56" s="132">
        <f t="shared" ref="AH56:AH61" si="33">AJ56*36</f>
        <v>0</v>
      </c>
      <c r="AI56" s="133"/>
      <c r="AJ56" s="134"/>
      <c r="AK56" s="135">
        <f t="shared" ref="AK56:AK61" si="34">AM56*36</f>
        <v>0</v>
      </c>
      <c r="AL56" s="133"/>
      <c r="AM56" s="134"/>
      <c r="AN56" s="136">
        <f t="shared" ref="AN56:AN61" si="35">AP56*36</f>
        <v>0</v>
      </c>
      <c r="AO56" s="133"/>
      <c r="AP56" s="134"/>
      <c r="AQ56" s="135">
        <f>AS56*36</f>
        <v>180</v>
      </c>
      <c r="AR56" s="133">
        <f>X56</f>
        <v>96</v>
      </c>
      <c r="AS56" s="139">
        <v>5</v>
      </c>
      <c r="AT56" s="136">
        <f>AV56*36</f>
        <v>0</v>
      </c>
      <c r="AU56" s="133"/>
      <c r="AV56" s="137"/>
      <c r="AW56" s="138">
        <f>AY56*36</f>
        <v>0</v>
      </c>
      <c r="AX56" s="133"/>
      <c r="AY56" s="139"/>
      <c r="AZ56" s="138">
        <f>BB56*36</f>
        <v>0</v>
      </c>
      <c r="BA56" s="133"/>
      <c r="BB56" s="137"/>
      <c r="BC56" s="138"/>
      <c r="BD56" s="133"/>
      <c r="BE56" s="132"/>
      <c r="BF56" s="484">
        <f t="shared" ref="BF56:BF61" si="36">AJ56+AM56+AP56+AS56+AV56+AY56+BB56+BE56</f>
        <v>5</v>
      </c>
      <c r="BG56" s="485"/>
      <c r="BH56" s="663" t="s">
        <v>195</v>
      </c>
      <c r="BI56" s="664"/>
      <c r="BJ56" s="193"/>
      <c r="BK56" s="193"/>
      <c r="BL56" s="193"/>
      <c r="BM56" s="193"/>
      <c r="BN56" s="193"/>
      <c r="BO56" s="193"/>
      <c r="BP56" s="193"/>
    </row>
    <row r="57" spans="1:68" s="195" customFormat="1" ht="69.95" customHeight="1" x14ac:dyDescent="0.25">
      <c r="A57" s="514"/>
      <c r="B57" s="515"/>
      <c r="C57" s="488" t="s">
        <v>273</v>
      </c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90"/>
      <c r="R57" s="484"/>
      <c r="S57" s="491"/>
      <c r="T57" s="492"/>
      <c r="U57" s="493"/>
      <c r="V57" s="661">
        <f t="shared" si="7"/>
        <v>30</v>
      </c>
      <c r="W57" s="662"/>
      <c r="X57" s="501">
        <f t="shared" si="8"/>
        <v>0</v>
      </c>
      <c r="Y57" s="483"/>
      <c r="Z57" s="501"/>
      <c r="AA57" s="482"/>
      <c r="AB57" s="481"/>
      <c r="AC57" s="482"/>
      <c r="AD57" s="481"/>
      <c r="AE57" s="482"/>
      <c r="AF57" s="481"/>
      <c r="AG57" s="483"/>
      <c r="AH57" s="132">
        <f t="shared" si="33"/>
        <v>0</v>
      </c>
      <c r="AI57" s="133"/>
      <c r="AJ57" s="134"/>
      <c r="AK57" s="135">
        <f t="shared" si="34"/>
        <v>0</v>
      </c>
      <c r="AL57" s="133"/>
      <c r="AM57" s="134"/>
      <c r="AN57" s="136">
        <f t="shared" si="35"/>
        <v>0</v>
      </c>
      <c r="AO57" s="133"/>
      <c r="AP57" s="134"/>
      <c r="AQ57" s="135">
        <v>30</v>
      </c>
      <c r="AR57" s="133"/>
      <c r="AS57" s="139">
        <v>1</v>
      </c>
      <c r="AT57" s="136">
        <f>AV57*36</f>
        <v>0</v>
      </c>
      <c r="AU57" s="133"/>
      <c r="AV57" s="137"/>
      <c r="AW57" s="138">
        <f>AY57*36</f>
        <v>0</v>
      </c>
      <c r="AX57" s="133"/>
      <c r="AY57" s="139"/>
      <c r="AZ57" s="138">
        <f>BB57*36</f>
        <v>0</v>
      </c>
      <c r="BA57" s="133"/>
      <c r="BB57" s="137"/>
      <c r="BC57" s="138"/>
      <c r="BD57" s="133"/>
      <c r="BE57" s="132"/>
      <c r="BF57" s="484">
        <f t="shared" si="36"/>
        <v>1</v>
      </c>
      <c r="BG57" s="485"/>
      <c r="BH57" s="665"/>
      <c r="BI57" s="666"/>
      <c r="BJ57" s="193"/>
      <c r="BK57" s="193"/>
      <c r="BL57" s="193"/>
      <c r="BM57" s="193"/>
      <c r="BN57" s="193"/>
      <c r="BO57" s="193"/>
      <c r="BP57" s="193"/>
    </row>
    <row r="58" spans="1:68" s="195" customFormat="1" ht="30" customHeight="1" x14ac:dyDescent="0.25">
      <c r="A58" s="486" t="s">
        <v>340</v>
      </c>
      <c r="B58" s="487"/>
      <c r="C58" s="498" t="s">
        <v>244</v>
      </c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499"/>
      <c r="Q58" s="500"/>
      <c r="R58" s="484"/>
      <c r="S58" s="491"/>
      <c r="T58" s="492">
        <v>5</v>
      </c>
      <c r="U58" s="493"/>
      <c r="V58" s="661">
        <f t="shared" si="7"/>
        <v>108</v>
      </c>
      <c r="W58" s="662"/>
      <c r="X58" s="501">
        <f t="shared" si="8"/>
        <v>54</v>
      </c>
      <c r="Y58" s="483"/>
      <c r="Z58" s="501">
        <v>36</v>
      </c>
      <c r="AA58" s="482"/>
      <c r="AB58" s="481"/>
      <c r="AC58" s="482"/>
      <c r="AD58" s="481">
        <v>18</v>
      </c>
      <c r="AE58" s="482"/>
      <c r="AF58" s="481"/>
      <c r="AG58" s="483"/>
      <c r="AH58" s="132">
        <f t="shared" si="33"/>
        <v>0</v>
      </c>
      <c r="AI58" s="133"/>
      <c r="AJ58" s="134"/>
      <c r="AK58" s="135">
        <f t="shared" si="34"/>
        <v>0</v>
      </c>
      <c r="AL58" s="133"/>
      <c r="AM58" s="134"/>
      <c r="AN58" s="136">
        <f t="shared" si="35"/>
        <v>0</v>
      </c>
      <c r="AO58" s="133"/>
      <c r="AP58" s="134"/>
      <c r="AQ58" s="135">
        <f t="shared" ref="AQ58" si="37">AS58*36</f>
        <v>0</v>
      </c>
      <c r="AR58" s="133"/>
      <c r="AS58" s="139"/>
      <c r="AT58" s="136">
        <f t="shared" ref="AT58" si="38">AV58*36</f>
        <v>108</v>
      </c>
      <c r="AU58" s="133">
        <f>X58</f>
        <v>54</v>
      </c>
      <c r="AV58" s="137">
        <v>3</v>
      </c>
      <c r="AW58" s="138">
        <f t="shared" ref="AW58" si="39">AY58*36</f>
        <v>0</v>
      </c>
      <c r="AX58" s="133"/>
      <c r="AY58" s="139"/>
      <c r="AZ58" s="138">
        <f t="shared" ref="AZ58" si="40">BB58*36</f>
        <v>0</v>
      </c>
      <c r="BA58" s="133"/>
      <c r="BB58" s="137"/>
      <c r="BC58" s="138"/>
      <c r="BD58" s="133"/>
      <c r="BE58" s="132"/>
      <c r="BF58" s="484">
        <f t="shared" si="36"/>
        <v>3</v>
      </c>
      <c r="BG58" s="485"/>
      <c r="BH58" s="659" t="s">
        <v>226</v>
      </c>
      <c r="BI58" s="660"/>
      <c r="BJ58" s="193"/>
      <c r="BK58" s="193"/>
      <c r="BL58" s="193"/>
      <c r="BM58" s="193"/>
      <c r="BN58" s="193"/>
      <c r="BO58" s="193"/>
      <c r="BP58" s="193"/>
    </row>
    <row r="59" spans="1:68" s="195" customFormat="1" ht="42.75" customHeight="1" x14ac:dyDescent="0.25">
      <c r="A59" s="508" t="s">
        <v>403</v>
      </c>
      <c r="B59" s="509"/>
      <c r="C59" s="510" t="s">
        <v>402</v>
      </c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  <c r="Q59" s="512"/>
      <c r="R59" s="484"/>
      <c r="S59" s="491"/>
      <c r="T59" s="492"/>
      <c r="U59" s="493"/>
      <c r="V59" s="661">
        <f t="shared" si="7"/>
        <v>0</v>
      </c>
      <c r="W59" s="662"/>
      <c r="X59" s="501">
        <f t="shared" si="8"/>
        <v>0</v>
      </c>
      <c r="Y59" s="483"/>
      <c r="Z59" s="501"/>
      <c r="AA59" s="482"/>
      <c r="AB59" s="481"/>
      <c r="AC59" s="482"/>
      <c r="AD59" s="481"/>
      <c r="AE59" s="482"/>
      <c r="AF59" s="481"/>
      <c r="AG59" s="483"/>
      <c r="AH59" s="132">
        <f t="shared" si="33"/>
        <v>0</v>
      </c>
      <c r="AI59" s="133"/>
      <c r="AJ59" s="134"/>
      <c r="AK59" s="135">
        <f t="shared" si="34"/>
        <v>0</v>
      </c>
      <c r="AL59" s="133"/>
      <c r="AM59" s="134"/>
      <c r="AN59" s="136">
        <f t="shared" si="35"/>
        <v>0</v>
      </c>
      <c r="AO59" s="133"/>
      <c r="AP59" s="134"/>
      <c r="AQ59" s="135">
        <f>AS59*36</f>
        <v>0</v>
      </c>
      <c r="AR59" s="133"/>
      <c r="AS59" s="139"/>
      <c r="AT59" s="136">
        <f>AV59*36</f>
        <v>0</v>
      </c>
      <c r="AU59" s="133"/>
      <c r="AV59" s="137"/>
      <c r="AW59" s="138">
        <f>AY59*36</f>
        <v>0</v>
      </c>
      <c r="AX59" s="133"/>
      <c r="AY59" s="139"/>
      <c r="AZ59" s="138">
        <f>BB59*36</f>
        <v>0</v>
      </c>
      <c r="BA59" s="133"/>
      <c r="BB59" s="137"/>
      <c r="BC59" s="138"/>
      <c r="BD59" s="133"/>
      <c r="BE59" s="132"/>
      <c r="BF59" s="484">
        <f t="shared" si="36"/>
        <v>0</v>
      </c>
      <c r="BG59" s="485"/>
      <c r="BH59" s="659"/>
      <c r="BI59" s="660"/>
      <c r="BJ59" s="193"/>
      <c r="BK59" s="193"/>
      <c r="BL59" s="193"/>
      <c r="BM59" s="193"/>
      <c r="BN59" s="193"/>
      <c r="BO59" s="193"/>
      <c r="BP59" s="193"/>
    </row>
    <row r="60" spans="1:68" s="195" customFormat="1" ht="30" customHeight="1" x14ac:dyDescent="0.25">
      <c r="A60" s="486" t="s">
        <v>404</v>
      </c>
      <c r="B60" s="487"/>
      <c r="C60" s="498" t="s">
        <v>238</v>
      </c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500"/>
      <c r="R60" s="484"/>
      <c r="S60" s="491"/>
      <c r="T60" s="492">
        <v>4</v>
      </c>
      <c r="U60" s="493"/>
      <c r="V60" s="661">
        <f t="shared" si="7"/>
        <v>108</v>
      </c>
      <c r="W60" s="662"/>
      <c r="X60" s="501">
        <f t="shared" si="8"/>
        <v>64</v>
      </c>
      <c r="Y60" s="483"/>
      <c r="Z60" s="501">
        <v>32</v>
      </c>
      <c r="AA60" s="482"/>
      <c r="AB60" s="481">
        <v>32</v>
      </c>
      <c r="AC60" s="482"/>
      <c r="AD60" s="481"/>
      <c r="AE60" s="482"/>
      <c r="AF60" s="481"/>
      <c r="AG60" s="483"/>
      <c r="AH60" s="132">
        <f t="shared" si="33"/>
        <v>0</v>
      </c>
      <c r="AI60" s="133"/>
      <c r="AJ60" s="134"/>
      <c r="AK60" s="135">
        <f t="shared" si="34"/>
        <v>0</v>
      </c>
      <c r="AL60" s="133"/>
      <c r="AM60" s="134"/>
      <c r="AN60" s="136">
        <f t="shared" si="35"/>
        <v>0</v>
      </c>
      <c r="AO60" s="133"/>
      <c r="AP60" s="134"/>
      <c r="AQ60" s="135">
        <f>AS60*36</f>
        <v>108</v>
      </c>
      <c r="AR60" s="133">
        <f>X60</f>
        <v>64</v>
      </c>
      <c r="AS60" s="139">
        <v>3</v>
      </c>
      <c r="AT60" s="136">
        <f t="shared" si="26"/>
        <v>0</v>
      </c>
      <c r="AU60" s="133"/>
      <c r="AV60" s="137"/>
      <c r="AW60" s="138">
        <f t="shared" si="27"/>
        <v>0</v>
      </c>
      <c r="AX60" s="133"/>
      <c r="AY60" s="139"/>
      <c r="AZ60" s="138">
        <f t="shared" si="28"/>
        <v>0</v>
      </c>
      <c r="BA60" s="133"/>
      <c r="BB60" s="137"/>
      <c r="BC60" s="138"/>
      <c r="BD60" s="133"/>
      <c r="BE60" s="132"/>
      <c r="BF60" s="484">
        <f t="shared" si="36"/>
        <v>3</v>
      </c>
      <c r="BG60" s="485"/>
      <c r="BH60" s="659" t="s">
        <v>227</v>
      </c>
      <c r="BI60" s="660"/>
      <c r="BJ60" s="193"/>
      <c r="BK60" s="193"/>
      <c r="BL60" s="193"/>
      <c r="BM60" s="193"/>
      <c r="BN60" s="193"/>
      <c r="BO60" s="193"/>
      <c r="BP60" s="193"/>
    </row>
    <row r="61" spans="1:68" s="195" customFormat="1" ht="30" customHeight="1" x14ac:dyDescent="0.25">
      <c r="A61" s="486" t="s">
        <v>405</v>
      </c>
      <c r="B61" s="487"/>
      <c r="C61" s="498" t="s">
        <v>239</v>
      </c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500"/>
      <c r="R61" s="484">
        <v>5</v>
      </c>
      <c r="S61" s="491"/>
      <c r="T61" s="492"/>
      <c r="U61" s="493"/>
      <c r="V61" s="661">
        <f t="shared" si="7"/>
        <v>108</v>
      </c>
      <c r="W61" s="662"/>
      <c r="X61" s="501">
        <f t="shared" si="8"/>
        <v>72</v>
      </c>
      <c r="Y61" s="483"/>
      <c r="Z61" s="501">
        <v>36</v>
      </c>
      <c r="AA61" s="482"/>
      <c r="AB61" s="481">
        <v>36</v>
      </c>
      <c r="AC61" s="482"/>
      <c r="AD61" s="481"/>
      <c r="AE61" s="482"/>
      <c r="AF61" s="481"/>
      <c r="AG61" s="483"/>
      <c r="AH61" s="132">
        <f t="shared" si="33"/>
        <v>0</v>
      </c>
      <c r="AI61" s="133"/>
      <c r="AJ61" s="134"/>
      <c r="AK61" s="135">
        <f t="shared" si="34"/>
        <v>0</v>
      </c>
      <c r="AL61" s="133"/>
      <c r="AM61" s="134"/>
      <c r="AN61" s="136">
        <f t="shared" si="35"/>
        <v>0</v>
      </c>
      <c r="AO61" s="133"/>
      <c r="AP61" s="134"/>
      <c r="AQ61" s="135"/>
      <c r="AR61" s="133"/>
      <c r="AS61" s="139"/>
      <c r="AT61" s="138">
        <f>AV61*36</f>
        <v>108</v>
      </c>
      <c r="AU61" s="133">
        <f>X61</f>
        <v>72</v>
      </c>
      <c r="AV61" s="137">
        <v>3</v>
      </c>
      <c r="AW61" s="138">
        <f t="shared" si="27"/>
        <v>0</v>
      </c>
      <c r="AX61" s="133"/>
      <c r="AY61" s="139"/>
      <c r="AZ61" s="138">
        <f t="shared" si="28"/>
        <v>0</v>
      </c>
      <c r="BA61" s="133"/>
      <c r="BB61" s="137"/>
      <c r="BC61" s="138"/>
      <c r="BD61" s="133"/>
      <c r="BE61" s="132"/>
      <c r="BF61" s="484">
        <f t="shared" si="36"/>
        <v>3</v>
      </c>
      <c r="BG61" s="485"/>
      <c r="BH61" s="659" t="s">
        <v>228</v>
      </c>
      <c r="BI61" s="660"/>
      <c r="BJ61" s="193"/>
      <c r="BK61" s="193"/>
      <c r="BL61" s="193"/>
      <c r="BM61" s="193"/>
      <c r="BN61" s="193"/>
      <c r="BO61" s="193"/>
      <c r="BP61" s="193"/>
    </row>
    <row r="62" spans="1:68" s="195" customFormat="1" ht="48" customHeight="1" x14ac:dyDescent="0.25">
      <c r="A62" s="486" t="s">
        <v>406</v>
      </c>
      <c r="B62" s="487"/>
      <c r="C62" s="498" t="s">
        <v>258</v>
      </c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500"/>
      <c r="R62" s="484"/>
      <c r="S62" s="491"/>
      <c r="T62" s="492">
        <v>7</v>
      </c>
      <c r="U62" s="493"/>
      <c r="V62" s="661">
        <f t="shared" si="7"/>
        <v>108</v>
      </c>
      <c r="W62" s="662"/>
      <c r="X62" s="501">
        <f t="shared" si="8"/>
        <v>40</v>
      </c>
      <c r="Y62" s="483"/>
      <c r="Z62" s="501">
        <v>20</v>
      </c>
      <c r="AA62" s="482"/>
      <c r="AB62" s="481">
        <v>20</v>
      </c>
      <c r="AC62" s="482"/>
      <c r="AD62" s="481"/>
      <c r="AE62" s="482"/>
      <c r="AF62" s="481"/>
      <c r="AG62" s="483"/>
      <c r="AH62" s="132">
        <f>AJ62*36</f>
        <v>0</v>
      </c>
      <c r="AI62" s="133"/>
      <c r="AJ62" s="134"/>
      <c r="AK62" s="135">
        <f>AM62*36</f>
        <v>0</v>
      </c>
      <c r="AL62" s="133"/>
      <c r="AM62" s="134"/>
      <c r="AN62" s="136">
        <f>AP62*36</f>
        <v>0</v>
      </c>
      <c r="AO62" s="133"/>
      <c r="AP62" s="134"/>
      <c r="AQ62" s="135">
        <f>AS62*36</f>
        <v>0</v>
      </c>
      <c r="AR62" s="133"/>
      <c r="AS62" s="139"/>
      <c r="AT62" s="136">
        <f>AV62*36</f>
        <v>0</v>
      </c>
      <c r="AU62" s="133"/>
      <c r="AV62" s="137"/>
      <c r="AW62" s="138">
        <f>AY62*36</f>
        <v>0</v>
      </c>
      <c r="AX62" s="133"/>
      <c r="AY62" s="139"/>
      <c r="AZ62" s="138">
        <f>BB62*36</f>
        <v>108</v>
      </c>
      <c r="BA62" s="133">
        <f>X62</f>
        <v>40</v>
      </c>
      <c r="BB62" s="137">
        <v>3</v>
      </c>
      <c r="BC62" s="138"/>
      <c r="BD62" s="133"/>
      <c r="BE62" s="132"/>
      <c r="BF62" s="484">
        <f>AJ62+AM62+AP62+AS62+AV62+AY62+BB62+BE62</f>
        <v>3</v>
      </c>
      <c r="BG62" s="485"/>
      <c r="BH62" s="659" t="s">
        <v>229</v>
      </c>
      <c r="BI62" s="660"/>
      <c r="BJ62" s="193"/>
      <c r="BK62" s="193"/>
      <c r="BL62" s="193"/>
      <c r="BM62" s="193"/>
      <c r="BN62" s="193"/>
      <c r="BO62" s="193"/>
      <c r="BP62" s="193"/>
    </row>
    <row r="63" spans="1:68" s="195" customFormat="1" ht="48" customHeight="1" x14ac:dyDescent="0.25">
      <c r="A63" s="508" t="s">
        <v>407</v>
      </c>
      <c r="B63" s="509"/>
      <c r="C63" s="510" t="s">
        <v>271</v>
      </c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  <c r="Q63" s="512"/>
      <c r="R63" s="484"/>
      <c r="S63" s="491"/>
      <c r="T63" s="492"/>
      <c r="U63" s="493"/>
      <c r="V63" s="494">
        <f>AH63+AK63+AN63+AQ63+AT63+AW63+AZ63+BC63</f>
        <v>0</v>
      </c>
      <c r="W63" s="495"/>
      <c r="X63" s="501">
        <f>SUM(Z63:AG63)</f>
        <v>0</v>
      </c>
      <c r="Y63" s="483"/>
      <c r="Z63" s="501"/>
      <c r="AA63" s="482"/>
      <c r="AB63" s="481"/>
      <c r="AC63" s="482"/>
      <c r="AD63" s="481"/>
      <c r="AE63" s="482"/>
      <c r="AF63" s="481"/>
      <c r="AG63" s="483"/>
      <c r="AH63" s="132">
        <f t="shared" ref="AH63" si="41">AJ63*36</f>
        <v>0</v>
      </c>
      <c r="AI63" s="133"/>
      <c r="AJ63" s="134"/>
      <c r="AK63" s="135">
        <f t="shared" ref="AK63" si="42">AM63*36</f>
        <v>0</v>
      </c>
      <c r="AL63" s="133"/>
      <c r="AM63" s="134"/>
      <c r="AN63" s="136">
        <f>AP63*36</f>
        <v>0</v>
      </c>
      <c r="AO63" s="133"/>
      <c r="AP63" s="134"/>
      <c r="AQ63" s="135">
        <f t="shared" ref="AQ63" si="43">AS63*36</f>
        <v>0</v>
      </c>
      <c r="AR63" s="133"/>
      <c r="AS63" s="139"/>
      <c r="AT63" s="136">
        <f>AV63*36</f>
        <v>0</v>
      </c>
      <c r="AU63" s="133"/>
      <c r="AV63" s="137"/>
      <c r="AW63" s="138">
        <f t="shared" ref="AW63" si="44">AY63*36</f>
        <v>0</v>
      </c>
      <c r="AX63" s="133"/>
      <c r="AY63" s="139"/>
      <c r="AZ63" s="138">
        <f t="shared" ref="AZ63" si="45">BB63*36</f>
        <v>0</v>
      </c>
      <c r="BA63" s="133"/>
      <c r="BB63" s="137"/>
      <c r="BC63" s="138"/>
      <c r="BD63" s="133"/>
      <c r="BE63" s="132"/>
      <c r="BF63" s="484">
        <f t="shared" ref="BF63" si="46">AJ63+AM63+AP63+AS63+AV63+AY63+BB63+BE63</f>
        <v>0</v>
      </c>
      <c r="BG63" s="485"/>
      <c r="BH63" s="422"/>
      <c r="BI63" s="423"/>
      <c r="BJ63" s="193"/>
      <c r="BK63" s="193"/>
      <c r="BL63" s="193"/>
      <c r="BM63" s="193"/>
      <c r="BN63" s="193"/>
      <c r="BO63" s="193"/>
      <c r="BP63" s="193"/>
    </row>
    <row r="64" spans="1:68" s="195" customFormat="1" ht="30" customHeight="1" x14ac:dyDescent="0.25">
      <c r="A64" s="486" t="s">
        <v>408</v>
      </c>
      <c r="B64" s="487"/>
      <c r="C64" s="581" t="s">
        <v>269</v>
      </c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3"/>
      <c r="R64" s="584">
        <v>3</v>
      </c>
      <c r="S64" s="585"/>
      <c r="T64" s="485">
        <v>2</v>
      </c>
      <c r="U64" s="407"/>
      <c r="V64" s="494">
        <f>AH64+AK64+AN64+AQ64+AT64+AW64+AZ64+BC64</f>
        <v>216</v>
      </c>
      <c r="W64" s="495"/>
      <c r="X64" s="501">
        <f>SUM(Z64:AG64)</f>
        <v>100</v>
      </c>
      <c r="Y64" s="483"/>
      <c r="Z64" s="501">
        <v>36</v>
      </c>
      <c r="AA64" s="482"/>
      <c r="AB64" s="481">
        <v>32</v>
      </c>
      <c r="AC64" s="482"/>
      <c r="AD64" s="481">
        <v>32</v>
      </c>
      <c r="AE64" s="482"/>
      <c r="AF64" s="481"/>
      <c r="AG64" s="483"/>
      <c r="AH64" s="132">
        <f>AJ64*36</f>
        <v>0</v>
      </c>
      <c r="AI64" s="133"/>
      <c r="AJ64" s="147"/>
      <c r="AK64" s="148">
        <f>AM64*36</f>
        <v>108</v>
      </c>
      <c r="AL64" s="149">
        <v>64</v>
      </c>
      <c r="AM64" s="147">
        <v>3</v>
      </c>
      <c r="AN64" s="136">
        <f>AP64*36</f>
        <v>108</v>
      </c>
      <c r="AO64" s="133">
        <v>36</v>
      </c>
      <c r="AP64" s="134">
        <v>3</v>
      </c>
      <c r="AQ64" s="135">
        <f>AS64*36</f>
        <v>0</v>
      </c>
      <c r="AR64" s="133"/>
      <c r="AS64" s="139"/>
      <c r="AT64" s="136">
        <f>AV64*36</f>
        <v>0</v>
      </c>
      <c r="AU64" s="133"/>
      <c r="AV64" s="137"/>
      <c r="AW64" s="138">
        <f>AY64*36</f>
        <v>0</v>
      </c>
      <c r="AX64" s="133"/>
      <c r="AY64" s="139"/>
      <c r="AZ64" s="138">
        <f>BB64*36</f>
        <v>0</v>
      </c>
      <c r="BA64" s="133"/>
      <c r="BB64" s="137"/>
      <c r="BC64" s="138"/>
      <c r="BD64" s="133"/>
      <c r="BE64" s="132"/>
      <c r="BF64" s="484">
        <f>AJ64+AM64+AP64+AS64+AV64+AY64+BB64+BE64</f>
        <v>6</v>
      </c>
      <c r="BG64" s="485"/>
      <c r="BH64" s="579" t="s">
        <v>230</v>
      </c>
      <c r="BI64" s="580"/>
      <c r="BJ64" s="193"/>
      <c r="BK64" s="193"/>
      <c r="BL64" s="193"/>
      <c r="BM64" s="193"/>
      <c r="BN64" s="193"/>
      <c r="BO64" s="193"/>
      <c r="BP64" s="193"/>
    </row>
    <row r="65" spans="1:68" s="195" customFormat="1" ht="30" customHeight="1" thickBot="1" x14ac:dyDescent="0.3">
      <c r="A65" s="629" t="s">
        <v>409</v>
      </c>
      <c r="B65" s="630"/>
      <c r="C65" s="631" t="s">
        <v>0</v>
      </c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3"/>
      <c r="R65" s="634">
        <v>4</v>
      </c>
      <c r="S65" s="635"/>
      <c r="T65" s="636">
        <v>3</v>
      </c>
      <c r="U65" s="637"/>
      <c r="V65" s="638">
        <f>AH65+AK65+AN65+AQ65+AT65+AW65+AZ65+BC65</f>
        <v>216</v>
      </c>
      <c r="W65" s="639"/>
      <c r="X65" s="640">
        <f>SUM(Z65:AG65)</f>
        <v>112</v>
      </c>
      <c r="Y65" s="641"/>
      <c r="Z65" s="615">
        <v>56</v>
      </c>
      <c r="AA65" s="616"/>
      <c r="AB65" s="617">
        <v>20</v>
      </c>
      <c r="AC65" s="616"/>
      <c r="AD65" s="617">
        <v>36</v>
      </c>
      <c r="AE65" s="616"/>
      <c r="AF65" s="617"/>
      <c r="AG65" s="618"/>
      <c r="AH65" s="219"/>
      <c r="AI65" s="220"/>
      <c r="AJ65" s="221"/>
      <c r="AK65" s="222"/>
      <c r="AL65" s="223"/>
      <c r="AM65" s="221"/>
      <c r="AN65" s="224">
        <f>AP65*36</f>
        <v>108</v>
      </c>
      <c r="AO65" s="225">
        <v>64</v>
      </c>
      <c r="AP65" s="226">
        <v>3</v>
      </c>
      <c r="AQ65" s="227">
        <f>AS65*36</f>
        <v>108</v>
      </c>
      <c r="AR65" s="225">
        <v>48</v>
      </c>
      <c r="AS65" s="228">
        <v>3</v>
      </c>
      <c r="AT65" s="224">
        <f>AV65*36</f>
        <v>0</v>
      </c>
      <c r="AU65" s="225"/>
      <c r="AV65" s="229"/>
      <c r="AW65" s="225"/>
      <c r="AX65" s="225"/>
      <c r="AY65" s="228"/>
      <c r="AZ65" s="225"/>
      <c r="BA65" s="225"/>
      <c r="BB65" s="229"/>
      <c r="BC65" s="225"/>
      <c r="BD65" s="225"/>
      <c r="BE65" s="226"/>
      <c r="BF65" s="619">
        <v>6</v>
      </c>
      <c r="BG65" s="620"/>
      <c r="BH65" s="627" t="s">
        <v>231</v>
      </c>
      <c r="BI65" s="628"/>
      <c r="BJ65" s="193"/>
      <c r="BK65" s="193"/>
      <c r="BL65" s="193"/>
      <c r="BM65" s="193"/>
      <c r="BN65" s="193"/>
      <c r="BO65" s="193"/>
      <c r="BP65" s="193"/>
    </row>
    <row r="66" spans="1:68" s="200" customFormat="1" ht="48" customHeight="1" thickTop="1" x14ac:dyDescent="0.25">
      <c r="A66" s="651" t="s">
        <v>162</v>
      </c>
      <c r="B66" s="652"/>
      <c r="C66" s="653" t="s">
        <v>7</v>
      </c>
      <c r="D66" s="654"/>
      <c r="E66" s="654"/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  <c r="Q66" s="655"/>
      <c r="R66" s="215"/>
      <c r="S66" s="216"/>
      <c r="T66" s="217"/>
      <c r="U66" s="218"/>
      <c r="V66" s="656">
        <f>SUM(V67:W110)</f>
        <v>3258</v>
      </c>
      <c r="W66" s="656"/>
      <c r="X66" s="657">
        <f>SUM(X67:Y110)</f>
        <v>1622</v>
      </c>
      <c r="Y66" s="658"/>
      <c r="Z66" s="554">
        <f>SUM(Z67:AA110)</f>
        <v>818</v>
      </c>
      <c r="AA66" s="554"/>
      <c r="AB66" s="621">
        <f>SUM(AB67:AC110)</f>
        <v>196</v>
      </c>
      <c r="AC66" s="621"/>
      <c r="AD66" s="621">
        <f>SUM(AD67:AE110)</f>
        <v>588</v>
      </c>
      <c r="AE66" s="621"/>
      <c r="AF66" s="554">
        <f>SUM(AF67:AG110)</f>
        <v>20</v>
      </c>
      <c r="AG66" s="554"/>
      <c r="AH66" s="123">
        <f t="shared" ref="AH66:BE66" si="47">SUM(AH67:AH110)</f>
        <v>216</v>
      </c>
      <c r="AI66" s="124">
        <f t="shared" si="47"/>
        <v>114</v>
      </c>
      <c r="AJ66" s="125">
        <f t="shared" si="47"/>
        <v>6</v>
      </c>
      <c r="AK66" s="126">
        <f t="shared" si="47"/>
        <v>108</v>
      </c>
      <c r="AL66" s="124">
        <f t="shared" si="47"/>
        <v>48</v>
      </c>
      <c r="AM66" s="125">
        <f t="shared" si="47"/>
        <v>3</v>
      </c>
      <c r="AN66" s="127">
        <f t="shared" si="47"/>
        <v>180</v>
      </c>
      <c r="AO66" s="124">
        <f t="shared" si="47"/>
        <v>70</v>
      </c>
      <c r="AP66" s="125">
        <f t="shared" si="47"/>
        <v>5</v>
      </c>
      <c r="AQ66" s="126">
        <f t="shared" si="47"/>
        <v>108</v>
      </c>
      <c r="AR66" s="124">
        <f t="shared" si="47"/>
        <v>64</v>
      </c>
      <c r="AS66" s="130">
        <f t="shared" si="47"/>
        <v>3</v>
      </c>
      <c r="AT66" s="127">
        <f t="shared" si="47"/>
        <v>672</v>
      </c>
      <c r="AU66" s="124">
        <f t="shared" si="47"/>
        <v>330</v>
      </c>
      <c r="AV66" s="128">
        <f t="shared" si="47"/>
        <v>19</v>
      </c>
      <c r="AW66" s="129">
        <f t="shared" si="47"/>
        <v>924</v>
      </c>
      <c r="AX66" s="124">
        <f t="shared" si="47"/>
        <v>478</v>
      </c>
      <c r="AY66" s="130">
        <f t="shared" si="47"/>
        <v>26</v>
      </c>
      <c r="AZ66" s="129">
        <f t="shared" si="47"/>
        <v>1050</v>
      </c>
      <c r="BA66" s="124">
        <f t="shared" si="47"/>
        <v>518</v>
      </c>
      <c r="BB66" s="128">
        <f t="shared" si="47"/>
        <v>30</v>
      </c>
      <c r="BC66" s="129">
        <f t="shared" si="47"/>
        <v>0</v>
      </c>
      <c r="BD66" s="124">
        <f t="shared" si="47"/>
        <v>0</v>
      </c>
      <c r="BE66" s="131">
        <f t="shared" si="47"/>
        <v>0</v>
      </c>
      <c r="BF66" s="555">
        <f t="shared" si="13"/>
        <v>92</v>
      </c>
      <c r="BG66" s="556"/>
      <c r="BH66" s="642"/>
      <c r="BI66" s="643"/>
      <c r="BJ66" s="193"/>
      <c r="BK66" s="193"/>
      <c r="BL66" s="193"/>
      <c r="BM66" s="193"/>
      <c r="BN66" s="193"/>
      <c r="BO66" s="193"/>
      <c r="BP66" s="193"/>
    </row>
    <row r="67" spans="1:68" s="195" customFormat="1" ht="30" customHeight="1" x14ac:dyDescent="0.25">
      <c r="A67" s="644" t="s">
        <v>163</v>
      </c>
      <c r="B67" s="645"/>
      <c r="C67" s="646" t="s">
        <v>8</v>
      </c>
      <c r="D67" s="647"/>
      <c r="E67" s="647"/>
      <c r="F67" s="647"/>
      <c r="G67" s="647"/>
      <c r="H67" s="647"/>
      <c r="I67" s="647"/>
      <c r="J67" s="647"/>
      <c r="K67" s="647"/>
      <c r="L67" s="647"/>
      <c r="M67" s="647"/>
      <c r="N67" s="647"/>
      <c r="O67" s="647"/>
      <c r="P67" s="647"/>
      <c r="Q67" s="648"/>
      <c r="R67" s="113"/>
      <c r="S67" s="114"/>
      <c r="T67" s="115"/>
      <c r="U67" s="116"/>
      <c r="V67" s="494">
        <f t="shared" ref="V67" si="48">AH67+AK67+AN67+AQ67+AT67+AW67+AZ67+BC67</f>
        <v>0</v>
      </c>
      <c r="W67" s="495"/>
      <c r="X67" s="501">
        <f t="shared" ref="X67:X98" si="49">SUM(Z67:AG67)</f>
        <v>0</v>
      </c>
      <c r="Y67" s="483"/>
      <c r="Z67" s="117"/>
      <c r="AA67" s="118"/>
      <c r="AB67" s="119"/>
      <c r="AC67" s="118"/>
      <c r="AD67" s="119"/>
      <c r="AE67" s="118"/>
      <c r="AF67" s="119"/>
      <c r="AG67" s="120"/>
      <c r="AH67" s="132">
        <f t="shared" ref="AH67:AH94" si="50">AJ67*36</f>
        <v>0</v>
      </c>
      <c r="AI67" s="156"/>
      <c r="AJ67" s="157"/>
      <c r="AK67" s="135">
        <f t="shared" ref="AK67:AK105" si="51">AM67*36</f>
        <v>0</v>
      </c>
      <c r="AL67" s="156"/>
      <c r="AM67" s="157"/>
      <c r="AN67" s="136">
        <f t="shared" si="29"/>
        <v>0</v>
      </c>
      <c r="AO67" s="156"/>
      <c r="AP67" s="157"/>
      <c r="AQ67" s="135">
        <f t="shared" ref="AQ67:AQ105" si="52">AS67*36</f>
        <v>0</v>
      </c>
      <c r="AR67" s="156"/>
      <c r="AS67" s="158"/>
      <c r="AT67" s="136">
        <f t="shared" ref="AT67:AT98" si="53">AV67*36</f>
        <v>0</v>
      </c>
      <c r="AU67" s="156"/>
      <c r="AV67" s="159"/>
      <c r="AW67" s="138">
        <f t="shared" ref="AW67:AW98" si="54">AY67*36</f>
        <v>0</v>
      </c>
      <c r="AX67" s="156"/>
      <c r="AY67" s="158"/>
      <c r="AZ67" s="138">
        <f t="shared" ref="AZ67:AZ104" si="55">BB67*36</f>
        <v>0</v>
      </c>
      <c r="BA67" s="156"/>
      <c r="BB67" s="159"/>
      <c r="BC67" s="160"/>
      <c r="BD67" s="156"/>
      <c r="BE67" s="161"/>
      <c r="BF67" s="484">
        <f t="shared" si="13"/>
        <v>0</v>
      </c>
      <c r="BG67" s="485"/>
      <c r="BH67" s="649"/>
      <c r="BI67" s="650"/>
      <c r="BJ67" s="193"/>
      <c r="BK67" s="193"/>
      <c r="BL67" s="193"/>
      <c r="BM67" s="193"/>
      <c r="BN67" s="193"/>
      <c r="BO67" s="193"/>
      <c r="BP67" s="193"/>
    </row>
    <row r="68" spans="1:68" s="195" customFormat="1" ht="60" customHeight="1" x14ac:dyDescent="0.25">
      <c r="A68" s="486" t="s">
        <v>164</v>
      </c>
      <c r="B68" s="487"/>
      <c r="C68" s="624" t="s">
        <v>341</v>
      </c>
      <c r="D68" s="625"/>
      <c r="E68" s="625"/>
      <c r="F68" s="625"/>
      <c r="G68" s="625"/>
      <c r="H68" s="625"/>
      <c r="I68" s="625"/>
      <c r="J68" s="625"/>
      <c r="K68" s="625"/>
      <c r="L68" s="625"/>
      <c r="M68" s="625"/>
      <c r="N68" s="625"/>
      <c r="O68" s="625"/>
      <c r="P68" s="625"/>
      <c r="Q68" s="626"/>
      <c r="R68" s="121"/>
      <c r="S68" s="122"/>
      <c r="T68" s="538">
        <v>3</v>
      </c>
      <c r="U68" s="539"/>
      <c r="V68" s="494">
        <f t="shared" ref="V68:V69" si="56">AH68+AK68+AN68+AQ68+AT68+AW68+AZ68+BC68</f>
        <v>72</v>
      </c>
      <c r="W68" s="495"/>
      <c r="X68" s="501">
        <f t="shared" ref="X68:X69" si="57">SUM(Z68:AG68)</f>
        <v>34</v>
      </c>
      <c r="Y68" s="483"/>
      <c r="Z68" s="524">
        <v>24</v>
      </c>
      <c r="AA68" s="525"/>
      <c r="AB68" s="526"/>
      <c r="AC68" s="525"/>
      <c r="AD68" s="526"/>
      <c r="AE68" s="525"/>
      <c r="AF68" s="526">
        <v>10</v>
      </c>
      <c r="AG68" s="527"/>
      <c r="AH68" s="140"/>
      <c r="AI68" s="141"/>
      <c r="AJ68" s="140"/>
      <c r="AK68" s="142"/>
      <c r="AL68" s="143"/>
      <c r="AM68" s="140"/>
      <c r="AN68" s="136">
        <f t="shared" si="29"/>
        <v>72</v>
      </c>
      <c r="AO68" s="143">
        <v>34</v>
      </c>
      <c r="AP68" s="140">
        <v>2</v>
      </c>
      <c r="AQ68" s="142"/>
      <c r="AR68" s="143"/>
      <c r="AS68" s="146"/>
      <c r="AT68" s="136">
        <f t="shared" si="53"/>
        <v>0</v>
      </c>
      <c r="AU68" s="143"/>
      <c r="AV68" s="145"/>
      <c r="AW68" s="143"/>
      <c r="AX68" s="143"/>
      <c r="AY68" s="146"/>
      <c r="AZ68" s="143"/>
      <c r="BA68" s="143"/>
      <c r="BB68" s="145"/>
      <c r="BC68" s="143"/>
      <c r="BD68" s="143"/>
      <c r="BE68" s="140"/>
      <c r="BF68" s="528">
        <v>2</v>
      </c>
      <c r="BG68" s="529"/>
      <c r="BH68" s="622" t="s">
        <v>342</v>
      </c>
      <c r="BI68" s="623"/>
      <c r="BJ68" s="193"/>
      <c r="BK68" s="193"/>
      <c r="BL68" s="193"/>
      <c r="BM68" s="193"/>
      <c r="BN68" s="193"/>
      <c r="BO68" s="193"/>
      <c r="BP68" s="193"/>
    </row>
    <row r="69" spans="1:68" s="195" customFormat="1" ht="60" customHeight="1" x14ac:dyDescent="0.25">
      <c r="A69" s="486" t="s">
        <v>165</v>
      </c>
      <c r="B69" s="487"/>
      <c r="C69" s="442" t="s">
        <v>15</v>
      </c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3"/>
      <c r="Q69" s="444"/>
      <c r="R69" s="109"/>
      <c r="S69" s="110"/>
      <c r="T69" s="485">
        <v>5</v>
      </c>
      <c r="U69" s="407"/>
      <c r="V69" s="494">
        <f t="shared" si="56"/>
        <v>72</v>
      </c>
      <c r="W69" s="495"/>
      <c r="X69" s="501">
        <f t="shared" si="57"/>
        <v>34</v>
      </c>
      <c r="Y69" s="483"/>
      <c r="Z69" s="501">
        <v>24</v>
      </c>
      <c r="AA69" s="482"/>
      <c r="AB69" s="481"/>
      <c r="AC69" s="482"/>
      <c r="AD69" s="481"/>
      <c r="AE69" s="482"/>
      <c r="AF69" s="481">
        <v>10</v>
      </c>
      <c r="AG69" s="483"/>
      <c r="AH69" s="132">
        <f>AJ69*36</f>
        <v>0</v>
      </c>
      <c r="AI69" s="133"/>
      <c r="AJ69" s="134"/>
      <c r="AK69" s="135">
        <f>AM69*36</f>
        <v>0</v>
      </c>
      <c r="AL69" s="133"/>
      <c r="AM69" s="134"/>
      <c r="AN69" s="136">
        <f t="shared" si="29"/>
        <v>0</v>
      </c>
      <c r="AO69" s="133"/>
      <c r="AP69" s="134"/>
      <c r="AQ69" s="135">
        <f>AS69*36</f>
        <v>0</v>
      </c>
      <c r="AR69" s="133"/>
      <c r="AS69" s="139"/>
      <c r="AT69" s="136">
        <f t="shared" si="53"/>
        <v>72</v>
      </c>
      <c r="AU69" s="133">
        <v>34</v>
      </c>
      <c r="AV69" s="137">
        <v>2</v>
      </c>
      <c r="AW69" s="138">
        <f>AY69*36</f>
        <v>0</v>
      </c>
      <c r="AX69" s="133"/>
      <c r="AY69" s="139"/>
      <c r="AZ69" s="138">
        <f>BB69*36</f>
        <v>0</v>
      </c>
      <c r="BA69" s="133"/>
      <c r="BB69" s="137"/>
      <c r="BC69" s="138"/>
      <c r="BD69" s="133"/>
      <c r="BE69" s="132"/>
      <c r="BF69" s="484">
        <f>AJ69+AM69+AP69+AS69+AV69+AY69+BB69+BE69</f>
        <v>2</v>
      </c>
      <c r="BG69" s="485"/>
      <c r="BH69" s="422" t="s">
        <v>343</v>
      </c>
      <c r="BI69" s="423"/>
      <c r="BJ69" s="193"/>
      <c r="BK69" s="193"/>
      <c r="BL69" s="193"/>
      <c r="BM69" s="193"/>
      <c r="BN69" s="193"/>
      <c r="BO69" s="193"/>
      <c r="BP69" s="193"/>
    </row>
    <row r="70" spans="1:68" s="195" customFormat="1" ht="48" customHeight="1" x14ac:dyDescent="0.25">
      <c r="A70" s="508" t="s">
        <v>166</v>
      </c>
      <c r="B70" s="509"/>
      <c r="C70" s="510" t="s">
        <v>278</v>
      </c>
      <c r="D70" s="511"/>
      <c r="E70" s="511"/>
      <c r="F70" s="511"/>
      <c r="G70" s="511"/>
      <c r="H70" s="511"/>
      <c r="I70" s="511"/>
      <c r="J70" s="511"/>
      <c r="K70" s="511"/>
      <c r="L70" s="511"/>
      <c r="M70" s="511"/>
      <c r="N70" s="511"/>
      <c r="O70" s="511"/>
      <c r="P70" s="511"/>
      <c r="Q70" s="512"/>
      <c r="R70" s="109"/>
      <c r="S70" s="110"/>
      <c r="T70" s="111"/>
      <c r="U70" s="112"/>
      <c r="V70" s="494">
        <f>AH70+AK70+AN70+AQ70+AT70+AW70+AZ70+BC70</f>
        <v>0</v>
      </c>
      <c r="W70" s="495"/>
      <c r="X70" s="501">
        <f>SUM(Z70:AG70)</f>
        <v>0</v>
      </c>
      <c r="Y70" s="483"/>
      <c r="Z70" s="105"/>
      <c r="AA70" s="107"/>
      <c r="AB70" s="108"/>
      <c r="AC70" s="107"/>
      <c r="AD70" s="108"/>
      <c r="AE70" s="107"/>
      <c r="AF70" s="108"/>
      <c r="AG70" s="106"/>
      <c r="AH70" s="132">
        <f>AJ70*36</f>
        <v>0</v>
      </c>
      <c r="AI70" s="133"/>
      <c r="AJ70" s="134"/>
      <c r="AK70" s="135">
        <f>AM70*36</f>
        <v>0</v>
      </c>
      <c r="AL70" s="133"/>
      <c r="AM70" s="134"/>
      <c r="AN70" s="136">
        <f>AP70*36</f>
        <v>0</v>
      </c>
      <c r="AO70" s="133"/>
      <c r="AP70" s="134"/>
      <c r="AQ70" s="135">
        <f>AS70*36</f>
        <v>0</v>
      </c>
      <c r="AR70" s="133"/>
      <c r="AS70" s="139"/>
      <c r="AT70" s="136">
        <f>AV70*36</f>
        <v>0</v>
      </c>
      <c r="AU70" s="133"/>
      <c r="AV70" s="137"/>
      <c r="AW70" s="138">
        <f>AY70*36</f>
        <v>0</v>
      </c>
      <c r="AX70" s="133"/>
      <c r="AY70" s="139"/>
      <c r="AZ70" s="138">
        <f>BB70*36</f>
        <v>0</v>
      </c>
      <c r="BA70" s="133"/>
      <c r="BB70" s="137"/>
      <c r="BC70" s="138"/>
      <c r="BD70" s="133"/>
      <c r="BE70" s="132"/>
      <c r="BF70" s="484">
        <f>AJ70+AM70+AP70+AS70+AV70+AY70+BB70+BE70</f>
        <v>0</v>
      </c>
      <c r="BG70" s="485"/>
      <c r="BH70" s="201"/>
      <c r="BI70" s="202"/>
      <c r="BJ70" s="193"/>
      <c r="BK70" s="193"/>
      <c r="BL70" s="193"/>
      <c r="BM70" s="193"/>
      <c r="BN70" s="193"/>
      <c r="BO70" s="193"/>
      <c r="BP70" s="193"/>
    </row>
    <row r="71" spans="1:68" s="195" customFormat="1" ht="30" customHeight="1" x14ac:dyDescent="0.25">
      <c r="A71" s="486" t="s">
        <v>289</v>
      </c>
      <c r="B71" s="487"/>
      <c r="C71" s="488" t="s">
        <v>245</v>
      </c>
      <c r="D71" s="489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90"/>
      <c r="R71" s="484"/>
      <c r="S71" s="491"/>
      <c r="T71" s="492">
        <v>6</v>
      </c>
      <c r="U71" s="493"/>
      <c r="V71" s="494">
        <f>AH71+AK71+AN71+AQ71+AT71+AW71+AZ71+BC71</f>
        <v>108</v>
      </c>
      <c r="W71" s="495"/>
      <c r="X71" s="501">
        <f>SUM(Z71:AG71)</f>
        <v>54</v>
      </c>
      <c r="Y71" s="483"/>
      <c r="Z71" s="501">
        <v>18</v>
      </c>
      <c r="AA71" s="482"/>
      <c r="AB71" s="481"/>
      <c r="AC71" s="482"/>
      <c r="AD71" s="481">
        <v>36</v>
      </c>
      <c r="AE71" s="482"/>
      <c r="AF71" s="481"/>
      <c r="AG71" s="483"/>
      <c r="AH71" s="132">
        <f>AJ71*36</f>
        <v>0</v>
      </c>
      <c r="AI71" s="133"/>
      <c r="AJ71" s="134"/>
      <c r="AK71" s="135">
        <f>AM71*36</f>
        <v>0</v>
      </c>
      <c r="AL71" s="133"/>
      <c r="AM71" s="134"/>
      <c r="AN71" s="136">
        <f>AP71*36</f>
        <v>0</v>
      </c>
      <c r="AO71" s="133"/>
      <c r="AP71" s="134"/>
      <c r="AQ71" s="135">
        <f>AS71*36</f>
        <v>0</v>
      </c>
      <c r="AR71" s="133"/>
      <c r="AS71" s="139"/>
      <c r="AT71" s="136">
        <f>AV71*36</f>
        <v>0</v>
      </c>
      <c r="AU71" s="133"/>
      <c r="AV71" s="137"/>
      <c r="AW71" s="138">
        <f>AY71*36</f>
        <v>108</v>
      </c>
      <c r="AX71" s="133">
        <v>54</v>
      </c>
      <c r="AY71" s="139">
        <v>3</v>
      </c>
      <c r="AZ71" s="138">
        <f>BB71*36</f>
        <v>0</v>
      </c>
      <c r="BA71" s="133"/>
      <c r="BB71" s="137"/>
      <c r="BC71" s="138"/>
      <c r="BD71" s="133"/>
      <c r="BE71" s="132"/>
      <c r="BF71" s="484">
        <f>AJ71+AM71+AP71+AS71+AV71+AY71+BB71+BE71</f>
        <v>3</v>
      </c>
      <c r="BG71" s="485"/>
      <c r="BH71" s="502" t="s">
        <v>66</v>
      </c>
      <c r="BI71" s="503"/>
      <c r="BJ71" s="193"/>
      <c r="BK71" s="193"/>
      <c r="BL71" s="193"/>
      <c r="BM71" s="193"/>
      <c r="BN71" s="193"/>
      <c r="BO71" s="193"/>
      <c r="BP71" s="193"/>
    </row>
    <row r="72" spans="1:68" s="195" customFormat="1" ht="48" customHeight="1" thickBot="1" x14ac:dyDescent="0.3">
      <c r="A72" s="486" t="s">
        <v>290</v>
      </c>
      <c r="B72" s="487"/>
      <c r="C72" s="498" t="s">
        <v>274</v>
      </c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500"/>
      <c r="R72" s="484"/>
      <c r="S72" s="491"/>
      <c r="T72" s="492">
        <v>6</v>
      </c>
      <c r="U72" s="493"/>
      <c r="V72" s="494">
        <f t="shared" ref="V72:V110" si="58">AH72+AK72+AN72+AQ72+AT72+AW72+AZ72+BC72</f>
        <v>108</v>
      </c>
      <c r="W72" s="495"/>
      <c r="X72" s="501">
        <f t="shared" ref="X72:X83" si="59">SUM(Z72:AG72)</f>
        <v>48</v>
      </c>
      <c r="Y72" s="483"/>
      <c r="Z72" s="501">
        <v>32</v>
      </c>
      <c r="AA72" s="482"/>
      <c r="AB72" s="481"/>
      <c r="AC72" s="482"/>
      <c r="AD72" s="481">
        <v>16</v>
      </c>
      <c r="AE72" s="482"/>
      <c r="AF72" s="481"/>
      <c r="AG72" s="483"/>
      <c r="AH72" s="132">
        <f>AJ72*36</f>
        <v>0</v>
      </c>
      <c r="AI72" s="133"/>
      <c r="AJ72" s="134"/>
      <c r="AK72" s="135">
        <f>AM72*36</f>
        <v>0</v>
      </c>
      <c r="AL72" s="133"/>
      <c r="AM72" s="134"/>
      <c r="AN72" s="136">
        <f>AP72*36</f>
        <v>0</v>
      </c>
      <c r="AO72" s="133"/>
      <c r="AP72" s="134"/>
      <c r="AQ72" s="135">
        <f>AS72*36</f>
        <v>0</v>
      </c>
      <c r="AR72" s="133"/>
      <c r="AS72" s="139"/>
      <c r="AT72" s="136">
        <f>AV72*36</f>
        <v>0</v>
      </c>
      <c r="AU72" s="133"/>
      <c r="AV72" s="137"/>
      <c r="AW72" s="138">
        <f>AY72*36</f>
        <v>108</v>
      </c>
      <c r="AX72" s="133">
        <f>X72</f>
        <v>48</v>
      </c>
      <c r="AY72" s="139">
        <v>3</v>
      </c>
      <c r="AZ72" s="138">
        <f>BB72*36</f>
        <v>0</v>
      </c>
      <c r="BA72" s="133"/>
      <c r="BB72" s="137"/>
      <c r="BC72" s="138"/>
      <c r="BD72" s="133"/>
      <c r="BE72" s="132"/>
      <c r="BF72" s="484">
        <f>AJ72+AM72+AP72+AS72+AV72+AY72+BB72+BE72</f>
        <v>3</v>
      </c>
      <c r="BG72" s="485"/>
      <c r="BH72" s="422" t="s">
        <v>67</v>
      </c>
      <c r="BI72" s="423"/>
      <c r="BJ72" s="193"/>
      <c r="BK72" s="193"/>
      <c r="BL72" s="193"/>
      <c r="BM72" s="193"/>
      <c r="BN72" s="193"/>
      <c r="BO72" s="193"/>
      <c r="BP72" s="193"/>
    </row>
    <row r="73" spans="1:68" s="198" customFormat="1" ht="24" customHeight="1" thickTop="1" x14ac:dyDescent="0.25">
      <c r="A73" s="589" t="s">
        <v>21</v>
      </c>
      <c r="B73" s="590"/>
      <c r="C73" s="595" t="s">
        <v>22</v>
      </c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596"/>
      <c r="R73" s="601" t="s">
        <v>23</v>
      </c>
      <c r="S73" s="602"/>
      <c r="T73" s="605" t="s">
        <v>24</v>
      </c>
      <c r="U73" s="549"/>
      <c r="V73" s="608" t="s">
        <v>25</v>
      </c>
      <c r="W73" s="609"/>
      <c r="X73" s="609"/>
      <c r="Y73" s="609"/>
      <c r="Z73" s="609"/>
      <c r="AA73" s="609"/>
      <c r="AB73" s="609"/>
      <c r="AC73" s="609"/>
      <c r="AD73" s="609"/>
      <c r="AE73" s="609"/>
      <c r="AF73" s="609"/>
      <c r="AG73" s="610"/>
      <c r="AH73" s="608" t="s">
        <v>26</v>
      </c>
      <c r="AI73" s="609"/>
      <c r="AJ73" s="609"/>
      <c r="AK73" s="609"/>
      <c r="AL73" s="609"/>
      <c r="AM73" s="609"/>
      <c r="AN73" s="609"/>
      <c r="AO73" s="609"/>
      <c r="AP73" s="609"/>
      <c r="AQ73" s="609"/>
      <c r="AR73" s="609"/>
      <c r="AS73" s="609"/>
      <c r="AT73" s="609"/>
      <c r="AU73" s="609"/>
      <c r="AV73" s="609"/>
      <c r="AW73" s="609"/>
      <c r="AX73" s="609"/>
      <c r="AY73" s="609"/>
      <c r="AZ73" s="609"/>
      <c r="BA73" s="609"/>
      <c r="BB73" s="609"/>
      <c r="BC73" s="609"/>
      <c r="BD73" s="609"/>
      <c r="BE73" s="610"/>
      <c r="BF73" s="565" t="s">
        <v>27</v>
      </c>
      <c r="BG73" s="566"/>
      <c r="BH73" s="548" t="s">
        <v>28</v>
      </c>
      <c r="BI73" s="549"/>
      <c r="BJ73" s="193"/>
      <c r="BK73" s="193"/>
      <c r="BL73" s="193"/>
      <c r="BM73" s="193"/>
      <c r="BN73" s="193"/>
      <c r="BO73" s="193"/>
      <c r="BP73" s="193"/>
    </row>
    <row r="74" spans="1:68" s="198" customFormat="1" ht="24" customHeight="1" x14ac:dyDescent="0.25">
      <c r="A74" s="591"/>
      <c r="B74" s="592"/>
      <c r="C74" s="597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598"/>
      <c r="R74" s="573"/>
      <c r="S74" s="603"/>
      <c r="T74" s="606"/>
      <c r="U74" s="551"/>
      <c r="V74" s="571" t="s">
        <v>29</v>
      </c>
      <c r="W74" s="572"/>
      <c r="X74" s="575" t="s">
        <v>30</v>
      </c>
      <c r="Y74" s="576"/>
      <c r="Z74" s="547" t="s">
        <v>31</v>
      </c>
      <c r="AA74" s="543"/>
      <c r="AB74" s="543"/>
      <c r="AC74" s="543"/>
      <c r="AD74" s="543"/>
      <c r="AE74" s="543"/>
      <c r="AF74" s="543"/>
      <c r="AG74" s="544"/>
      <c r="AH74" s="547" t="s">
        <v>32</v>
      </c>
      <c r="AI74" s="543"/>
      <c r="AJ74" s="543"/>
      <c r="AK74" s="543"/>
      <c r="AL74" s="543"/>
      <c r="AM74" s="544"/>
      <c r="AN74" s="547" t="s">
        <v>33</v>
      </c>
      <c r="AO74" s="543"/>
      <c r="AP74" s="543"/>
      <c r="AQ74" s="543"/>
      <c r="AR74" s="543"/>
      <c r="AS74" s="544"/>
      <c r="AT74" s="547" t="s">
        <v>34</v>
      </c>
      <c r="AU74" s="543"/>
      <c r="AV74" s="543"/>
      <c r="AW74" s="543"/>
      <c r="AX74" s="543"/>
      <c r="AY74" s="544"/>
      <c r="AZ74" s="547" t="s">
        <v>35</v>
      </c>
      <c r="BA74" s="543"/>
      <c r="BB74" s="543"/>
      <c r="BC74" s="543"/>
      <c r="BD74" s="543"/>
      <c r="BE74" s="544"/>
      <c r="BF74" s="567"/>
      <c r="BG74" s="568"/>
      <c r="BH74" s="550"/>
      <c r="BI74" s="551"/>
      <c r="BJ74" s="193"/>
      <c r="BK74" s="193"/>
      <c r="BL74" s="193"/>
      <c r="BM74" s="193"/>
      <c r="BN74" s="193"/>
      <c r="BO74" s="193"/>
      <c r="BP74" s="193"/>
    </row>
    <row r="75" spans="1:68" s="198" customFormat="1" ht="24" customHeight="1" x14ac:dyDescent="0.25">
      <c r="A75" s="591"/>
      <c r="B75" s="592"/>
      <c r="C75" s="597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598"/>
      <c r="R75" s="573"/>
      <c r="S75" s="603"/>
      <c r="T75" s="606"/>
      <c r="U75" s="551"/>
      <c r="V75" s="573"/>
      <c r="W75" s="551"/>
      <c r="X75" s="567"/>
      <c r="Y75" s="577"/>
      <c r="Z75" s="571" t="s">
        <v>36</v>
      </c>
      <c r="AA75" s="586"/>
      <c r="AB75" s="611" t="s">
        <v>37</v>
      </c>
      <c r="AC75" s="612"/>
      <c r="AD75" s="611" t="s">
        <v>38</v>
      </c>
      <c r="AE75" s="612"/>
      <c r="AF75" s="611" t="s">
        <v>39</v>
      </c>
      <c r="AG75" s="576"/>
      <c r="AH75" s="563" t="s">
        <v>40</v>
      </c>
      <c r="AI75" s="558"/>
      <c r="AJ75" s="564"/>
      <c r="AK75" s="557" t="s">
        <v>41</v>
      </c>
      <c r="AL75" s="558"/>
      <c r="AM75" s="559"/>
      <c r="AN75" s="563" t="s">
        <v>42</v>
      </c>
      <c r="AO75" s="558"/>
      <c r="AP75" s="564"/>
      <c r="AQ75" s="557" t="s">
        <v>43</v>
      </c>
      <c r="AR75" s="558"/>
      <c r="AS75" s="559"/>
      <c r="AT75" s="563" t="s">
        <v>44</v>
      </c>
      <c r="AU75" s="558"/>
      <c r="AV75" s="564"/>
      <c r="AW75" s="557" t="s">
        <v>45</v>
      </c>
      <c r="AX75" s="558"/>
      <c r="AY75" s="559"/>
      <c r="AZ75" s="563" t="s">
        <v>46</v>
      </c>
      <c r="BA75" s="558"/>
      <c r="BB75" s="564"/>
      <c r="BC75" s="557" t="s">
        <v>47</v>
      </c>
      <c r="BD75" s="558"/>
      <c r="BE75" s="559"/>
      <c r="BF75" s="567"/>
      <c r="BG75" s="568"/>
      <c r="BH75" s="550"/>
      <c r="BI75" s="551"/>
      <c r="BJ75" s="193"/>
      <c r="BK75" s="193"/>
      <c r="BL75" s="193"/>
      <c r="BM75" s="193"/>
      <c r="BN75" s="193"/>
      <c r="BO75" s="193"/>
      <c r="BP75" s="193"/>
    </row>
    <row r="76" spans="1:68" s="198" customFormat="1" ht="24" customHeight="1" x14ac:dyDescent="0.3">
      <c r="A76" s="591"/>
      <c r="B76" s="592"/>
      <c r="C76" s="597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598"/>
      <c r="R76" s="573"/>
      <c r="S76" s="603"/>
      <c r="T76" s="606"/>
      <c r="U76" s="551"/>
      <c r="V76" s="573"/>
      <c r="W76" s="551"/>
      <c r="X76" s="567"/>
      <c r="Y76" s="577"/>
      <c r="Z76" s="573"/>
      <c r="AA76" s="587"/>
      <c r="AB76" s="613"/>
      <c r="AC76" s="568"/>
      <c r="AD76" s="613"/>
      <c r="AE76" s="568"/>
      <c r="AF76" s="613"/>
      <c r="AG76" s="577"/>
      <c r="AH76" s="252" t="s">
        <v>440</v>
      </c>
      <c r="AI76" s="560" t="s">
        <v>48</v>
      </c>
      <c r="AJ76" s="561"/>
      <c r="AK76" s="253" t="s">
        <v>441</v>
      </c>
      <c r="AL76" s="560" t="s">
        <v>48</v>
      </c>
      <c r="AM76" s="562"/>
      <c r="AN76" s="252" t="s">
        <v>440</v>
      </c>
      <c r="AO76" s="560" t="s">
        <v>48</v>
      </c>
      <c r="AP76" s="561"/>
      <c r="AQ76" s="254" t="s">
        <v>441</v>
      </c>
      <c r="AR76" s="560" t="s">
        <v>48</v>
      </c>
      <c r="AS76" s="562"/>
      <c r="AT76" s="252" t="s">
        <v>440</v>
      </c>
      <c r="AU76" s="560" t="s">
        <v>48</v>
      </c>
      <c r="AV76" s="561"/>
      <c r="AW76" s="253" t="s">
        <v>441</v>
      </c>
      <c r="AX76" s="560" t="s">
        <v>48</v>
      </c>
      <c r="AY76" s="562"/>
      <c r="AZ76" s="254" t="s">
        <v>442</v>
      </c>
      <c r="BA76" s="560" t="s">
        <v>48</v>
      </c>
      <c r="BB76" s="561"/>
      <c r="BC76" s="100"/>
      <c r="BD76" s="558"/>
      <c r="BE76" s="559"/>
      <c r="BF76" s="567"/>
      <c r="BG76" s="568"/>
      <c r="BH76" s="550"/>
      <c r="BI76" s="551"/>
      <c r="BJ76" s="193"/>
      <c r="BK76" s="193"/>
      <c r="BL76" s="193"/>
      <c r="BM76" s="193"/>
      <c r="BN76" s="193"/>
      <c r="BO76" s="193"/>
      <c r="BP76" s="193"/>
    </row>
    <row r="77" spans="1:68" s="198" customFormat="1" ht="90" customHeight="1" thickBot="1" x14ac:dyDescent="0.3">
      <c r="A77" s="593"/>
      <c r="B77" s="594"/>
      <c r="C77" s="599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600"/>
      <c r="R77" s="574"/>
      <c r="S77" s="604"/>
      <c r="T77" s="607"/>
      <c r="U77" s="553"/>
      <c r="V77" s="574"/>
      <c r="W77" s="553"/>
      <c r="X77" s="569"/>
      <c r="Y77" s="578"/>
      <c r="Z77" s="574"/>
      <c r="AA77" s="588"/>
      <c r="AB77" s="614"/>
      <c r="AC77" s="570"/>
      <c r="AD77" s="614"/>
      <c r="AE77" s="570"/>
      <c r="AF77" s="614"/>
      <c r="AG77" s="578"/>
      <c r="AH77" s="230" t="s">
        <v>49</v>
      </c>
      <c r="AI77" s="231" t="s">
        <v>50</v>
      </c>
      <c r="AJ77" s="232" t="s">
        <v>51</v>
      </c>
      <c r="AK77" s="233" t="s">
        <v>49</v>
      </c>
      <c r="AL77" s="231" t="s">
        <v>50</v>
      </c>
      <c r="AM77" s="232" t="s">
        <v>51</v>
      </c>
      <c r="AN77" s="230" t="s">
        <v>49</v>
      </c>
      <c r="AO77" s="231" t="s">
        <v>50</v>
      </c>
      <c r="AP77" s="234" t="s">
        <v>51</v>
      </c>
      <c r="AQ77" s="235" t="s">
        <v>49</v>
      </c>
      <c r="AR77" s="231" t="s">
        <v>50</v>
      </c>
      <c r="AS77" s="236" t="s">
        <v>51</v>
      </c>
      <c r="AT77" s="230" t="s">
        <v>49</v>
      </c>
      <c r="AU77" s="231" t="s">
        <v>50</v>
      </c>
      <c r="AV77" s="232" t="s">
        <v>51</v>
      </c>
      <c r="AW77" s="233" t="s">
        <v>49</v>
      </c>
      <c r="AX77" s="231" t="s">
        <v>50</v>
      </c>
      <c r="AY77" s="236" t="s">
        <v>51</v>
      </c>
      <c r="AZ77" s="235" t="s">
        <v>49</v>
      </c>
      <c r="BA77" s="231" t="s">
        <v>50</v>
      </c>
      <c r="BB77" s="234" t="s">
        <v>51</v>
      </c>
      <c r="BC77" s="235" t="s">
        <v>49</v>
      </c>
      <c r="BD77" s="231" t="s">
        <v>50</v>
      </c>
      <c r="BE77" s="236" t="s">
        <v>51</v>
      </c>
      <c r="BF77" s="569"/>
      <c r="BG77" s="570"/>
      <c r="BH77" s="552"/>
      <c r="BI77" s="553"/>
      <c r="BJ77" s="193"/>
      <c r="BK77" s="193"/>
      <c r="BL77" s="193"/>
      <c r="BM77" s="193"/>
      <c r="BN77" s="193"/>
      <c r="BO77" s="193"/>
      <c r="BP77" s="193"/>
    </row>
    <row r="78" spans="1:68" s="195" customFormat="1" ht="48" customHeight="1" thickTop="1" x14ac:dyDescent="0.25">
      <c r="A78" s="506" t="s">
        <v>410</v>
      </c>
      <c r="B78" s="507"/>
      <c r="C78" s="498" t="s">
        <v>257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500"/>
      <c r="R78" s="484">
        <v>7</v>
      </c>
      <c r="S78" s="491"/>
      <c r="T78" s="492"/>
      <c r="U78" s="493"/>
      <c r="V78" s="494">
        <f>AH78+AK78+AN78+AQ78+AT78+AW78+AZ78+BC78</f>
        <v>108</v>
      </c>
      <c r="W78" s="495"/>
      <c r="X78" s="501">
        <f>SUM(Z78:AG78)</f>
        <v>60</v>
      </c>
      <c r="Y78" s="483"/>
      <c r="Z78" s="501">
        <v>40</v>
      </c>
      <c r="AA78" s="482"/>
      <c r="AB78" s="481"/>
      <c r="AC78" s="482"/>
      <c r="AD78" s="481">
        <v>20</v>
      </c>
      <c r="AE78" s="482"/>
      <c r="AF78" s="481"/>
      <c r="AG78" s="483"/>
      <c r="AH78" s="132">
        <f>AJ78*36</f>
        <v>0</v>
      </c>
      <c r="AI78" s="133"/>
      <c r="AJ78" s="134"/>
      <c r="AK78" s="135">
        <f>AM78*36</f>
        <v>0</v>
      </c>
      <c r="AL78" s="133"/>
      <c r="AM78" s="134"/>
      <c r="AN78" s="136">
        <f>AP78*36</f>
        <v>0</v>
      </c>
      <c r="AO78" s="133"/>
      <c r="AP78" s="134"/>
      <c r="AQ78" s="135">
        <f>AS78*36</f>
        <v>0</v>
      </c>
      <c r="AR78" s="133"/>
      <c r="AS78" s="139"/>
      <c r="AT78" s="136">
        <f>AV78*36</f>
        <v>0</v>
      </c>
      <c r="AU78" s="133"/>
      <c r="AV78" s="137"/>
      <c r="AW78" s="138">
        <f>AY78*36</f>
        <v>0</v>
      </c>
      <c r="AX78" s="133"/>
      <c r="AY78" s="139"/>
      <c r="AZ78" s="188">
        <f>BB78*36</f>
        <v>108</v>
      </c>
      <c r="BA78" s="149">
        <f>X78</f>
        <v>60</v>
      </c>
      <c r="BB78" s="187">
        <v>3</v>
      </c>
      <c r="BC78" s="138"/>
      <c r="BD78" s="133"/>
      <c r="BE78" s="132"/>
      <c r="BF78" s="484">
        <f t="shared" ref="BF78:BF79" si="60">AJ78+AM78+AP78+AS78+AV78+AY78+BB78+BE78</f>
        <v>3</v>
      </c>
      <c r="BG78" s="485"/>
      <c r="BH78" s="496" t="s">
        <v>309</v>
      </c>
      <c r="BI78" s="497"/>
      <c r="BJ78" s="193"/>
      <c r="BK78" s="193"/>
      <c r="BL78" s="193"/>
      <c r="BM78" s="193"/>
      <c r="BN78" s="193"/>
      <c r="BO78" s="193"/>
      <c r="BP78" s="193"/>
    </row>
    <row r="79" spans="1:68" s="195" customFormat="1" ht="69.95" customHeight="1" x14ac:dyDescent="0.25">
      <c r="A79" s="514"/>
      <c r="B79" s="515"/>
      <c r="C79" s="498" t="s">
        <v>261</v>
      </c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99"/>
      <c r="Q79" s="500"/>
      <c r="R79" s="484"/>
      <c r="S79" s="491"/>
      <c r="T79" s="492"/>
      <c r="U79" s="493"/>
      <c r="V79" s="494">
        <f>AH79+AK79+AN79+AQ79+AT79+AW79+AZ79+BC79</f>
        <v>30</v>
      </c>
      <c r="W79" s="495"/>
      <c r="X79" s="501">
        <f>SUM(Z79:AG79)</f>
        <v>0</v>
      </c>
      <c r="Y79" s="483"/>
      <c r="Z79" s="501"/>
      <c r="AA79" s="482"/>
      <c r="AB79" s="481"/>
      <c r="AC79" s="482"/>
      <c r="AD79" s="481"/>
      <c r="AE79" s="482"/>
      <c r="AF79" s="481"/>
      <c r="AG79" s="483"/>
      <c r="AH79" s="132">
        <f t="shared" ref="AH79" si="61">AJ79*36</f>
        <v>0</v>
      </c>
      <c r="AI79" s="133"/>
      <c r="AJ79" s="134"/>
      <c r="AK79" s="135">
        <f t="shared" ref="AK79" si="62">AM79*36</f>
        <v>0</v>
      </c>
      <c r="AL79" s="133"/>
      <c r="AM79" s="134"/>
      <c r="AN79" s="136">
        <f t="shared" ref="AN79" si="63">AP79*36</f>
        <v>0</v>
      </c>
      <c r="AO79" s="133"/>
      <c r="AP79" s="134"/>
      <c r="AQ79" s="135">
        <f t="shared" ref="AQ79" si="64">AS79*36</f>
        <v>0</v>
      </c>
      <c r="AR79" s="133"/>
      <c r="AS79" s="139"/>
      <c r="AT79" s="136">
        <f t="shared" ref="AT79" si="65">AV79*36</f>
        <v>0</v>
      </c>
      <c r="AU79" s="133"/>
      <c r="AV79" s="137"/>
      <c r="AW79" s="138">
        <f t="shared" ref="AW79" si="66">AY79*36</f>
        <v>0</v>
      </c>
      <c r="AX79" s="133"/>
      <c r="AY79" s="139"/>
      <c r="AZ79" s="138">
        <v>30</v>
      </c>
      <c r="BA79" s="162"/>
      <c r="BB79" s="163">
        <v>1</v>
      </c>
      <c r="BC79" s="138"/>
      <c r="BD79" s="133"/>
      <c r="BE79" s="132"/>
      <c r="BF79" s="484">
        <f t="shared" si="60"/>
        <v>1</v>
      </c>
      <c r="BG79" s="485"/>
      <c r="BH79" s="519"/>
      <c r="BI79" s="520"/>
      <c r="BJ79" s="193"/>
      <c r="BK79" s="193"/>
      <c r="BL79" s="193"/>
      <c r="BM79" s="193"/>
      <c r="BN79" s="193"/>
      <c r="BO79" s="193"/>
      <c r="BP79" s="193"/>
    </row>
    <row r="80" spans="1:68" s="195" customFormat="1" ht="30" customHeight="1" x14ac:dyDescent="0.25">
      <c r="A80" s="486" t="s">
        <v>411</v>
      </c>
      <c r="B80" s="487"/>
      <c r="C80" s="498" t="s">
        <v>254</v>
      </c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P80" s="499"/>
      <c r="Q80" s="500"/>
      <c r="R80" s="484">
        <v>7</v>
      </c>
      <c r="S80" s="491"/>
      <c r="T80" s="492"/>
      <c r="U80" s="493"/>
      <c r="V80" s="494">
        <f>AH80+AK80+AN80+AQ80+AT80+AW80+AZ80+BC80</f>
        <v>108</v>
      </c>
      <c r="W80" s="495"/>
      <c r="X80" s="501">
        <f>SUM(Z80:AG80)</f>
        <v>60</v>
      </c>
      <c r="Y80" s="483"/>
      <c r="Z80" s="501">
        <v>40</v>
      </c>
      <c r="AA80" s="482"/>
      <c r="AB80" s="481"/>
      <c r="AC80" s="482"/>
      <c r="AD80" s="481">
        <v>20</v>
      </c>
      <c r="AE80" s="482"/>
      <c r="AF80" s="481"/>
      <c r="AG80" s="483"/>
      <c r="AH80" s="132">
        <f>AJ80*36</f>
        <v>0</v>
      </c>
      <c r="AI80" s="133"/>
      <c r="AJ80" s="134"/>
      <c r="AK80" s="135">
        <f>AM80*36</f>
        <v>0</v>
      </c>
      <c r="AL80" s="133"/>
      <c r="AM80" s="134"/>
      <c r="AN80" s="136">
        <f>AP80*36</f>
        <v>0</v>
      </c>
      <c r="AO80" s="133"/>
      <c r="AP80" s="134"/>
      <c r="AQ80" s="135">
        <f>AS80*36</f>
        <v>0</v>
      </c>
      <c r="AR80" s="133"/>
      <c r="AS80" s="139"/>
      <c r="AT80" s="136">
        <f>AV80*36</f>
        <v>0</v>
      </c>
      <c r="AU80" s="133"/>
      <c r="AV80" s="137"/>
      <c r="AW80" s="138">
        <f>AY80*36</f>
        <v>0</v>
      </c>
      <c r="AX80" s="133"/>
      <c r="AY80" s="139"/>
      <c r="AZ80" s="138">
        <f>BB80*36</f>
        <v>108</v>
      </c>
      <c r="BA80" s="133">
        <f>X80</f>
        <v>60</v>
      </c>
      <c r="BB80" s="137">
        <v>3</v>
      </c>
      <c r="BC80" s="138"/>
      <c r="BD80" s="133"/>
      <c r="BE80" s="132"/>
      <c r="BF80" s="484">
        <f>AJ80+AM80+AP80+AS80+AV80+AY80+BB80+BE80</f>
        <v>3</v>
      </c>
      <c r="BG80" s="485"/>
      <c r="BH80" s="461" t="s">
        <v>68</v>
      </c>
      <c r="BI80" s="462"/>
      <c r="BJ80" s="193"/>
      <c r="BK80" s="193"/>
      <c r="BL80" s="193"/>
      <c r="BM80" s="193"/>
      <c r="BN80" s="193"/>
      <c r="BO80" s="193"/>
      <c r="BP80" s="193"/>
    </row>
    <row r="81" spans="1:68" s="195" customFormat="1" ht="30" customHeight="1" x14ac:dyDescent="0.25">
      <c r="A81" s="508" t="s">
        <v>291</v>
      </c>
      <c r="B81" s="509"/>
      <c r="C81" s="510" t="s">
        <v>275</v>
      </c>
      <c r="D81" s="511"/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P81" s="511"/>
      <c r="Q81" s="512"/>
      <c r="R81" s="109"/>
      <c r="S81" s="110"/>
      <c r="T81" s="111"/>
      <c r="U81" s="112"/>
      <c r="V81" s="494">
        <f t="shared" si="58"/>
        <v>0</v>
      </c>
      <c r="W81" s="495"/>
      <c r="X81" s="501">
        <f t="shared" si="59"/>
        <v>0</v>
      </c>
      <c r="Y81" s="483"/>
      <c r="Z81" s="105"/>
      <c r="AA81" s="107"/>
      <c r="AB81" s="108"/>
      <c r="AC81" s="107"/>
      <c r="AD81" s="108"/>
      <c r="AE81" s="107"/>
      <c r="AF81" s="108"/>
      <c r="AG81" s="106"/>
      <c r="AH81" s="132">
        <f t="shared" ref="AH81" si="67">AJ81*36</f>
        <v>0</v>
      </c>
      <c r="AI81" s="133"/>
      <c r="AJ81" s="134"/>
      <c r="AK81" s="135">
        <f t="shared" ref="AK81" si="68">AM81*36</f>
        <v>0</v>
      </c>
      <c r="AL81" s="133"/>
      <c r="AM81" s="134"/>
      <c r="AN81" s="136">
        <f t="shared" ref="AN81" si="69">AP81*36</f>
        <v>0</v>
      </c>
      <c r="AO81" s="133"/>
      <c r="AP81" s="134"/>
      <c r="AQ81" s="135">
        <f t="shared" ref="AQ81" si="70">AS81*36</f>
        <v>0</v>
      </c>
      <c r="AR81" s="133"/>
      <c r="AS81" s="139"/>
      <c r="AT81" s="136">
        <f t="shared" ref="AT81" si="71">AV81*36</f>
        <v>0</v>
      </c>
      <c r="AU81" s="133"/>
      <c r="AV81" s="137"/>
      <c r="AW81" s="138">
        <f t="shared" ref="AW81" si="72">AY81*36</f>
        <v>0</v>
      </c>
      <c r="AX81" s="133"/>
      <c r="AY81" s="139"/>
      <c r="AZ81" s="138">
        <f t="shared" ref="AZ81" si="73">BB81*36</f>
        <v>0</v>
      </c>
      <c r="BA81" s="133"/>
      <c r="BB81" s="137"/>
      <c r="BC81" s="138"/>
      <c r="BD81" s="133"/>
      <c r="BE81" s="132"/>
      <c r="BF81" s="484">
        <f t="shared" ref="BF81" si="74">AJ81+AM81+AP81+AS81+AV81+AY81+BB81+BE81</f>
        <v>0</v>
      </c>
      <c r="BG81" s="485"/>
      <c r="BH81" s="545"/>
      <c r="BI81" s="546"/>
      <c r="BJ81" s="193"/>
      <c r="BK81" s="193"/>
      <c r="BL81" s="193"/>
      <c r="BM81" s="193"/>
      <c r="BN81" s="193"/>
      <c r="BO81" s="193"/>
      <c r="BP81" s="193"/>
    </row>
    <row r="82" spans="1:68" s="195" customFormat="1" ht="30" customHeight="1" x14ac:dyDescent="0.25">
      <c r="A82" s="486" t="s">
        <v>292</v>
      </c>
      <c r="B82" s="487"/>
      <c r="C82" s="498" t="s">
        <v>344</v>
      </c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  <c r="Q82" s="500"/>
      <c r="R82" s="484"/>
      <c r="S82" s="491"/>
      <c r="T82" s="492">
        <v>1</v>
      </c>
      <c r="U82" s="493"/>
      <c r="V82" s="494">
        <f t="shared" si="58"/>
        <v>108</v>
      </c>
      <c r="W82" s="495"/>
      <c r="X82" s="501">
        <f t="shared" si="59"/>
        <v>64</v>
      </c>
      <c r="Y82" s="483"/>
      <c r="Z82" s="501">
        <v>32</v>
      </c>
      <c r="AA82" s="482"/>
      <c r="AB82" s="481"/>
      <c r="AC82" s="482"/>
      <c r="AD82" s="481">
        <v>32</v>
      </c>
      <c r="AE82" s="482"/>
      <c r="AF82" s="481"/>
      <c r="AG82" s="483"/>
      <c r="AH82" s="132">
        <f>AJ82*36</f>
        <v>108</v>
      </c>
      <c r="AI82" s="133">
        <v>64</v>
      </c>
      <c r="AJ82" s="134">
        <v>3</v>
      </c>
      <c r="AK82" s="135">
        <f>AM82*36</f>
        <v>0</v>
      </c>
      <c r="AL82" s="133"/>
      <c r="AM82" s="134"/>
      <c r="AN82" s="136">
        <f>AP82*36</f>
        <v>0</v>
      </c>
      <c r="AO82" s="133"/>
      <c r="AP82" s="137"/>
      <c r="AQ82" s="138">
        <f>AS82*36</f>
        <v>0</v>
      </c>
      <c r="AR82" s="133"/>
      <c r="AS82" s="139"/>
      <c r="AT82" s="136">
        <f>AV82*36</f>
        <v>0</v>
      </c>
      <c r="AU82" s="133"/>
      <c r="AV82" s="134"/>
      <c r="AW82" s="135">
        <f>AY82*36</f>
        <v>0</v>
      </c>
      <c r="AX82" s="133"/>
      <c r="AY82" s="139"/>
      <c r="AZ82" s="138">
        <f>BB82*36</f>
        <v>0</v>
      </c>
      <c r="BA82" s="133"/>
      <c r="BB82" s="137"/>
      <c r="BC82" s="138"/>
      <c r="BD82" s="133"/>
      <c r="BE82" s="132"/>
      <c r="BF82" s="484">
        <f>AJ82+AM82+AP82+AS82+AV82+AY82+BB82+BE82</f>
        <v>3</v>
      </c>
      <c r="BG82" s="485"/>
      <c r="BH82" s="502" t="s">
        <v>69</v>
      </c>
      <c r="BI82" s="503"/>
      <c r="BJ82" s="193"/>
      <c r="BK82" s="193"/>
      <c r="BL82" s="193"/>
      <c r="BM82" s="193"/>
      <c r="BN82" s="193"/>
      <c r="BO82" s="193"/>
      <c r="BP82" s="193"/>
    </row>
    <row r="83" spans="1:68" s="195" customFormat="1" ht="30" customHeight="1" x14ac:dyDescent="0.25">
      <c r="A83" s="506" t="s">
        <v>293</v>
      </c>
      <c r="B83" s="507"/>
      <c r="C83" s="498" t="s">
        <v>243</v>
      </c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500"/>
      <c r="R83" s="484">
        <v>5</v>
      </c>
      <c r="S83" s="491"/>
      <c r="T83" s="492"/>
      <c r="U83" s="493"/>
      <c r="V83" s="494">
        <f t="shared" si="58"/>
        <v>216</v>
      </c>
      <c r="W83" s="495"/>
      <c r="X83" s="501">
        <f t="shared" si="59"/>
        <v>96</v>
      </c>
      <c r="Y83" s="483"/>
      <c r="Z83" s="501">
        <v>32</v>
      </c>
      <c r="AA83" s="482"/>
      <c r="AB83" s="481">
        <v>64</v>
      </c>
      <c r="AC83" s="482"/>
      <c r="AD83" s="481"/>
      <c r="AE83" s="482"/>
      <c r="AF83" s="481"/>
      <c r="AG83" s="483"/>
      <c r="AH83" s="132">
        <f t="shared" ref="AH83" si="75">AJ83*36</f>
        <v>0</v>
      </c>
      <c r="AI83" s="133"/>
      <c r="AJ83" s="134"/>
      <c r="AK83" s="135">
        <f t="shared" ref="AK83" si="76">AM83*36</f>
        <v>0</v>
      </c>
      <c r="AL83" s="133"/>
      <c r="AM83" s="134"/>
      <c r="AN83" s="136">
        <f t="shared" ref="AN83" si="77">AP83*36</f>
        <v>0</v>
      </c>
      <c r="AO83" s="133"/>
      <c r="AP83" s="134"/>
      <c r="AQ83" s="135">
        <f t="shared" ref="AQ83" si="78">AS83*36</f>
        <v>0</v>
      </c>
      <c r="AR83" s="133"/>
      <c r="AS83" s="139"/>
      <c r="AT83" s="135">
        <f>AV83*36</f>
        <v>216</v>
      </c>
      <c r="AU83" s="133">
        <f>X83</f>
        <v>96</v>
      </c>
      <c r="AV83" s="137">
        <v>6</v>
      </c>
      <c r="AW83" s="138"/>
      <c r="AX83" s="133"/>
      <c r="AY83" s="139"/>
      <c r="AZ83" s="138">
        <f t="shared" ref="AZ83" si="79">BB83*36</f>
        <v>0</v>
      </c>
      <c r="BA83" s="133"/>
      <c r="BB83" s="137"/>
      <c r="BC83" s="138"/>
      <c r="BD83" s="133"/>
      <c r="BE83" s="132"/>
      <c r="BF83" s="484">
        <f>AJ83+AM83+AP83+AS83+AV83+AY83+BB83+BE83</f>
        <v>6</v>
      </c>
      <c r="BG83" s="485"/>
      <c r="BH83" s="496" t="s">
        <v>196</v>
      </c>
      <c r="BI83" s="497"/>
      <c r="BJ83" s="193"/>
      <c r="BK83" s="193"/>
      <c r="BL83" s="193"/>
      <c r="BM83" s="193"/>
      <c r="BN83" s="193"/>
      <c r="BO83" s="193"/>
      <c r="BP83" s="193"/>
    </row>
    <row r="84" spans="1:68" s="195" customFormat="1" ht="48" customHeight="1" x14ac:dyDescent="0.25">
      <c r="A84" s="514"/>
      <c r="B84" s="515"/>
      <c r="C84" s="498" t="s">
        <v>266</v>
      </c>
      <c r="D84" s="499"/>
      <c r="E84" s="499"/>
      <c r="F84" s="499"/>
      <c r="G84" s="499"/>
      <c r="H84" s="499"/>
      <c r="I84" s="499"/>
      <c r="J84" s="499"/>
      <c r="K84" s="499"/>
      <c r="L84" s="499"/>
      <c r="M84" s="499"/>
      <c r="N84" s="499"/>
      <c r="O84" s="499"/>
      <c r="P84" s="499"/>
      <c r="Q84" s="500"/>
      <c r="R84" s="109"/>
      <c r="S84" s="110"/>
      <c r="T84" s="111"/>
      <c r="U84" s="112"/>
      <c r="V84" s="494">
        <f t="shared" si="58"/>
        <v>30</v>
      </c>
      <c r="W84" s="495"/>
      <c r="X84" s="501">
        <f t="shared" ref="X84" si="80">SUM(Z84:AG84)</f>
        <v>0</v>
      </c>
      <c r="Y84" s="483"/>
      <c r="Z84" s="105"/>
      <c r="AA84" s="107"/>
      <c r="AB84" s="108"/>
      <c r="AC84" s="107"/>
      <c r="AD84" s="108"/>
      <c r="AE84" s="107"/>
      <c r="AF84" s="108"/>
      <c r="AG84" s="106"/>
      <c r="AH84" s="132"/>
      <c r="AI84" s="133"/>
      <c r="AJ84" s="134"/>
      <c r="AK84" s="135"/>
      <c r="AL84" s="133"/>
      <c r="AM84" s="134"/>
      <c r="AN84" s="136"/>
      <c r="AO84" s="133"/>
      <c r="AP84" s="134"/>
      <c r="AQ84" s="135"/>
      <c r="AR84" s="133"/>
      <c r="AS84" s="139"/>
      <c r="AT84" s="135">
        <v>30</v>
      </c>
      <c r="AU84" s="133"/>
      <c r="AV84" s="137">
        <v>1</v>
      </c>
      <c r="AW84" s="138"/>
      <c r="AX84" s="133"/>
      <c r="AY84" s="139"/>
      <c r="AZ84" s="138"/>
      <c r="BA84" s="133"/>
      <c r="BB84" s="137"/>
      <c r="BC84" s="138"/>
      <c r="BD84" s="133"/>
      <c r="BE84" s="132"/>
      <c r="BF84" s="484">
        <f>AJ84+AM84+AP84+AS84+AV84+AY84+BB84+BE84</f>
        <v>1</v>
      </c>
      <c r="BG84" s="485"/>
      <c r="BH84" s="519"/>
      <c r="BI84" s="520"/>
      <c r="BJ84" s="193"/>
      <c r="BK84" s="193"/>
      <c r="BL84" s="193"/>
      <c r="BM84" s="193"/>
      <c r="BN84" s="193"/>
      <c r="BO84" s="193"/>
      <c r="BP84" s="193"/>
    </row>
    <row r="85" spans="1:68" s="195" customFormat="1" ht="48" customHeight="1" x14ac:dyDescent="0.25">
      <c r="A85" s="506" t="s">
        <v>295</v>
      </c>
      <c r="B85" s="507"/>
      <c r="C85" s="498" t="s">
        <v>248</v>
      </c>
      <c r="D85" s="499"/>
      <c r="E85" s="499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99"/>
      <c r="Q85" s="500"/>
      <c r="R85" s="484">
        <v>5</v>
      </c>
      <c r="S85" s="491"/>
      <c r="T85" s="492"/>
      <c r="U85" s="493"/>
      <c r="V85" s="494">
        <f t="shared" si="58"/>
        <v>108</v>
      </c>
      <c r="W85" s="495"/>
      <c r="X85" s="501">
        <f t="shared" ref="X85:X86" si="81">SUM(Z85:AG85)</f>
        <v>64</v>
      </c>
      <c r="Y85" s="483"/>
      <c r="Z85" s="501">
        <v>32</v>
      </c>
      <c r="AA85" s="482"/>
      <c r="AB85" s="481">
        <v>32</v>
      </c>
      <c r="AC85" s="482"/>
      <c r="AD85" s="481"/>
      <c r="AE85" s="482"/>
      <c r="AF85" s="481"/>
      <c r="AG85" s="483"/>
      <c r="AH85" s="132">
        <f t="shared" ref="AH85:AH86" si="82">AJ85*36</f>
        <v>0</v>
      </c>
      <c r="AI85" s="133"/>
      <c r="AJ85" s="134"/>
      <c r="AK85" s="135">
        <f t="shared" ref="AK85:AK86" si="83">AM85*36</f>
        <v>0</v>
      </c>
      <c r="AL85" s="133"/>
      <c r="AM85" s="134"/>
      <c r="AN85" s="136">
        <f t="shared" ref="AN85:AN86" si="84">AP85*36</f>
        <v>0</v>
      </c>
      <c r="AO85" s="133"/>
      <c r="AP85" s="134"/>
      <c r="AQ85" s="135">
        <f t="shared" ref="AQ85:AQ86" si="85">AS85*36</f>
        <v>0</v>
      </c>
      <c r="AR85" s="133"/>
      <c r="AS85" s="139"/>
      <c r="AT85" s="136">
        <f t="shared" ref="AT85" si="86">AV85*36</f>
        <v>108</v>
      </c>
      <c r="AU85" s="133">
        <f>SUM(AB85,Z85)</f>
        <v>64</v>
      </c>
      <c r="AV85" s="137">
        <v>3</v>
      </c>
      <c r="AW85" s="138"/>
      <c r="AX85" s="162"/>
      <c r="AY85" s="164"/>
      <c r="AZ85" s="138">
        <f t="shared" ref="AZ85:AZ86" si="87">BB85*36</f>
        <v>0</v>
      </c>
      <c r="BA85" s="133"/>
      <c r="BB85" s="137"/>
      <c r="BC85" s="138"/>
      <c r="BD85" s="133"/>
      <c r="BE85" s="132"/>
      <c r="BF85" s="484">
        <f t="shared" ref="BF85:BF86" si="88">AJ85+AM85+AP85+AS85+AV85+AY85+BB85+BE85</f>
        <v>3</v>
      </c>
      <c r="BG85" s="485"/>
      <c r="BH85" s="496" t="s">
        <v>197</v>
      </c>
      <c r="BI85" s="497"/>
      <c r="BJ85" s="193"/>
      <c r="BK85" s="193"/>
      <c r="BL85" s="193"/>
      <c r="BM85" s="193"/>
      <c r="BN85" s="193"/>
      <c r="BO85" s="193"/>
      <c r="BP85" s="193"/>
    </row>
    <row r="86" spans="1:68" s="195" customFormat="1" ht="69.95" customHeight="1" x14ac:dyDescent="0.25">
      <c r="A86" s="514"/>
      <c r="B86" s="515"/>
      <c r="C86" s="498" t="s">
        <v>250</v>
      </c>
      <c r="D86" s="499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99"/>
      <c r="Q86" s="500"/>
      <c r="R86" s="484"/>
      <c r="S86" s="491"/>
      <c r="T86" s="492"/>
      <c r="U86" s="493"/>
      <c r="V86" s="494">
        <f t="shared" si="58"/>
        <v>30</v>
      </c>
      <c r="W86" s="495"/>
      <c r="X86" s="501">
        <f t="shared" si="81"/>
        <v>0</v>
      </c>
      <c r="Y86" s="483"/>
      <c r="Z86" s="501"/>
      <c r="AA86" s="482"/>
      <c r="AB86" s="481"/>
      <c r="AC86" s="482"/>
      <c r="AD86" s="481"/>
      <c r="AE86" s="482"/>
      <c r="AF86" s="481"/>
      <c r="AG86" s="483"/>
      <c r="AH86" s="132">
        <f t="shared" si="82"/>
        <v>0</v>
      </c>
      <c r="AI86" s="133"/>
      <c r="AJ86" s="134"/>
      <c r="AK86" s="135">
        <f t="shared" si="83"/>
        <v>0</v>
      </c>
      <c r="AL86" s="133"/>
      <c r="AM86" s="134"/>
      <c r="AN86" s="136">
        <f t="shared" si="84"/>
        <v>0</v>
      </c>
      <c r="AO86" s="133"/>
      <c r="AP86" s="134"/>
      <c r="AQ86" s="135">
        <f t="shared" si="85"/>
        <v>0</v>
      </c>
      <c r="AR86" s="133"/>
      <c r="AS86" s="139"/>
      <c r="AT86" s="136">
        <v>30</v>
      </c>
      <c r="AU86" s="133"/>
      <c r="AV86" s="137">
        <v>1</v>
      </c>
      <c r="AW86" s="138"/>
      <c r="AX86" s="162"/>
      <c r="AY86" s="164"/>
      <c r="AZ86" s="138">
        <f t="shared" si="87"/>
        <v>0</v>
      </c>
      <c r="BA86" s="133"/>
      <c r="BB86" s="137"/>
      <c r="BC86" s="138"/>
      <c r="BD86" s="133"/>
      <c r="BE86" s="132"/>
      <c r="BF86" s="484">
        <f t="shared" si="88"/>
        <v>1</v>
      </c>
      <c r="BG86" s="485"/>
      <c r="BH86" s="519"/>
      <c r="BI86" s="520"/>
      <c r="BJ86" s="193"/>
      <c r="BK86" s="193"/>
      <c r="BL86" s="193"/>
      <c r="BM86" s="193"/>
      <c r="BN86" s="193"/>
      <c r="BO86" s="193"/>
      <c r="BP86" s="193"/>
    </row>
    <row r="87" spans="1:68" s="195" customFormat="1" ht="30" customHeight="1" x14ac:dyDescent="0.25">
      <c r="A87" s="486" t="s">
        <v>294</v>
      </c>
      <c r="B87" s="487"/>
      <c r="C87" s="498" t="s">
        <v>347</v>
      </c>
      <c r="D87" s="499"/>
      <c r="E87" s="499"/>
      <c r="F87" s="499"/>
      <c r="G87" s="499"/>
      <c r="H87" s="499"/>
      <c r="I87" s="499"/>
      <c r="J87" s="499"/>
      <c r="K87" s="499"/>
      <c r="L87" s="499"/>
      <c r="M87" s="499"/>
      <c r="N87" s="499"/>
      <c r="O87" s="499"/>
      <c r="P87" s="499"/>
      <c r="Q87" s="500"/>
      <c r="R87" s="484">
        <v>6</v>
      </c>
      <c r="S87" s="491"/>
      <c r="T87" s="492"/>
      <c r="U87" s="493"/>
      <c r="V87" s="494">
        <f t="shared" si="58"/>
        <v>108</v>
      </c>
      <c r="W87" s="495"/>
      <c r="X87" s="501">
        <f>SUM(Z87:AG87)</f>
        <v>64</v>
      </c>
      <c r="Y87" s="483"/>
      <c r="Z87" s="501">
        <v>32</v>
      </c>
      <c r="AA87" s="482"/>
      <c r="AB87" s="481">
        <v>32</v>
      </c>
      <c r="AC87" s="482"/>
      <c r="AD87" s="481"/>
      <c r="AE87" s="482"/>
      <c r="AF87" s="481"/>
      <c r="AG87" s="483"/>
      <c r="AH87" s="132">
        <f>AJ87*36</f>
        <v>0</v>
      </c>
      <c r="AI87" s="133"/>
      <c r="AJ87" s="134"/>
      <c r="AK87" s="135">
        <f>AM87*36</f>
        <v>0</v>
      </c>
      <c r="AL87" s="133"/>
      <c r="AM87" s="134"/>
      <c r="AN87" s="136">
        <f>AP87*36</f>
        <v>0</v>
      </c>
      <c r="AO87" s="133"/>
      <c r="AP87" s="134"/>
      <c r="AQ87" s="135">
        <f>AS87*36</f>
        <v>0</v>
      </c>
      <c r="AR87" s="133"/>
      <c r="AS87" s="139"/>
      <c r="AT87" s="136">
        <f>AV87*36</f>
        <v>0</v>
      </c>
      <c r="AU87" s="133"/>
      <c r="AV87" s="137"/>
      <c r="AW87" s="138">
        <f>AY87*36</f>
        <v>108</v>
      </c>
      <c r="AX87" s="162">
        <f>X87</f>
        <v>64</v>
      </c>
      <c r="AY87" s="164">
        <v>3</v>
      </c>
      <c r="AZ87" s="138">
        <f>BB87*36</f>
        <v>0</v>
      </c>
      <c r="BA87" s="133"/>
      <c r="BB87" s="137"/>
      <c r="BC87" s="138"/>
      <c r="BD87" s="133"/>
      <c r="BE87" s="132"/>
      <c r="BF87" s="484">
        <f>AJ87+AM87+AP87+AS87+AV87+AY87+BB87+BE87</f>
        <v>3</v>
      </c>
      <c r="BG87" s="485"/>
      <c r="BH87" s="461" t="s">
        <v>198</v>
      </c>
      <c r="BI87" s="462"/>
      <c r="BJ87" s="193"/>
      <c r="BK87" s="193"/>
      <c r="BL87" s="193"/>
      <c r="BM87" s="193"/>
      <c r="BN87" s="193"/>
      <c r="BO87" s="193"/>
      <c r="BP87" s="193"/>
    </row>
    <row r="88" spans="1:68" s="195" customFormat="1" ht="48" customHeight="1" x14ac:dyDescent="0.25">
      <c r="A88" s="508" t="s">
        <v>296</v>
      </c>
      <c r="B88" s="509"/>
      <c r="C88" s="510" t="s">
        <v>276</v>
      </c>
      <c r="D88" s="511"/>
      <c r="E88" s="511"/>
      <c r="F88" s="511"/>
      <c r="G88" s="511"/>
      <c r="H88" s="511"/>
      <c r="I88" s="511"/>
      <c r="J88" s="511"/>
      <c r="K88" s="511"/>
      <c r="L88" s="511"/>
      <c r="M88" s="511"/>
      <c r="N88" s="511"/>
      <c r="O88" s="511"/>
      <c r="P88" s="511"/>
      <c r="Q88" s="512"/>
      <c r="R88" s="109"/>
      <c r="S88" s="110"/>
      <c r="T88" s="111"/>
      <c r="U88" s="112"/>
      <c r="V88" s="494">
        <f t="shared" si="58"/>
        <v>0</v>
      </c>
      <c r="W88" s="495"/>
      <c r="X88" s="501">
        <f t="shared" ref="X88" si="89">SUM(Z88:AG88)</f>
        <v>0</v>
      </c>
      <c r="Y88" s="483"/>
      <c r="Z88" s="105"/>
      <c r="AA88" s="107"/>
      <c r="AB88" s="108"/>
      <c r="AC88" s="107"/>
      <c r="AD88" s="108"/>
      <c r="AE88" s="107"/>
      <c r="AF88" s="108"/>
      <c r="AG88" s="106"/>
      <c r="AH88" s="132">
        <f t="shared" ref="AH88" si="90">AJ88*36</f>
        <v>0</v>
      </c>
      <c r="AI88" s="133"/>
      <c r="AJ88" s="134"/>
      <c r="AK88" s="135">
        <f t="shared" ref="AK88" si="91">AM88*36</f>
        <v>0</v>
      </c>
      <c r="AL88" s="133"/>
      <c r="AM88" s="134"/>
      <c r="AN88" s="136">
        <f t="shared" ref="AN88" si="92">AP88*36</f>
        <v>0</v>
      </c>
      <c r="AO88" s="133"/>
      <c r="AP88" s="137"/>
      <c r="AQ88" s="138">
        <f t="shared" ref="AQ88" si="93">AS88*36</f>
        <v>0</v>
      </c>
      <c r="AR88" s="133"/>
      <c r="AS88" s="139"/>
      <c r="AT88" s="136">
        <f t="shared" ref="AT88" si="94">AV88*36</f>
        <v>0</v>
      </c>
      <c r="AU88" s="133"/>
      <c r="AV88" s="134"/>
      <c r="AW88" s="135">
        <f t="shared" ref="AW88" si="95">AY88*36</f>
        <v>0</v>
      </c>
      <c r="AX88" s="133"/>
      <c r="AY88" s="139"/>
      <c r="AZ88" s="138">
        <f t="shared" ref="AZ88" si="96">BB88*36</f>
        <v>0</v>
      </c>
      <c r="BA88" s="133"/>
      <c r="BB88" s="137"/>
      <c r="BC88" s="138"/>
      <c r="BD88" s="133"/>
      <c r="BE88" s="132"/>
      <c r="BF88" s="484">
        <f t="shared" ref="BF88" si="97">AJ88+AM88+AP88+AS88+AV88+AY88+BB88+BE88</f>
        <v>0</v>
      </c>
      <c r="BG88" s="485"/>
      <c r="BH88" s="545"/>
      <c r="BI88" s="546"/>
      <c r="BJ88" s="193"/>
      <c r="BK88" s="193"/>
      <c r="BL88" s="193"/>
      <c r="BM88" s="193"/>
      <c r="BN88" s="193"/>
      <c r="BO88" s="193"/>
      <c r="BP88" s="193"/>
    </row>
    <row r="89" spans="1:68" s="195" customFormat="1" ht="30" customHeight="1" x14ac:dyDescent="0.25">
      <c r="A89" s="486" t="s">
        <v>297</v>
      </c>
      <c r="B89" s="487"/>
      <c r="C89" s="498" t="s">
        <v>232</v>
      </c>
      <c r="D89" s="499"/>
      <c r="E89" s="499"/>
      <c r="F89" s="499"/>
      <c r="G89" s="499"/>
      <c r="H89" s="499"/>
      <c r="I89" s="499"/>
      <c r="J89" s="499"/>
      <c r="K89" s="499"/>
      <c r="L89" s="499"/>
      <c r="M89" s="499"/>
      <c r="N89" s="499"/>
      <c r="O89" s="499"/>
      <c r="P89" s="499"/>
      <c r="Q89" s="500"/>
      <c r="R89" s="484"/>
      <c r="S89" s="491"/>
      <c r="T89" s="492">
        <v>1</v>
      </c>
      <c r="U89" s="493"/>
      <c r="V89" s="494">
        <f t="shared" si="58"/>
        <v>108</v>
      </c>
      <c r="W89" s="495"/>
      <c r="X89" s="501">
        <f>SUM(Z89:AG89)</f>
        <v>50</v>
      </c>
      <c r="Y89" s="483"/>
      <c r="Z89" s="501">
        <v>34</v>
      </c>
      <c r="AA89" s="482"/>
      <c r="AB89" s="481"/>
      <c r="AC89" s="482"/>
      <c r="AD89" s="481">
        <v>16</v>
      </c>
      <c r="AE89" s="482"/>
      <c r="AF89" s="481"/>
      <c r="AG89" s="483"/>
      <c r="AH89" s="132">
        <f>AJ89*36</f>
        <v>108</v>
      </c>
      <c r="AI89" s="133">
        <f>X89</f>
        <v>50</v>
      </c>
      <c r="AJ89" s="134">
        <v>3</v>
      </c>
      <c r="AK89" s="135">
        <f>AM89*36</f>
        <v>0</v>
      </c>
      <c r="AL89" s="133"/>
      <c r="AM89" s="134"/>
      <c r="AN89" s="136">
        <f>AP89*36</f>
        <v>0</v>
      </c>
      <c r="AO89" s="133"/>
      <c r="AP89" s="137"/>
      <c r="AQ89" s="138">
        <f>AS89*36</f>
        <v>0</v>
      </c>
      <c r="AR89" s="133"/>
      <c r="AS89" s="139"/>
      <c r="AT89" s="136">
        <f>AV89*36</f>
        <v>0</v>
      </c>
      <c r="AU89" s="133"/>
      <c r="AV89" s="134"/>
      <c r="AW89" s="135">
        <f>AY89*36</f>
        <v>0</v>
      </c>
      <c r="AX89" s="133"/>
      <c r="AY89" s="139"/>
      <c r="AZ89" s="138">
        <f>BB89*36</f>
        <v>0</v>
      </c>
      <c r="BA89" s="133"/>
      <c r="BB89" s="137"/>
      <c r="BC89" s="138"/>
      <c r="BD89" s="133"/>
      <c r="BE89" s="132"/>
      <c r="BF89" s="484">
        <f>AJ89+AM89+AP89+AS89+AV89+AY89+BB89+BE89</f>
        <v>3</v>
      </c>
      <c r="BG89" s="485"/>
      <c r="BH89" s="475" t="s">
        <v>199</v>
      </c>
      <c r="BI89" s="476"/>
      <c r="BJ89" s="193"/>
      <c r="BK89" s="193"/>
      <c r="BL89" s="193"/>
      <c r="BM89" s="193"/>
      <c r="BN89" s="193"/>
      <c r="BO89" s="193"/>
      <c r="BP89" s="193"/>
    </row>
    <row r="90" spans="1:68" s="195" customFormat="1" ht="30" customHeight="1" x14ac:dyDescent="0.25">
      <c r="A90" s="486" t="s">
        <v>298</v>
      </c>
      <c r="B90" s="487"/>
      <c r="C90" s="498" t="s">
        <v>348</v>
      </c>
      <c r="D90" s="499"/>
      <c r="E90" s="499"/>
      <c r="F90" s="499"/>
      <c r="G90" s="499"/>
      <c r="H90" s="499"/>
      <c r="I90" s="499"/>
      <c r="J90" s="499"/>
      <c r="K90" s="499"/>
      <c r="L90" s="499"/>
      <c r="M90" s="499"/>
      <c r="N90" s="499"/>
      <c r="O90" s="499"/>
      <c r="P90" s="499"/>
      <c r="Q90" s="500"/>
      <c r="R90" s="484"/>
      <c r="S90" s="491"/>
      <c r="T90" s="492">
        <v>2</v>
      </c>
      <c r="U90" s="493"/>
      <c r="V90" s="494">
        <f t="shared" si="58"/>
        <v>108</v>
      </c>
      <c r="W90" s="495"/>
      <c r="X90" s="501">
        <f t="shared" ref="X90:X97" si="98">SUM(Z90:AG90)</f>
        <v>48</v>
      </c>
      <c r="Y90" s="483"/>
      <c r="Z90" s="501">
        <v>16</v>
      </c>
      <c r="AA90" s="482"/>
      <c r="AB90" s="481"/>
      <c r="AC90" s="482"/>
      <c r="AD90" s="481">
        <v>32</v>
      </c>
      <c r="AE90" s="482"/>
      <c r="AF90" s="481"/>
      <c r="AG90" s="483"/>
      <c r="AH90" s="132">
        <f>AJ90*36</f>
        <v>0</v>
      </c>
      <c r="AI90" s="133"/>
      <c r="AJ90" s="134"/>
      <c r="AK90" s="135">
        <f>AM90*36</f>
        <v>108</v>
      </c>
      <c r="AL90" s="133">
        <f>X90</f>
        <v>48</v>
      </c>
      <c r="AM90" s="134">
        <v>3</v>
      </c>
      <c r="AN90" s="136">
        <f>AP90*36</f>
        <v>0</v>
      </c>
      <c r="AO90" s="133"/>
      <c r="AP90" s="137"/>
      <c r="AQ90" s="138">
        <f>AS90*36</f>
        <v>0</v>
      </c>
      <c r="AR90" s="133"/>
      <c r="AS90" s="139"/>
      <c r="AT90" s="136">
        <f>AV90*36</f>
        <v>0</v>
      </c>
      <c r="AU90" s="133"/>
      <c r="AV90" s="134"/>
      <c r="AW90" s="135">
        <f>AY90*36</f>
        <v>0</v>
      </c>
      <c r="AX90" s="133"/>
      <c r="AY90" s="139"/>
      <c r="AZ90" s="138">
        <f>BB90*36</f>
        <v>0</v>
      </c>
      <c r="BA90" s="133"/>
      <c r="BB90" s="137"/>
      <c r="BC90" s="138"/>
      <c r="BD90" s="133"/>
      <c r="BE90" s="132"/>
      <c r="BF90" s="484">
        <f>AJ90+AM90+AP90+AS90+AV90+AY90+BB90+BE90</f>
        <v>3</v>
      </c>
      <c r="BG90" s="485"/>
      <c r="BH90" s="475" t="s">
        <v>200</v>
      </c>
      <c r="BI90" s="476"/>
      <c r="BJ90" s="193"/>
      <c r="BK90" s="193"/>
      <c r="BL90" s="193"/>
      <c r="BM90" s="193"/>
      <c r="BN90" s="193"/>
      <c r="BO90" s="193"/>
      <c r="BP90" s="193"/>
    </row>
    <row r="91" spans="1:68" s="195" customFormat="1" ht="30" customHeight="1" x14ac:dyDescent="0.25">
      <c r="A91" s="486" t="s">
        <v>345</v>
      </c>
      <c r="B91" s="487"/>
      <c r="C91" s="488" t="s">
        <v>236</v>
      </c>
      <c r="D91" s="489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89"/>
      <c r="Q91" s="490"/>
      <c r="R91" s="484"/>
      <c r="S91" s="491"/>
      <c r="T91" s="492">
        <v>3</v>
      </c>
      <c r="U91" s="493"/>
      <c r="V91" s="494">
        <f t="shared" si="58"/>
        <v>108</v>
      </c>
      <c r="W91" s="495"/>
      <c r="X91" s="501">
        <f t="shared" si="98"/>
        <v>36</v>
      </c>
      <c r="Y91" s="483"/>
      <c r="Z91" s="501">
        <v>18</v>
      </c>
      <c r="AA91" s="482"/>
      <c r="AB91" s="481"/>
      <c r="AC91" s="482"/>
      <c r="AD91" s="481">
        <v>18</v>
      </c>
      <c r="AE91" s="482"/>
      <c r="AF91" s="481"/>
      <c r="AG91" s="483"/>
      <c r="AH91" s="132">
        <f>AJ91*36</f>
        <v>0</v>
      </c>
      <c r="AI91" s="133"/>
      <c r="AJ91" s="134"/>
      <c r="AK91" s="135">
        <f>AM91*36</f>
        <v>0</v>
      </c>
      <c r="AL91" s="133"/>
      <c r="AM91" s="134"/>
      <c r="AN91" s="136">
        <f>AP91*36</f>
        <v>108</v>
      </c>
      <c r="AO91" s="133">
        <v>36</v>
      </c>
      <c r="AP91" s="137">
        <v>3</v>
      </c>
      <c r="AQ91" s="138">
        <f>AS91*36</f>
        <v>0</v>
      </c>
      <c r="AR91" s="133"/>
      <c r="AS91" s="139"/>
      <c r="AT91" s="136">
        <f>AV91*36</f>
        <v>0</v>
      </c>
      <c r="AU91" s="133"/>
      <c r="AV91" s="134"/>
      <c r="AW91" s="135">
        <f>AY91*36</f>
        <v>0</v>
      </c>
      <c r="AX91" s="133"/>
      <c r="AY91" s="139"/>
      <c r="AZ91" s="138">
        <f>BB91*36</f>
        <v>0</v>
      </c>
      <c r="BA91" s="133"/>
      <c r="BB91" s="137"/>
      <c r="BC91" s="138"/>
      <c r="BD91" s="133"/>
      <c r="BE91" s="132"/>
      <c r="BF91" s="484">
        <f>AJ91+AM91+AP91+AS91+AV91+AY91+BB91+BE91</f>
        <v>3</v>
      </c>
      <c r="BG91" s="485"/>
      <c r="BH91" s="502" t="s">
        <v>201</v>
      </c>
      <c r="BI91" s="503"/>
      <c r="BJ91" s="193"/>
      <c r="BK91" s="193"/>
      <c r="BL91" s="193"/>
      <c r="BM91" s="193"/>
      <c r="BN91" s="193"/>
      <c r="BO91" s="193"/>
      <c r="BP91" s="193"/>
    </row>
    <row r="92" spans="1:68" s="195" customFormat="1" ht="48" customHeight="1" x14ac:dyDescent="0.25">
      <c r="A92" s="486" t="s">
        <v>346</v>
      </c>
      <c r="B92" s="487"/>
      <c r="C92" s="498" t="s">
        <v>240</v>
      </c>
      <c r="D92" s="499"/>
      <c r="E92" s="499"/>
      <c r="F92" s="499"/>
      <c r="G92" s="499"/>
      <c r="H92" s="499"/>
      <c r="I92" s="499"/>
      <c r="J92" s="499"/>
      <c r="K92" s="499"/>
      <c r="L92" s="499"/>
      <c r="M92" s="499"/>
      <c r="N92" s="499"/>
      <c r="O92" s="499"/>
      <c r="P92" s="499"/>
      <c r="Q92" s="500"/>
      <c r="R92" s="484">
        <v>4</v>
      </c>
      <c r="S92" s="491"/>
      <c r="T92" s="543"/>
      <c r="U92" s="544"/>
      <c r="V92" s="494">
        <f t="shared" si="58"/>
        <v>108</v>
      </c>
      <c r="W92" s="495"/>
      <c r="X92" s="501">
        <f t="shared" si="98"/>
        <v>64</v>
      </c>
      <c r="Y92" s="483"/>
      <c r="Z92" s="501">
        <v>32</v>
      </c>
      <c r="AA92" s="482"/>
      <c r="AB92" s="481"/>
      <c r="AC92" s="482"/>
      <c r="AD92" s="481">
        <v>32</v>
      </c>
      <c r="AE92" s="482"/>
      <c r="AF92" s="481"/>
      <c r="AG92" s="483"/>
      <c r="AH92" s="132">
        <f>AJ92*36</f>
        <v>0</v>
      </c>
      <c r="AI92" s="133"/>
      <c r="AJ92" s="134"/>
      <c r="AK92" s="135">
        <f>AM92*36</f>
        <v>0</v>
      </c>
      <c r="AL92" s="133"/>
      <c r="AM92" s="134"/>
      <c r="AN92" s="136"/>
      <c r="AO92" s="133"/>
      <c r="AP92" s="137"/>
      <c r="AQ92" s="138">
        <f t="shared" ref="AQ92" si="99">AS92*36</f>
        <v>108</v>
      </c>
      <c r="AR92" s="133">
        <v>64</v>
      </c>
      <c r="AS92" s="137">
        <v>3</v>
      </c>
      <c r="AT92" s="136">
        <f>AV92*36</f>
        <v>0</v>
      </c>
      <c r="AU92" s="133"/>
      <c r="AV92" s="134"/>
      <c r="AW92" s="135">
        <f>AY92*36</f>
        <v>0</v>
      </c>
      <c r="AX92" s="133"/>
      <c r="AY92" s="139"/>
      <c r="AZ92" s="138">
        <f>BB92*36</f>
        <v>0</v>
      </c>
      <c r="BA92" s="133"/>
      <c r="BB92" s="137"/>
      <c r="BC92" s="138"/>
      <c r="BD92" s="133"/>
      <c r="BE92" s="132"/>
      <c r="BF92" s="484">
        <f>AJ92+AM92+AP92+AS92+AV92+AY92+BB92+BE92</f>
        <v>3</v>
      </c>
      <c r="BG92" s="485"/>
      <c r="BH92" s="475" t="s">
        <v>202</v>
      </c>
      <c r="BI92" s="476"/>
      <c r="BJ92" s="193"/>
      <c r="BK92" s="193"/>
      <c r="BL92" s="193"/>
      <c r="BM92" s="193"/>
      <c r="BN92" s="193"/>
      <c r="BO92" s="193"/>
      <c r="BP92" s="193"/>
    </row>
    <row r="93" spans="1:68" s="195" customFormat="1" ht="30" customHeight="1" x14ac:dyDescent="0.25">
      <c r="A93" s="506" t="s">
        <v>412</v>
      </c>
      <c r="B93" s="507"/>
      <c r="C93" s="488" t="s">
        <v>247</v>
      </c>
      <c r="D93" s="489"/>
      <c r="E93" s="489"/>
      <c r="F93" s="489"/>
      <c r="G93" s="489"/>
      <c r="H93" s="489"/>
      <c r="I93" s="489"/>
      <c r="J93" s="489"/>
      <c r="K93" s="489"/>
      <c r="L93" s="489"/>
      <c r="M93" s="489"/>
      <c r="N93" s="489"/>
      <c r="O93" s="489"/>
      <c r="P93" s="489"/>
      <c r="Q93" s="490"/>
      <c r="R93" s="484">
        <v>6</v>
      </c>
      <c r="S93" s="491"/>
      <c r="T93" s="492"/>
      <c r="U93" s="493"/>
      <c r="V93" s="494">
        <f t="shared" si="58"/>
        <v>108</v>
      </c>
      <c r="W93" s="495"/>
      <c r="X93" s="501">
        <f t="shared" si="98"/>
        <v>64</v>
      </c>
      <c r="Y93" s="483"/>
      <c r="Z93" s="501">
        <v>32</v>
      </c>
      <c r="AA93" s="482"/>
      <c r="AB93" s="481"/>
      <c r="AC93" s="482"/>
      <c r="AD93" s="481">
        <v>32</v>
      </c>
      <c r="AE93" s="482"/>
      <c r="AF93" s="481"/>
      <c r="AG93" s="483"/>
      <c r="AH93" s="132">
        <f t="shared" si="50"/>
        <v>0</v>
      </c>
      <c r="AI93" s="133"/>
      <c r="AJ93" s="134"/>
      <c r="AK93" s="135">
        <f t="shared" si="51"/>
        <v>0</v>
      </c>
      <c r="AL93" s="133"/>
      <c r="AM93" s="134"/>
      <c r="AN93" s="136">
        <f t="shared" si="29"/>
        <v>0</v>
      </c>
      <c r="AO93" s="133"/>
      <c r="AP93" s="137"/>
      <c r="AQ93" s="138">
        <f t="shared" si="52"/>
        <v>0</v>
      </c>
      <c r="AR93" s="133"/>
      <c r="AS93" s="139"/>
      <c r="AT93" s="136">
        <f t="shared" si="53"/>
        <v>0</v>
      </c>
      <c r="AU93" s="133"/>
      <c r="AV93" s="134"/>
      <c r="AW93" s="135">
        <f t="shared" si="54"/>
        <v>108</v>
      </c>
      <c r="AX93" s="133">
        <f>X93</f>
        <v>64</v>
      </c>
      <c r="AY93" s="139">
        <v>3</v>
      </c>
      <c r="AZ93" s="138">
        <f t="shared" si="55"/>
        <v>0</v>
      </c>
      <c r="BA93" s="133"/>
      <c r="BB93" s="137"/>
      <c r="BC93" s="138"/>
      <c r="BD93" s="133"/>
      <c r="BE93" s="132"/>
      <c r="BF93" s="484">
        <f t="shared" si="13"/>
        <v>3</v>
      </c>
      <c r="BG93" s="485"/>
      <c r="BH93" s="496" t="s">
        <v>203</v>
      </c>
      <c r="BI93" s="540"/>
      <c r="BJ93" s="193"/>
      <c r="BK93" s="193"/>
      <c r="BL93" s="193"/>
      <c r="BM93" s="193"/>
      <c r="BN93" s="193"/>
      <c r="BO93" s="193"/>
      <c r="BP93" s="193"/>
    </row>
    <row r="94" spans="1:68" s="195" customFormat="1" ht="48" customHeight="1" x14ac:dyDescent="0.25">
      <c r="A94" s="514"/>
      <c r="B94" s="515"/>
      <c r="C94" s="498" t="s">
        <v>249</v>
      </c>
      <c r="D94" s="499"/>
      <c r="E94" s="499"/>
      <c r="F94" s="499"/>
      <c r="G94" s="499"/>
      <c r="H94" s="499"/>
      <c r="I94" s="499"/>
      <c r="J94" s="499"/>
      <c r="K94" s="499"/>
      <c r="L94" s="499"/>
      <c r="M94" s="499"/>
      <c r="N94" s="499"/>
      <c r="O94" s="499"/>
      <c r="P94" s="499"/>
      <c r="Q94" s="500"/>
      <c r="R94" s="484"/>
      <c r="S94" s="491"/>
      <c r="T94" s="492"/>
      <c r="U94" s="493"/>
      <c r="V94" s="494">
        <f t="shared" si="58"/>
        <v>30</v>
      </c>
      <c r="W94" s="495"/>
      <c r="X94" s="501">
        <f t="shared" si="98"/>
        <v>0</v>
      </c>
      <c r="Y94" s="483"/>
      <c r="Z94" s="501"/>
      <c r="AA94" s="482"/>
      <c r="AB94" s="481"/>
      <c r="AC94" s="482"/>
      <c r="AD94" s="481"/>
      <c r="AE94" s="482"/>
      <c r="AF94" s="481"/>
      <c r="AG94" s="483"/>
      <c r="AH94" s="132">
        <f t="shared" si="50"/>
        <v>0</v>
      </c>
      <c r="AI94" s="133"/>
      <c r="AJ94" s="134"/>
      <c r="AK94" s="135">
        <f t="shared" si="51"/>
        <v>0</v>
      </c>
      <c r="AL94" s="133"/>
      <c r="AM94" s="134"/>
      <c r="AN94" s="136">
        <f t="shared" si="29"/>
        <v>0</v>
      </c>
      <c r="AO94" s="133"/>
      <c r="AP94" s="137"/>
      <c r="AQ94" s="138">
        <f t="shared" si="52"/>
        <v>0</v>
      </c>
      <c r="AR94" s="133"/>
      <c r="AS94" s="139"/>
      <c r="AT94" s="136">
        <f t="shared" si="53"/>
        <v>0</v>
      </c>
      <c r="AU94" s="133"/>
      <c r="AV94" s="134"/>
      <c r="AW94" s="135">
        <v>30</v>
      </c>
      <c r="AX94" s="133"/>
      <c r="AY94" s="139">
        <v>1</v>
      </c>
      <c r="AZ94" s="138">
        <f t="shared" si="55"/>
        <v>0</v>
      </c>
      <c r="BA94" s="133"/>
      <c r="BB94" s="137"/>
      <c r="BC94" s="138"/>
      <c r="BD94" s="133"/>
      <c r="BE94" s="132"/>
      <c r="BF94" s="484">
        <f t="shared" si="13"/>
        <v>1</v>
      </c>
      <c r="BG94" s="485"/>
      <c r="BH94" s="541"/>
      <c r="BI94" s="542"/>
      <c r="BJ94" s="193"/>
      <c r="BK94" s="193"/>
      <c r="BL94" s="193"/>
      <c r="BM94" s="193"/>
      <c r="BN94" s="193"/>
      <c r="BO94" s="193"/>
      <c r="BP94" s="193"/>
    </row>
    <row r="95" spans="1:68" s="195" customFormat="1" ht="48" customHeight="1" x14ac:dyDescent="0.25">
      <c r="A95" s="532" t="s">
        <v>413</v>
      </c>
      <c r="B95" s="533"/>
      <c r="C95" s="534" t="s">
        <v>350</v>
      </c>
      <c r="D95" s="535"/>
      <c r="E95" s="535"/>
      <c r="F95" s="535"/>
      <c r="G95" s="535"/>
      <c r="H95" s="535"/>
      <c r="I95" s="535"/>
      <c r="J95" s="535"/>
      <c r="K95" s="535"/>
      <c r="L95" s="535"/>
      <c r="M95" s="535"/>
      <c r="N95" s="535"/>
      <c r="O95" s="535"/>
      <c r="P95" s="535"/>
      <c r="Q95" s="536"/>
      <c r="R95" s="528"/>
      <c r="S95" s="537"/>
      <c r="T95" s="538">
        <v>6</v>
      </c>
      <c r="U95" s="539"/>
      <c r="V95" s="494">
        <f t="shared" si="58"/>
        <v>108</v>
      </c>
      <c r="W95" s="495"/>
      <c r="X95" s="501">
        <f t="shared" si="98"/>
        <v>48</v>
      </c>
      <c r="Y95" s="483"/>
      <c r="Z95" s="524">
        <v>32</v>
      </c>
      <c r="AA95" s="525"/>
      <c r="AB95" s="526"/>
      <c r="AC95" s="525"/>
      <c r="AD95" s="526">
        <v>16</v>
      </c>
      <c r="AE95" s="525"/>
      <c r="AF95" s="526"/>
      <c r="AG95" s="527"/>
      <c r="AH95" s="140"/>
      <c r="AI95" s="141"/>
      <c r="AJ95" s="140"/>
      <c r="AK95" s="142"/>
      <c r="AL95" s="143"/>
      <c r="AM95" s="140"/>
      <c r="AN95" s="144"/>
      <c r="AO95" s="143"/>
      <c r="AP95" s="145"/>
      <c r="AQ95" s="143"/>
      <c r="AR95" s="143"/>
      <c r="AS95" s="146"/>
      <c r="AT95" s="143"/>
      <c r="AU95" s="143"/>
      <c r="AV95" s="140"/>
      <c r="AW95" s="142">
        <v>108</v>
      </c>
      <c r="AX95" s="143">
        <v>48</v>
      </c>
      <c r="AY95" s="146">
        <v>3</v>
      </c>
      <c r="AZ95" s="143"/>
      <c r="BA95" s="143"/>
      <c r="BB95" s="145"/>
      <c r="BC95" s="143"/>
      <c r="BD95" s="143"/>
      <c r="BE95" s="140"/>
      <c r="BF95" s="528">
        <v>3</v>
      </c>
      <c r="BG95" s="529"/>
      <c r="BH95" s="530" t="s">
        <v>204</v>
      </c>
      <c r="BI95" s="531"/>
      <c r="BJ95" s="193"/>
      <c r="BK95" s="193"/>
      <c r="BL95" s="193"/>
      <c r="BM95" s="193"/>
      <c r="BN95" s="193"/>
      <c r="BO95" s="193"/>
      <c r="BP95" s="193"/>
    </row>
    <row r="96" spans="1:68" s="195" customFormat="1" ht="69.95" customHeight="1" x14ac:dyDescent="0.25">
      <c r="A96" s="486" t="s">
        <v>414</v>
      </c>
      <c r="B96" s="487"/>
      <c r="C96" s="498" t="s">
        <v>267</v>
      </c>
      <c r="D96" s="499"/>
      <c r="E96" s="499"/>
      <c r="F96" s="499"/>
      <c r="G96" s="499"/>
      <c r="H96" s="499"/>
      <c r="I96" s="499"/>
      <c r="J96" s="499"/>
      <c r="K96" s="499"/>
      <c r="L96" s="499"/>
      <c r="M96" s="499"/>
      <c r="N96" s="499"/>
      <c r="O96" s="499"/>
      <c r="P96" s="499"/>
      <c r="Q96" s="500"/>
      <c r="R96" s="484"/>
      <c r="S96" s="491"/>
      <c r="T96" s="492">
        <v>7</v>
      </c>
      <c r="U96" s="493"/>
      <c r="V96" s="494">
        <f t="shared" si="58"/>
        <v>108</v>
      </c>
      <c r="W96" s="495"/>
      <c r="X96" s="501">
        <f t="shared" si="98"/>
        <v>54</v>
      </c>
      <c r="Y96" s="483"/>
      <c r="Z96" s="501">
        <v>18</v>
      </c>
      <c r="AA96" s="482"/>
      <c r="AB96" s="481">
        <v>36</v>
      </c>
      <c r="AC96" s="482"/>
      <c r="AD96" s="481"/>
      <c r="AE96" s="482"/>
      <c r="AF96" s="481"/>
      <c r="AG96" s="483"/>
      <c r="AH96" s="132">
        <f t="shared" ref="AH96:AH105" si="100">AJ96*36</f>
        <v>0</v>
      </c>
      <c r="AI96" s="133"/>
      <c r="AJ96" s="134"/>
      <c r="AK96" s="135">
        <f t="shared" si="51"/>
        <v>0</v>
      </c>
      <c r="AL96" s="133"/>
      <c r="AM96" s="134"/>
      <c r="AN96" s="136">
        <f t="shared" si="29"/>
        <v>0</v>
      </c>
      <c r="AO96" s="133"/>
      <c r="AP96" s="137"/>
      <c r="AQ96" s="138">
        <f t="shared" si="52"/>
        <v>0</v>
      </c>
      <c r="AR96" s="133"/>
      <c r="AS96" s="139"/>
      <c r="AT96" s="136"/>
      <c r="AU96" s="133"/>
      <c r="AV96" s="134"/>
      <c r="AW96" s="135">
        <f t="shared" si="54"/>
        <v>0</v>
      </c>
      <c r="AX96" s="133"/>
      <c r="AY96" s="139"/>
      <c r="AZ96" s="167">
        <f t="shared" si="55"/>
        <v>108</v>
      </c>
      <c r="BA96" s="149">
        <f>X96</f>
        <v>54</v>
      </c>
      <c r="BB96" s="187">
        <v>3</v>
      </c>
      <c r="BC96" s="138"/>
      <c r="BD96" s="133"/>
      <c r="BE96" s="132"/>
      <c r="BF96" s="484">
        <f t="shared" ref="BF96" si="101">AJ96+AM96+AP96+AS96+AV96+AY96+BB96+BE96</f>
        <v>3</v>
      </c>
      <c r="BG96" s="485"/>
      <c r="BH96" s="475" t="s">
        <v>205</v>
      </c>
      <c r="BI96" s="476"/>
      <c r="BJ96" s="193"/>
      <c r="BK96" s="193"/>
      <c r="BL96" s="193"/>
      <c r="BM96" s="193"/>
      <c r="BN96" s="193"/>
      <c r="BO96" s="193"/>
      <c r="BP96" s="193"/>
    </row>
    <row r="97" spans="1:68" s="195" customFormat="1" ht="42" customHeight="1" x14ac:dyDescent="0.25">
      <c r="A97" s="486" t="s">
        <v>415</v>
      </c>
      <c r="B97" s="487"/>
      <c r="C97" s="488" t="s">
        <v>351</v>
      </c>
      <c r="D97" s="489"/>
      <c r="E97" s="489"/>
      <c r="F97" s="489"/>
      <c r="G97" s="489"/>
      <c r="H97" s="489"/>
      <c r="I97" s="489"/>
      <c r="J97" s="489"/>
      <c r="K97" s="489"/>
      <c r="L97" s="489"/>
      <c r="M97" s="489"/>
      <c r="N97" s="489"/>
      <c r="O97" s="489"/>
      <c r="P97" s="489"/>
      <c r="Q97" s="490"/>
      <c r="R97" s="484"/>
      <c r="S97" s="491"/>
      <c r="T97" s="492">
        <v>7</v>
      </c>
      <c r="U97" s="493"/>
      <c r="V97" s="494">
        <f t="shared" si="58"/>
        <v>144</v>
      </c>
      <c r="W97" s="495"/>
      <c r="X97" s="501">
        <f t="shared" si="98"/>
        <v>80</v>
      </c>
      <c r="Y97" s="483"/>
      <c r="Z97" s="501">
        <v>40</v>
      </c>
      <c r="AA97" s="482"/>
      <c r="AB97" s="481"/>
      <c r="AC97" s="482"/>
      <c r="AD97" s="481">
        <v>40</v>
      </c>
      <c r="AE97" s="482"/>
      <c r="AF97" s="481"/>
      <c r="AG97" s="483"/>
      <c r="AH97" s="132">
        <f>AJ97*36</f>
        <v>0</v>
      </c>
      <c r="AI97" s="133"/>
      <c r="AJ97" s="134"/>
      <c r="AK97" s="135">
        <f>AM97*36</f>
        <v>0</v>
      </c>
      <c r="AL97" s="133"/>
      <c r="AM97" s="134"/>
      <c r="AN97" s="136">
        <f>AP97*36</f>
        <v>0</v>
      </c>
      <c r="AO97" s="133"/>
      <c r="AP97" s="137"/>
      <c r="AQ97" s="138">
        <f>AS97*36</f>
        <v>0</v>
      </c>
      <c r="AR97" s="133"/>
      <c r="AS97" s="139"/>
      <c r="AT97" s="136">
        <f>AV97*36</f>
        <v>0</v>
      </c>
      <c r="AU97" s="133"/>
      <c r="AV97" s="134"/>
      <c r="AW97" s="135">
        <f>AY97*36</f>
        <v>0</v>
      </c>
      <c r="AX97" s="133"/>
      <c r="AY97" s="139"/>
      <c r="AZ97" s="138">
        <f>BB97*36</f>
        <v>144</v>
      </c>
      <c r="BA97" s="162">
        <f>X97</f>
        <v>80</v>
      </c>
      <c r="BB97" s="163">
        <v>4</v>
      </c>
      <c r="BC97" s="165"/>
      <c r="BD97" s="162"/>
      <c r="BE97" s="166"/>
      <c r="BF97" s="484">
        <f>AJ97+AM97+AP97+AS97+AV97+AY97+BB97+BE97</f>
        <v>4</v>
      </c>
      <c r="BG97" s="485"/>
      <c r="BH97" s="475" t="s">
        <v>206</v>
      </c>
      <c r="BI97" s="476"/>
      <c r="BJ97" s="193"/>
      <c r="BK97" s="193"/>
      <c r="BL97" s="193"/>
      <c r="BM97" s="193"/>
      <c r="BN97" s="193"/>
      <c r="BO97" s="193"/>
      <c r="BP97" s="193"/>
    </row>
    <row r="98" spans="1:68" s="195" customFormat="1" ht="69.95" customHeight="1" x14ac:dyDescent="0.25">
      <c r="A98" s="508" t="s">
        <v>299</v>
      </c>
      <c r="B98" s="487"/>
      <c r="C98" s="521" t="s">
        <v>262</v>
      </c>
      <c r="D98" s="522"/>
      <c r="E98" s="522"/>
      <c r="F98" s="522"/>
      <c r="G98" s="522"/>
      <c r="H98" s="522"/>
      <c r="I98" s="522"/>
      <c r="J98" s="522"/>
      <c r="K98" s="522"/>
      <c r="L98" s="522"/>
      <c r="M98" s="522"/>
      <c r="N98" s="522"/>
      <c r="O98" s="522"/>
      <c r="P98" s="522"/>
      <c r="Q98" s="523"/>
      <c r="R98" s="109"/>
      <c r="S98" s="110"/>
      <c r="T98" s="513"/>
      <c r="U98" s="493"/>
      <c r="V98" s="494">
        <f t="shared" si="58"/>
        <v>0</v>
      </c>
      <c r="W98" s="495"/>
      <c r="X98" s="501">
        <f t="shared" si="49"/>
        <v>0</v>
      </c>
      <c r="Y98" s="483"/>
      <c r="Z98" s="501"/>
      <c r="AA98" s="482"/>
      <c r="AB98" s="481"/>
      <c r="AC98" s="482"/>
      <c r="AD98" s="481"/>
      <c r="AE98" s="482"/>
      <c r="AF98" s="481"/>
      <c r="AG98" s="483"/>
      <c r="AH98" s="132">
        <f t="shared" si="100"/>
        <v>0</v>
      </c>
      <c r="AI98" s="133"/>
      <c r="AJ98" s="134"/>
      <c r="AK98" s="135">
        <f t="shared" si="51"/>
        <v>0</v>
      </c>
      <c r="AL98" s="133"/>
      <c r="AM98" s="134"/>
      <c r="AN98" s="136">
        <f t="shared" si="29"/>
        <v>0</v>
      </c>
      <c r="AO98" s="133"/>
      <c r="AP98" s="137"/>
      <c r="AQ98" s="138">
        <f t="shared" si="52"/>
        <v>0</v>
      </c>
      <c r="AR98" s="133"/>
      <c r="AS98" s="139"/>
      <c r="AT98" s="136">
        <f t="shared" si="53"/>
        <v>0</v>
      </c>
      <c r="AU98" s="133"/>
      <c r="AV98" s="134"/>
      <c r="AW98" s="135">
        <f t="shared" si="54"/>
        <v>0</v>
      </c>
      <c r="AX98" s="133"/>
      <c r="AY98" s="139"/>
      <c r="AZ98" s="138">
        <f t="shared" si="55"/>
        <v>0</v>
      </c>
      <c r="BA98" s="133"/>
      <c r="BB98" s="137"/>
      <c r="BC98" s="138"/>
      <c r="BD98" s="133"/>
      <c r="BE98" s="132"/>
      <c r="BF98" s="484">
        <f t="shared" si="13"/>
        <v>0</v>
      </c>
      <c r="BG98" s="485"/>
      <c r="BH98" s="502"/>
      <c r="BI98" s="503"/>
      <c r="BJ98" s="193"/>
      <c r="BK98" s="193"/>
      <c r="BL98" s="193"/>
      <c r="BM98" s="193"/>
      <c r="BN98" s="193"/>
      <c r="BO98" s="193"/>
      <c r="BP98" s="193"/>
    </row>
    <row r="99" spans="1:68" s="195" customFormat="1" ht="48" customHeight="1" x14ac:dyDescent="0.25">
      <c r="A99" s="506" t="s">
        <v>300</v>
      </c>
      <c r="B99" s="507"/>
      <c r="C99" s="498" t="s">
        <v>241</v>
      </c>
      <c r="D99" s="499"/>
      <c r="E99" s="499"/>
      <c r="F99" s="499"/>
      <c r="G99" s="499"/>
      <c r="H99" s="499"/>
      <c r="I99" s="499"/>
      <c r="J99" s="499"/>
      <c r="K99" s="499"/>
      <c r="L99" s="499"/>
      <c r="M99" s="499"/>
      <c r="N99" s="499"/>
      <c r="O99" s="499"/>
      <c r="P99" s="499"/>
      <c r="Q99" s="500"/>
      <c r="R99" s="484">
        <v>6</v>
      </c>
      <c r="S99" s="491"/>
      <c r="T99" s="492"/>
      <c r="U99" s="493"/>
      <c r="V99" s="494">
        <f t="shared" si="58"/>
        <v>108</v>
      </c>
      <c r="W99" s="495"/>
      <c r="X99" s="501">
        <f t="shared" ref="X99:X110" si="102">SUM(Z99:AG99)</f>
        <v>64</v>
      </c>
      <c r="Y99" s="483"/>
      <c r="Z99" s="501">
        <v>32</v>
      </c>
      <c r="AA99" s="482"/>
      <c r="AB99" s="481">
        <v>32</v>
      </c>
      <c r="AC99" s="482"/>
      <c r="AD99" s="481"/>
      <c r="AE99" s="482"/>
      <c r="AF99" s="481"/>
      <c r="AG99" s="483"/>
      <c r="AH99" s="132">
        <f t="shared" si="100"/>
        <v>0</v>
      </c>
      <c r="AI99" s="133"/>
      <c r="AJ99" s="134"/>
      <c r="AK99" s="135">
        <f t="shared" si="51"/>
        <v>0</v>
      </c>
      <c r="AL99" s="133"/>
      <c r="AM99" s="134"/>
      <c r="AN99" s="136">
        <f t="shared" si="29"/>
        <v>0</v>
      </c>
      <c r="AO99" s="133"/>
      <c r="AP99" s="137"/>
      <c r="AQ99" s="138">
        <f t="shared" si="52"/>
        <v>0</v>
      </c>
      <c r="AR99" s="133"/>
      <c r="AS99" s="139"/>
      <c r="AT99" s="136"/>
      <c r="AU99" s="133"/>
      <c r="AV99" s="134"/>
      <c r="AW99" s="135">
        <f>AY99*36</f>
        <v>108</v>
      </c>
      <c r="AX99" s="133">
        <f>X99</f>
        <v>64</v>
      </c>
      <c r="AY99" s="139">
        <v>3</v>
      </c>
      <c r="AZ99" s="138">
        <f t="shared" si="55"/>
        <v>0</v>
      </c>
      <c r="BA99" s="133"/>
      <c r="BB99" s="137"/>
      <c r="BC99" s="138"/>
      <c r="BD99" s="133"/>
      <c r="BE99" s="132"/>
      <c r="BF99" s="484">
        <f t="shared" ref="BF99:BF105" si="103">AJ99+AM99+AP99+AS99+AV99+AY99+BB99+BE99</f>
        <v>3</v>
      </c>
      <c r="BG99" s="485"/>
      <c r="BH99" s="496" t="s">
        <v>207</v>
      </c>
      <c r="BI99" s="497"/>
      <c r="BJ99" s="193"/>
      <c r="BK99" s="193"/>
      <c r="BL99" s="193"/>
      <c r="BM99" s="193"/>
      <c r="BN99" s="193"/>
      <c r="BO99" s="193"/>
      <c r="BP99" s="193"/>
    </row>
    <row r="100" spans="1:68" s="195" customFormat="1" ht="69.95" customHeight="1" x14ac:dyDescent="0.25">
      <c r="A100" s="514"/>
      <c r="B100" s="515"/>
      <c r="C100" s="498" t="s">
        <v>260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500"/>
      <c r="R100" s="484"/>
      <c r="S100" s="491"/>
      <c r="T100" s="492"/>
      <c r="U100" s="493"/>
      <c r="V100" s="494">
        <f t="shared" si="58"/>
        <v>30</v>
      </c>
      <c r="W100" s="495"/>
      <c r="X100" s="501">
        <f t="shared" si="102"/>
        <v>0</v>
      </c>
      <c r="Y100" s="483"/>
      <c r="Z100" s="501"/>
      <c r="AA100" s="482"/>
      <c r="AB100" s="481"/>
      <c r="AC100" s="482"/>
      <c r="AD100" s="481"/>
      <c r="AE100" s="482"/>
      <c r="AF100" s="481"/>
      <c r="AG100" s="483"/>
      <c r="AH100" s="132">
        <f t="shared" si="100"/>
        <v>0</v>
      </c>
      <c r="AI100" s="133"/>
      <c r="AJ100" s="134"/>
      <c r="AK100" s="135">
        <f t="shared" si="51"/>
        <v>0</v>
      </c>
      <c r="AL100" s="133"/>
      <c r="AM100" s="134"/>
      <c r="AN100" s="136">
        <f t="shared" si="29"/>
        <v>0</v>
      </c>
      <c r="AO100" s="133"/>
      <c r="AP100" s="137"/>
      <c r="AQ100" s="138">
        <f t="shared" si="52"/>
        <v>0</v>
      </c>
      <c r="AR100" s="133"/>
      <c r="AS100" s="139"/>
      <c r="AT100" s="167"/>
      <c r="AU100" s="149"/>
      <c r="AV100" s="147"/>
      <c r="AW100" s="148">
        <v>30</v>
      </c>
      <c r="AX100" s="149"/>
      <c r="AY100" s="168">
        <v>1</v>
      </c>
      <c r="AZ100" s="138">
        <f t="shared" si="55"/>
        <v>0</v>
      </c>
      <c r="BA100" s="133"/>
      <c r="BB100" s="137"/>
      <c r="BC100" s="138"/>
      <c r="BD100" s="133"/>
      <c r="BE100" s="132"/>
      <c r="BF100" s="484">
        <f>AJ100+AM100+AP100+AS100+AV100+AY100+BB100+BE100</f>
        <v>1</v>
      </c>
      <c r="BG100" s="485"/>
      <c r="BH100" s="519"/>
      <c r="BI100" s="520"/>
      <c r="BJ100" s="193"/>
      <c r="BK100" s="193"/>
      <c r="BL100" s="193"/>
      <c r="BM100" s="193"/>
      <c r="BN100" s="193"/>
      <c r="BO100" s="193"/>
      <c r="BP100" s="193"/>
    </row>
    <row r="101" spans="1:68" s="195" customFormat="1" ht="48" customHeight="1" x14ac:dyDescent="0.25">
      <c r="A101" s="486" t="s">
        <v>301</v>
      </c>
      <c r="B101" s="487"/>
      <c r="C101" s="498" t="s">
        <v>242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499"/>
      <c r="N101" s="499"/>
      <c r="O101" s="499"/>
      <c r="P101" s="499"/>
      <c r="Q101" s="500"/>
      <c r="R101" s="484">
        <v>6</v>
      </c>
      <c r="S101" s="491"/>
      <c r="T101" s="492"/>
      <c r="U101" s="493"/>
      <c r="V101" s="494">
        <f t="shared" si="58"/>
        <v>108</v>
      </c>
      <c r="W101" s="495"/>
      <c r="X101" s="501">
        <f t="shared" si="102"/>
        <v>72</v>
      </c>
      <c r="Y101" s="483"/>
      <c r="Z101" s="501">
        <v>36</v>
      </c>
      <c r="AA101" s="482"/>
      <c r="AB101" s="481"/>
      <c r="AC101" s="482"/>
      <c r="AD101" s="481">
        <v>36</v>
      </c>
      <c r="AE101" s="482"/>
      <c r="AF101" s="481"/>
      <c r="AG101" s="483"/>
      <c r="AH101" s="132">
        <f t="shared" si="100"/>
        <v>0</v>
      </c>
      <c r="AI101" s="133"/>
      <c r="AJ101" s="134"/>
      <c r="AK101" s="135">
        <f t="shared" si="51"/>
        <v>0</v>
      </c>
      <c r="AL101" s="133"/>
      <c r="AM101" s="134"/>
      <c r="AN101" s="136">
        <f t="shared" si="29"/>
        <v>0</v>
      </c>
      <c r="AO101" s="133"/>
      <c r="AP101" s="137"/>
      <c r="AQ101" s="138">
        <f t="shared" si="52"/>
        <v>0</v>
      </c>
      <c r="AR101" s="133"/>
      <c r="AS101" s="139"/>
      <c r="AT101" s="136">
        <f t="shared" ref="AT101:AT105" si="104">AV101*36</f>
        <v>0</v>
      </c>
      <c r="AU101" s="133"/>
      <c r="AV101" s="134"/>
      <c r="AW101" s="135">
        <f t="shared" ref="AW101:AW105" si="105">AY101*36</f>
        <v>108</v>
      </c>
      <c r="AX101" s="133">
        <f>SUM(AD101,Z101)</f>
        <v>72</v>
      </c>
      <c r="AY101" s="139">
        <v>3</v>
      </c>
      <c r="AZ101" s="138">
        <f t="shared" si="55"/>
        <v>0</v>
      </c>
      <c r="BA101" s="133"/>
      <c r="BB101" s="137"/>
      <c r="BC101" s="138"/>
      <c r="BD101" s="133"/>
      <c r="BE101" s="132"/>
      <c r="BF101" s="484">
        <f t="shared" si="103"/>
        <v>3</v>
      </c>
      <c r="BG101" s="485"/>
      <c r="BH101" s="502" t="s">
        <v>208</v>
      </c>
      <c r="BI101" s="503"/>
      <c r="BJ101" s="193"/>
      <c r="BK101" s="193"/>
      <c r="BL101" s="193"/>
      <c r="BM101" s="193"/>
      <c r="BN101" s="193"/>
      <c r="BO101" s="193"/>
      <c r="BP101" s="193"/>
    </row>
    <row r="102" spans="1:68" s="195" customFormat="1" ht="30" customHeight="1" x14ac:dyDescent="0.25">
      <c r="A102" s="486" t="s">
        <v>302</v>
      </c>
      <c r="B102" s="487"/>
      <c r="C102" s="516" t="s">
        <v>246</v>
      </c>
      <c r="D102" s="517"/>
      <c r="E102" s="517"/>
      <c r="F102" s="517"/>
      <c r="G102" s="517"/>
      <c r="H102" s="517"/>
      <c r="I102" s="517"/>
      <c r="J102" s="517"/>
      <c r="K102" s="517"/>
      <c r="L102" s="517"/>
      <c r="M102" s="517"/>
      <c r="N102" s="517"/>
      <c r="O102" s="517"/>
      <c r="P102" s="517"/>
      <c r="Q102" s="518"/>
      <c r="R102" s="484">
        <v>6</v>
      </c>
      <c r="S102" s="491"/>
      <c r="T102" s="492"/>
      <c r="U102" s="493"/>
      <c r="V102" s="494">
        <f t="shared" si="58"/>
        <v>108</v>
      </c>
      <c r="W102" s="495"/>
      <c r="X102" s="501">
        <f t="shared" si="102"/>
        <v>64</v>
      </c>
      <c r="Y102" s="483"/>
      <c r="Z102" s="501">
        <v>32</v>
      </c>
      <c r="AA102" s="482"/>
      <c r="AB102" s="481"/>
      <c r="AC102" s="482"/>
      <c r="AD102" s="481">
        <v>32</v>
      </c>
      <c r="AE102" s="482"/>
      <c r="AF102" s="481"/>
      <c r="AG102" s="483"/>
      <c r="AH102" s="132">
        <f t="shared" si="100"/>
        <v>0</v>
      </c>
      <c r="AI102" s="133"/>
      <c r="AJ102" s="134"/>
      <c r="AK102" s="135">
        <f t="shared" si="51"/>
        <v>0</v>
      </c>
      <c r="AL102" s="133"/>
      <c r="AM102" s="134"/>
      <c r="AN102" s="136">
        <f t="shared" si="29"/>
        <v>0</v>
      </c>
      <c r="AO102" s="133"/>
      <c r="AP102" s="137"/>
      <c r="AQ102" s="138">
        <f t="shared" si="52"/>
        <v>0</v>
      </c>
      <c r="AR102" s="133"/>
      <c r="AS102" s="139"/>
      <c r="AT102" s="136">
        <f t="shared" si="104"/>
        <v>0</v>
      </c>
      <c r="AU102" s="133"/>
      <c r="AV102" s="134"/>
      <c r="AW102" s="135">
        <f t="shared" si="105"/>
        <v>108</v>
      </c>
      <c r="AX102" s="133">
        <f>X102</f>
        <v>64</v>
      </c>
      <c r="AY102" s="139">
        <v>3</v>
      </c>
      <c r="AZ102" s="138">
        <f t="shared" si="55"/>
        <v>0</v>
      </c>
      <c r="BA102" s="133"/>
      <c r="BB102" s="137"/>
      <c r="BC102" s="138"/>
      <c r="BD102" s="133"/>
      <c r="BE102" s="132"/>
      <c r="BF102" s="484">
        <f t="shared" si="103"/>
        <v>3</v>
      </c>
      <c r="BG102" s="485"/>
      <c r="BH102" s="502" t="s">
        <v>209</v>
      </c>
      <c r="BI102" s="503"/>
      <c r="BJ102" s="193"/>
      <c r="BK102" s="193"/>
      <c r="BL102" s="193"/>
      <c r="BM102" s="193"/>
      <c r="BN102" s="193"/>
      <c r="BO102" s="193"/>
      <c r="BP102" s="193"/>
    </row>
    <row r="103" spans="1:68" s="195" customFormat="1" ht="48" customHeight="1" x14ac:dyDescent="0.25">
      <c r="A103" s="486" t="s">
        <v>303</v>
      </c>
      <c r="B103" s="487"/>
      <c r="C103" s="498" t="s">
        <v>255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500"/>
      <c r="R103" s="484">
        <v>7</v>
      </c>
      <c r="S103" s="491"/>
      <c r="T103" s="492"/>
      <c r="U103" s="493"/>
      <c r="V103" s="494">
        <f t="shared" si="58"/>
        <v>108</v>
      </c>
      <c r="W103" s="495"/>
      <c r="X103" s="501">
        <f t="shared" si="102"/>
        <v>60</v>
      </c>
      <c r="Y103" s="483"/>
      <c r="Z103" s="501">
        <v>30</v>
      </c>
      <c r="AA103" s="482"/>
      <c r="AB103" s="481"/>
      <c r="AC103" s="482"/>
      <c r="AD103" s="481">
        <v>30</v>
      </c>
      <c r="AE103" s="482"/>
      <c r="AF103" s="481"/>
      <c r="AG103" s="483"/>
      <c r="AH103" s="132">
        <f t="shared" si="100"/>
        <v>0</v>
      </c>
      <c r="AI103" s="133"/>
      <c r="AJ103" s="134"/>
      <c r="AK103" s="135">
        <f t="shared" si="51"/>
        <v>0</v>
      </c>
      <c r="AL103" s="133"/>
      <c r="AM103" s="134"/>
      <c r="AN103" s="136">
        <f t="shared" si="29"/>
        <v>0</v>
      </c>
      <c r="AO103" s="133"/>
      <c r="AP103" s="137"/>
      <c r="AQ103" s="138">
        <f t="shared" si="52"/>
        <v>0</v>
      </c>
      <c r="AR103" s="133"/>
      <c r="AS103" s="139"/>
      <c r="AT103" s="136">
        <f t="shared" si="104"/>
        <v>0</v>
      </c>
      <c r="AU103" s="133"/>
      <c r="AV103" s="134"/>
      <c r="AW103" s="135">
        <f t="shared" si="105"/>
        <v>0</v>
      </c>
      <c r="AX103" s="133"/>
      <c r="AY103" s="139"/>
      <c r="AZ103" s="138">
        <f t="shared" si="55"/>
        <v>108</v>
      </c>
      <c r="BA103" s="133">
        <f>X103</f>
        <v>60</v>
      </c>
      <c r="BB103" s="137">
        <v>3</v>
      </c>
      <c r="BC103" s="138"/>
      <c r="BD103" s="133"/>
      <c r="BE103" s="132"/>
      <c r="BF103" s="484">
        <f t="shared" si="103"/>
        <v>3</v>
      </c>
      <c r="BG103" s="485"/>
      <c r="BH103" s="502" t="s">
        <v>315</v>
      </c>
      <c r="BI103" s="503"/>
      <c r="BJ103" s="193"/>
      <c r="BK103" s="193"/>
      <c r="BL103" s="193"/>
      <c r="BM103" s="193"/>
      <c r="BN103" s="193"/>
      <c r="BO103" s="193"/>
      <c r="BP103" s="193"/>
    </row>
    <row r="104" spans="1:68" s="195" customFormat="1" ht="48" customHeight="1" x14ac:dyDescent="0.25">
      <c r="A104" s="506" t="s">
        <v>304</v>
      </c>
      <c r="B104" s="507"/>
      <c r="C104" s="498" t="s">
        <v>256</v>
      </c>
      <c r="D104" s="499"/>
      <c r="E104" s="499"/>
      <c r="F104" s="499"/>
      <c r="G104" s="499"/>
      <c r="H104" s="499"/>
      <c r="I104" s="499"/>
      <c r="J104" s="499"/>
      <c r="K104" s="499"/>
      <c r="L104" s="499"/>
      <c r="M104" s="499"/>
      <c r="N104" s="499"/>
      <c r="O104" s="499"/>
      <c r="P104" s="499"/>
      <c r="Q104" s="500"/>
      <c r="R104" s="484">
        <v>7</v>
      </c>
      <c r="S104" s="491"/>
      <c r="T104" s="492"/>
      <c r="U104" s="493"/>
      <c r="V104" s="494">
        <f t="shared" si="58"/>
        <v>216</v>
      </c>
      <c r="W104" s="495"/>
      <c r="X104" s="501">
        <f t="shared" si="102"/>
        <v>100</v>
      </c>
      <c r="Y104" s="483"/>
      <c r="Z104" s="501">
        <v>40</v>
      </c>
      <c r="AA104" s="482"/>
      <c r="AB104" s="481"/>
      <c r="AC104" s="482"/>
      <c r="AD104" s="481">
        <v>60</v>
      </c>
      <c r="AE104" s="482"/>
      <c r="AF104" s="481"/>
      <c r="AG104" s="483"/>
      <c r="AH104" s="132">
        <f t="shared" si="100"/>
        <v>0</v>
      </c>
      <c r="AI104" s="133"/>
      <c r="AJ104" s="134"/>
      <c r="AK104" s="135">
        <f t="shared" si="51"/>
        <v>0</v>
      </c>
      <c r="AL104" s="133"/>
      <c r="AM104" s="134"/>
      <c r="AN104" s="136">
        <f t="shared" si="29"/>
        <v>0</v>
      </c>
      <c r="AO104" s="133"/>
      <c r="AP104" s="137"/>
      <c r="AQ104" s="138">
        <f t="shared" si="52"/>
        <v>0</v>
      </c>
      <c r="AR104" s="133"/>
      <c r="AS104" s="139"/>
      <c r="AT104" s="136">
        <f t="shared" si="104"/>
        <v>0</v>
      </c>
      <c r="AU104" s="133"/>
      <c r="AV104" s="134"/>
      <c r="AW104" s="135">
        <f t="shared" si="105"/>
        <v>0</v>
      </c>
      <c r="AX104" s="133"/>
      <c r="AY104" s="139"/>
      <c r="AZ104" s="188">
        <f t="shared" si="55"/>
        <v>216</v>
      </c>
      <c r="BA104" s="149">
        <f>X104</f>
        <v>100</v>
      </c>
      <c r="BB104" s="187">
        <v>6</v>
      </c>
      <c r="BC104" s="138"/>
      <c r="BD104" s="133"/>
      <c r="BE104" s="132"/>
      <c r="BF104" s="484">
        <f t="shared" si="103"/>
        <v>6</v>
      </c>
      <c r="BG104" s="485"/>
      <c r="BH104" s="496" t="s">
        <v>316</v>
      </c>
      <c r="BI104" s="497"/>
      <c r="BJ104" s="193"/>
      <c r="BK104" s="193"/>
      <c r="BL104" s="193"/>
      <c r="BM104" s="193"/>
      <c r="BN104" s="193"/>
      <c r="BO104" s="193"/>
      <c r="BP104" s="193"/>
    </row>
    <row r="105" spans="1:68" s="195" customFormat="1" ht="69.95" customHeight="1" x14ac:dyDescent="0.25">
      <c r="A105" s="514"/>
      <c r="B105" s="515"/>
      <c r="C105" s="498" t="s">
        <v>259</v>
      </c>
      <c r="D105" s="499"/>
      <c r="E105" s="499"/>
      <c r="F105" s="499"/>
      <c r="G105" s="499"/>
      <c r="H105" s="499"/>
      <c r="I105" s="499"/>
      <c r="J105" s="499"/>
      <c r="K105" s="499"/>
      <c r="L105" s="499"/>
      <c r="M105" s="499"/>
      <c r="N105" s="499"/>
      <c r="O105" s="499"/>
      <c r="P105" s="499"/>
      <c r="Q105" s="500"/>
      <c r="R105" s="484"/>
      <c r="S105" s="491"/>
      <c r="T105" s="492"/>
      <c r="U105" s="493"/>
      <c r="V105" s="494">
        <f t="shared" si="58"/>
        <v>30</v>
      </c>
      <c r="W105" s="495"/>
      <c r="X105" s="501">
        <f t="shared" si="102"/>
        <v>0</v>
      </c>
      <c r="Y105" s="483"/>
      <c r="Z105" s="501"/>
      <c r="AA105" s="482"/>
      <c r="AB105" s="481"/>
      <c r="AC105" s="482"/>
      <c r="AD105" s="481"/>
      <c r="AE105" s="482"/>
      <c r="AF105" s="481"/>
      <c r="AG105" s="483"/>
      <c r="AH105" s="132">
        <f t="shared" si="100"/>
        <v>0</v>
      </c>
      <c r="AI105" s="133"/>
      <c r="AJ105" s="134"/>
      <c r="AK105" s="135">
        <f t="shared" si="51"/>
        <v>0</v>
      </c>
      <c r="AL105" s="133"/>
      <c r="AM105" s="134"/>
      <c r="AN105" s="136">
        <f t="shared" si="29"/>
        <v>0</v>
      </c>
      <c r="AO105" s="133"/>
      <c r="AP105" s="137"/>
      <c r="AQ105" s="138">
        <f t="shared" si="52"/>
        <v>0</v>
      </c>
      <c r="AR105" s="133"/>
      <c r="AS105" s="139"/>
      <c r="AT105" s="136">
        <f t="shared" si="104"/>
        <v>0</v>
      </c>
      <c r="AU105" s="133"/>
      <c r="AV105" s="134"/>
      <c r="AW105" s="135">
        <f t="shared" si="105"/>
        <v>0</v>
      </c>
      <c r="AX105" s="133"/>
      <c r="AY105" s="139"/>
      <c r="AZ105" s="138">
        <v>30</v>
      </c>
      <c r="BA105" s="133"/>
      <c r="BB105" s="137">
        <v>1</v>
      </c>
      <c r="BC105" s="138"/>
      <c r="BD105" s="133"/>
      <c r="BE105" s="132"/>
      <c r="BF105" s="484">
        <f t="shared" si="103"/>
        <v>1</v>
      </c>
      <c r="BG105" s="485"/>
      <c r="BH105" s="519"/>
      <c r="BI105" s="520"/>
      <c r="BJ105" s="193"/>
      <c r="BK105" s="193"/>
      <c r="BL105" s="193"/>
      <c r="BM105" s="193"/>
      <c r="BN105" s="193"/>
      <c r="BO105" s="193"/>
      <c r="BP105" s="193"/>
    </row>
    <row r="106" spans="1:68" s="195" customFormat="1" ht="30" customHeight="1" x14ac:dyDescent="0.25">
      <c r="A106" s="486" t="s">
        <v>349</v>
      </c>
      <c r="B106" s="487"/>
      <c r="C106" s="498" t="s">
        <v>352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500"/>
      <c r="R106" s="484"/>
      <c r="S106" s="491"/>
      <c r="T106" s="513">
        <v>7</v>
      </c>
      <c r="U106" s="493"/>
      <c r="V106" s="494">
        <f t="shared" si="58"/>
        <v>108</v>
      </c>
      <c r="W106" s="495"/>
      <c r="X106" s="501">
        <f t="shared" si="102"/>
        <v>64</v>
      </c>
      <c r="Y106" s="483"/>
      <c r="Z106" s="501">
        <v>32</v>
      </c>
      <c r="AA106" s="482"/>
      <c r="AB106" s="481"/>
      <c r="AC106" s="482"/>
      <c r="AD106" s="481">
        <v>32</v>
      </c>
      <c r="AE106" s="482"/>
      <c r="AF106" s="481"/>
      <c r="AG106" s="483"/>
      <c r="AH106" s="132">
        <f>AJ106*36</f>
        <v>0</v>
      </c>
      <c r="AI106" s="133"/>
      <c r="AJ106" s="134"/>
      <c r="AK106" s="135">
        <f>AM106*36</f>
        <v>0</v>
      </c>
      <c r="AL106" s="133"/>
      <c r="AM106" s="134"/>
      <c r="AN106" s="136">
        <f>AP106*36</f>
        <v>0</v>
      </c>
      <c r="AO106" s="133"/>
      <c r="AP106" s="137"/>
      <c r="AQ106" s="138">
        <f>AS106*36</f>
        <v>0</v>
      </c>
      <c r="AR106" s="133"/>
      <c r="AS106" s="139"/>
      <c r="AT106" s="136">
        <f>AV106*36</f>
        <v>0</v>
      </c>
      <c r="AU106" s="133"/>
      <c r="AV106" s="134"/>
      <c r="AW106" s="135">
        <f>AY106*36</f>
        <v>0</v>
      </c>
      <c r="AX106" s="133"/>
      <c r="AY106" s="139"/>
      <c r="AZ106" s="138">
        <f>BB106*36</f>
        <v>108</v>
      </c>
      <c r="BA106" s="133">
        <f>X106</f>
        <v>64</v>
      </c>
      <c r="BB106" s="137">
        <v>3</v>
      </c>
      <c r="BC106" s="138"/>
      <c r="BD106" s="133"/>
      <c r="BE106" s="132"/>
      <c r="BF106" s="484">
        <f>AJ106+AM106+AP106+AS106+AV106+AY106+BB106+BE106</f>
        <v>3</v>
      </c>
      <c r="BG106" s="485"/>
      <c r="BH106" s="475" t="s">
        <v>317</v>
      </c>
      <c r="BI106" s="476"/>
      <c r="BJ106" s="193"/>
      <c r="BK106" s="193"/>
      <c r="BL106" s="193"/>
      <c r="BM106" s="193"/>
      <c r="BN106" s="193"/>
      <c r="BO106" s="193"/>
      <c r="BP106" s="193"/>
    </row>
    <row r="107" spans="1:68" s="195" customFormat="1" ht="30" customHeight="1" x14ac:dyDescent="0.25">
      <c r="A107" s="508" t="s">
        <v>305</v>
      </c>
      <c r="B107" s="509"/>
      <c r="C107" s="510" t="s">
        <v>277</v>
      </c>
      <c r="D107" s="511"/>
      <c r="E107" s="511"/>
      <c r="F107" s="511"/>
      <c r="G107" s="511"/>
      <c r="H107" s="511"/>
      <c r="I107" s="511"/>
      <c r="J107" s="511"/>
      <c r="K107" s="511"/>
      <c r="L107" s="511"/>
      <c r="M107" s="511"/>
      <c r="N107" s="511"/>
      <c r="O107" s="511"/>
      <c r="P107" s="511"/>
      <c r="Q107" s="512"/>
      <c r="R107" s="109"/>
      <c r="S107" s="110"/>
      <c r="T107" s="111"/>
      <c r="U107" s="112"/>
      <c r="V107" s="494">
        <f t="shared" si="58"/>
        <v>0</v>
      </c>
      <c r="W107" s="495"/>
      <c r="X107" s="501">
        <f t="shared" si="102"/>
        <v>0</v>
      </c>
      <c r="Y107" s="483"/>
      <c r="Z107" s="105"/>
      <c r="AA107" s="107"/>
      <c r="AB107" s="108"/>
      <c r="AC107" s="107"/>
      <c r="AD107" s="108"/>
      <c r="AE107" s="107"/>
      <c r="AF107" s="108"/>
      <c r="AG107" s="106"/>
      <c r="AH107" s="132">
        <f>AJ107*36</f>
        <v>0</v>
      </c>
      <c r="AI107" s="133"/>
      <c r="AJ107" s="134"/>
      <c r="AK107" s="135">
        <f>AM107*36</f>
        <v>0</v>
      </c>
      <c r="AL107" s="133"/>
      <c r="AM107" s="134"/>
      <c r="AN107" s="136">
        <f>AP107*36</f>
        <v>0</v>
      </c>
      <c r="AO107" s="133"/>
      <c r="AP107" s="137"/>
      <c r="AQ107" s="138">
        <f>AS107*36</f>
        <v>0</v>
      </c>
      <c r="AR107" s="133"/>
      <c r="AS107" s="139"/>
      <c r="AT107" s="136">
        <f>AV107*36</f>
        <v>0</v>
      </c>
      <c r="AU107" s="133"/>
      <c r="AV107" s="134"/>
      <c r="AW107" s="135">
        <f>AY107*36</f>
        <v>0</v>
      </c>
      <c r="AX107" s="133"/>
      <c r="AY107" s="139"/>
      <c r="AZ107" s="138">
        <f>BB107*36</f>
        <v>0</v>
      </c>
      <c r="BA107" s="133"/>
      <c r="BB107" s="137"/>
      <c r="BC107" s="138"/>
      <c r="BD107" s="133"/>
      <c r="BE107" s="132"/>
      <c r="BF107" s="484">
        <f>AJ107+AM107+AP107+AS107+AV107+AY107+BB107+BE107</f>
        <v>0</v>
      </c>
      <c r="BG107" s="485"/>
      <c r="BH107" s="504"/>
      <c r="BI107" s="505"/>
      <c r="BJ107" s="193"/>
      <c r="BK107" s="193"/>
      <c r="BL107" s="193"/>
      <c r="BM107" s="193"/>
      <c r="BN107" s="193"/>
      <c r="BO107" s="193"/>
      <c r="BP107" s="193"/>
    </row>
    <row r="108" spans="1:68" s="195" customFormat="1" ht="48" customHeight="1" x14ac:dyDescent="0.25">
      <c r="A108" s="506" t="s">
        <v>306</v>
      </c>
      <c r="B108" s="507"/>
      <c r="C108" s="488" t="s">
        <v>326</v>
      </c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90"/>
      <c r="R108" s="484"/>
      <c r="S108" s="491"/>
      <c r="T108" s="492">
        <v>5</v>
      </c>
      <c r="U108" s="493"/>
      <c r="V108" s="494">
        <f t="shared" si="58"/>
        <v>108</v>
      </c>
      <c r="W108" s="495"/>
      <c r="X108" s="501">
        <f t="shared" si="102"/>
        <v>72</v>
      </c>
      <c r="Y108" s="483"/>
      <c r="Z108" s="501">
        <v>36</v>
      </c>
      <c r="AA108" s="482"/>
      <c r="AB108" s="481"/>
      <c r="AC108" s="482"/>
      <c r="AD108" s="481">
        <v>36</v>
      </c>
      <c r="AE108" s="482"/>
      <c r="AF108" s="481"/>
      <c r="AG108" s="483"/>
      <c r="AH108" s="132">
        <f>AJ108*36</f>
        <v>0</v>
      </c>
      <c r="AI108" s="133"/>
      <c r="AJ108" s="134"/>
      <c r="AK108" s="135">
        <f>AM108*36</f>
        <v>0</v>
      </c>
      <c r="AL108" s="133"/>
      <c r="AM108" s="134"/>
      <c r="AN108" s="136">
        <f>AP108*36</f>
        <v>0</v>
      </c>
      <c r="AO108" s="133"/>
      <c r="AP108" s="137"/>
      <c r="AQ108" s="138">
        <f>AS108*36</f>
        <v>0</v>
      </c>
      <c r="AR108" s="133"/>
      <c r="AS108" s="139"/>
      <c r="AT108" s="136">
        <f>AV108*36</f>
        <v>108</v>
      </c>
      <c r="AU108" s="133">
        <f>X108</f>
        <v>72</v>
      </c>
      <c r="AV108" s="134">
        <v>3</v>
      </c>
      <c r="AW108" s="135">
        <f>AY108*36</f>
        <v>0</v>
      </c>
      <c r="AX108" s="133"/>
      <c r="AY108" s="139"/>
      <c r="AZ108" s="138">
        <f>BB108*36</f>
        <v>0</v>
      </c>
      <c r="BA108" s="162"/>
      <c r="BB108" s="163"/>
      <c r="BC108" s="138"/>
      <c r="BD108" s="133"/>
      <c r="BE108" s="132"/>
      <c r="BF108" s="484">
        <f>AJ108+AM108+AP108+AS108+AV108+AY108+BB108+BE108</f>
        <v>3</v>
      </c>
      <c r="BG108" s="485"/>
      <c r="BH108" s="496" t="s">
        <v>353</v>
      </c>
      <c r="BI108" s="497"/>
      <c r="BJ108" s="193"/>
      <c r="BK108" s="193"/>
      <c r="BL108" s="193"/>
      <c r="BM108" s="193"/>
      <c r="BN108" s="193"/>
      <c r="BO108" s="193"/>
      <c r="BP108" s="193"/>
    </row>
    <row r="109" spans="1:68" s="195" customFormat="1" ht="69.95" customHeight="1" x14ac:dyDescent="0.25">
      <c r="A109" s="486" t="s">
        <v>307</v>
      </c>
      <c r="B109" s="487"/>
      <c r="C109" s="498" t="s">
        <v>354</v>
      </c>
      <c r="D109" s="499"/>
      <c r="E109" s="499"/>
      <c r="F109" s="499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500"/>
      <c r="R109" s="484"/>
      <c r="S109" s="491"/>
      <c r="T109" s="492">
        <v>5</v>
      </c>
      <c r="U109" s="493"/>
      <c r="V109" s="494">
        <f t="shared" si="58"/>
        <v>108</v>
      </c>
      <c r="W109" s="495"/>
      <c r="X109" s="501">
        <f t="shared" si="102"/>
        <v>64</v>
      </c>
      <c r="Y109" s="483"/>
      <c r="Z109" s="501">
        <v>32</v>
      </c>
      <c r="AA109" s="482"/>
      <c r="AB109" s="481"/>
      <c r="AC109" s="482"/>
      <c r="AD109" s="481">
        <v>32</v>
      </c>
      <c r="AE109" s="482"/>
      <c r="AF109" s="481"/>
      <c r="AG109" s="483"/>
      <c r="AH109" s="132">
        <f>AJ109*36</f>
        <v>0</v>
      </c>
      <c r="AI109" s="133"/>
      <c r="AJ109" s="134"/>
      <c r="AK109" s="135">
        <f>AM109*36</f>
        <v>0</v>
      </c>
      <c r="AL109" s="133"/>
      <c r="AM109" s="134"/>
      <c r="AN109" s="136"/>
      <c r="AO109" s="133"/>
      <c r="AP109" s="137"/>
      <c r="AQ109" s="138">
        <f>AS109*36</f>
        <v>0</v>
      </c>
      <c r="AR109" s="133"/>
      <c r="AS109" s="139"/>
      <c r="AT109" s="135">
        <f>AV109*36</f>
        <v>108</v>
      </c>
      <c r="AU109" s="133">
        <f>SUM(Z109,AD109)</f>
        <v>64</v>
      </c>
      <c r="AV109" s="134">
        <v>3</v>
      </c>
      <c r="AW109" s="135"/>
      <c r="AX109" s="133"/>
      <c r="AY109" s="139"/>
      <c r="AZ109" s="138">
        <f>BB109*36</f>
        <v>0</v>
      </c>
      <c r="BA109" s="133"/>
      <c r="BB109" s="137"/>
      <c r="BC109" s="138"/>
      <c r="BD109" s="133"/>
      <c r="BE109" s="132"/>
      <c r="BF109" s="484">
        <f>AJ109+AM109+AP109+AS109+AV109+AY109+BB109+BE109</f>
        <v>3</v>
      </c>
      <c r="BG109" s="485"/>
      <c r="BH109" s="461" t="s">
        <v>327</v>
      </c>
      <c r="BI109" s="462"/>
      <c r="BJ109" s="193"/>
      <c r="BK109" s="193"/>
      <c r="BL109" s="193"/>
      <c r="BM109" s="193"/>
      <c r="BN109" s="193"/>
      <c r="BO109" s="193"/>
      <c r="BP109" s="193"/>
    </row>
    <row r="110" spans="1:68" s="195" customFormat="1" ht="69.95" customHeight="1" x14ac:dyDescent="0.25">
      <c r="A110" s="486" t="s">
        <v>308</v>
      </c>
      <c r="B110" s="487"/>
      <c r="C110" s="488" t="s">
        <v>325</v>
      </c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90"/>
      <c r="R110" s="484"/>
      <c r="S110" s="491"/>
      <c r="T110" s="492">
        <v>7</v>
      </c>
      <c r="U110" s="493"/>
      <c r="V110" s="494">
        <f t="shared" si="58"/>
        <v>90</v>
      </c>
      <c r="W110" s="495"/>
      <c r="X110" s="501">
        <f t="shared" si="102"/>
        <v>40</v>
      </c>
      <c r="Y110" s="483"/>
      <c r="Z110" s="501">
        <v>20</v>
      </c>
      <c r="AA110" s="482"/>
      <c r="AB110" s="481"/>
      <c r="AC110" s="482"/>
      <c r="AD110" s="481">
        <v>20</v>
      </c>
      <c r="AE110" s="482"/>
      <c r="AF110" s="481"/>
      <c r="AG110" s="483"/>
      <c r="AH110" s="132">
        <f>AJ110*36</f>
        <v>0</v>
      </c>
      <c r="AI110" s="133"/>
      <c r="AJ110" s="134"/>
      <c r="AK110" s="135">
        <f>AM110*36</f>
        <v>0</v>
      </c>
      <c r="AL110" s="133"/>
      <c r="AM110" s="134"/>
      <c r="AN110" s="136">
        <f>AP110*36</f>
        <v>0</v>
      </c>
      <c r="AO110" s="133"/>
      <c r="AP110" s="137"/>
      <c r="AQ110" s="138">
        <f>AS110*36</f>
        <v>0</v>
      </c>
      <c r="AR110" s="133"/>
      <c r="AS110" s="139"/>
      <c r="AT110" s="136">
        <f>AV110*36</f>
        <v>0</v>
      </c>
      <c r="AU110" s="133"/>
      <c r="AV110" s="134"/>
      <c r="AW110" s="135">
        <f>AY110*36</f>
        <v>0</v>
      </c>
      <c r="AX110" s="133"/>
      <c r="AY110" s="139"/>
      <c r="AZ110" s="138">
        <v>90</v>
      </c>
      <c r="BA110" s="133">
        <f>X110</f>
        <v>40</v>
      </c>
      <c r="BB110" s="137">
        <v>3</v>
      </c>
      <c r="BC110" s="138"/>
      <c r="BD110" s="133"/>
      <c r="BE110" s="132"/>
      <c r="BF110" s="484">
        <f>AJ110+AM110+AP110+AS110+AV110+AY110+BB110+BE110</f>
        <v>3</v>
      </c>
      <c r="BG110" s="485"/>
      <c r="BH110" s="502" t="s">
        <v>355</v>
      </c>
      <c r="BI110" s="503"/>
      <c r="BJ110" s="193"/>
      <c r="BK110" s="193"/>
      <c r="BL110" s="193"/>
      <c r="BM110" s="193"/>
      <c r="BN110" s="193"/>
      <c r="BO110" s="193"/>
      <c r="BP110" s="193"/>
    </row>
    <row r="111" spans="1:68" s="195" customFormat="1" ht="30" customHeight="1" x14ac:dyDescent="0.25">
      <c r="A111" s="451" t="s">
        <v>167</v>
      </c>
      <c r="B111" s="452"/>
      <c r="C111" s="453" t="s">
        <v>9</v>
      </c>
      <c r="D111" s="454"/>
      <c r="E111" s="454"/>
      <c r="F111" s="454"/>
      <c r="G111" s="454"/>
      <c r="H111" s="454"/>
      <c r="I111" s="454"/>
      <c r="J111" s="454"/>
      <c r="K111" s="454"/>
      <c r="L111" s="454"/>
      <c r="M111" s="454"/>
      <c r="N111" s="454"/>
      <c r="O111" s="454"/>
      <c r="P111" s="454"/>
      <c r="Q111" s="455"/>
      <c r="R111" s="58"/>
      <c r="S111" s="39"/>
      <c r="T111" s="40"/>
      <c r="U111" s="41"/>
      <c r="V111" s="59"/>
      <c r="W111" s="61"/>
      <c r="X111" s="60"/>
      <c r="Y111" s="61"/>
      <c r="Z111" s="60"/>
      <c r="AA111" s="43"/>
      <c r="AB111" s="42"/>
      <c r="AC111" s="43"/>
      <c r="AD111" s="42"/>
      <c r="AE111" s="43"/>
      <c r="AF111" s="42"/>
      <c r="AG111" s="61"/>
      <c r="AH111" s="17"/>
      <c r="AI111" s="16"/>
      <c r="AJ111" s="4"/>
      <c r="AK111" s="5"/>
      <c r="AL111" s="16"/>
      <c r="AM111" s="4"/>
      <c r="AN111" s="6"/>
      <c r="AO111" s="16"/>
      <c r="AP111" s="7"/>
      <c r="AQ111" s="8"/>
      <c r="AR111" s="16"/>
      <c r="AS111" s="9"/>
      <c r="AT111" s="6"/>
      <c r="AU111" s="16"/>
      <c r="AV111" s="4"/>
      <c r="AW111" s="5"/>
      <c r="AX111" s="16"/>
      <c r="AY111" s="9"/>
      <c r="AZ111" s="8"/>
      <c r="BA111" s="16"/>
      <c r="BB111" s="7"/>
      <c r="BC111" s="8"/>
      <c r="BD111" s="16"/>
      <c r="BE111" s="17"/>
      <c r="BF111" s="438">
        <f t="shared" ref="BF111:BF120" si="106">AJ111+AM111+AP111+AS111+AV111+AY111+BB111+BE111</f>
        <v>0</v>
      </c>
      <c r="BG111" s="439"/>
      <c r="BH111" s="479"/>
      <c r="BI111" s="480"/>
      <c r="BJ111" s="193"/>
      <c r="BK111" s="193"/>
      <c r="BL111" s="193"/>
      <c r="BM111" s="193"/>
      <c r="BN111" s="193"/>
      <c r="BO111" s="193"/>
      <c r="BP111" s="193"/>
    </row>
    <row r="112" spans="1:68" s="195" customFormat="1" ht="48" customHeight="1" x14ac:dyDescent="0.25">
      <c r="A112" s="427" t="s">
        <v>168</v>
      </c>
      <c r="B112" s="428"/>
      <c r="C112" s="442" t="s">
        <v>430</v>
      </c>
      <c r="D112" s="443"/>
      <c r="E112" s="443"/>
      <c r="F112" s="443"/>
      <c r="G112" s="443"/>
      <c r="H112" s="443"/>
      <c r="I112" s="443"/>
      <c r="J112" s="443"/>
      <c r="K112" s="443"/>
      <c r="L112" s="443"/>
      <c r="M112" s="443"/>
      <c r="N112" s="443"/>
      <c r="O112" s="443"/>
      <c r="P112" s="443"/>
      <c r="Q112" s="444"/>
      <c r="R112" s="420"/>
      <c r="S112" s="456"/>
      <c r="T112" s="457"/>
      <c r="U112" s="458"/>
      <c r="V112" s="450" t="s">
        <v>12</v>
      </c>
      <c r="W112" s="449"/>
      <c r="X112" s="448" t="s">
        <v>12</v>
      </c>
      <c r="Y112" s="449"/>
      <c r="Z112" s="448" t="s">
        <v>12</v>
      </c>
      <c r="AA112" s="434"/>
      <c r="AB112" s="436"/>
      <c r="AC112" s="434"/>
      <c r="AD112" s="436"/>
      <c r="AE112" s="434"/>
      <c r="AF112" s="436"/>
      <c r="AG112" s="449"/>
      <c r="AH112" s="13" t="s">
        <v>12</v>
      </c>
      <c r="AI112" s="62" t="s">
        <v>12</v>
      </c>
      <c r="AJ112" s="64"/>
      <c r="AK112" s="67"/>
      <c r="AL112" s="62"/>
      <c r="AM112" s="64"/>
      <c r="AN112" s="69"/>
      <c r="AO112" s="62"/>
      <c r="AP112" s="63"/>
      <c r="AQ112" s="65"/>
      <c r="AR112" s="62"/>
      <c r="AS112" s="68"/>
      <c r="AT112" s="69"/>
      <c r="AU112" s="62"/>
      <c r="AV112" s="64"/>
      <c r="AW112" s="67"/>
      <c r="AX112" s="62"/>
      <c r="AY112" s="68"/>
      <c r="AZ112" s="65"/>
      <c r="BA112" s="62"/>
      <c r="BB112" s="63"/>
      <c r="BC112" s="65"/>
      <c r="BD112" s="62"/>
      <c r="BE112" s="13"/>
      <c r="BF112" s="420">
        <f t="shared" si="106"/>
        <v>0</v>
      </c>
      <c r="BG112" s="421"/>
      <c r="BH112" s="475"/>
      <c r="BI112" s="476"/>
      <c r="BJ112" s="193"/>
      <c r="BK112" s="193"/>
      <c r="BL112" s="193"/>
      <c r="BM112" s="193"/>
      <c r="BN112" s="193"/>
      <c r="BO112" s="193"/>
      <c r="BP112" s="193"/>
    </row>
    <row r="113" spans="1:68" s="195" customFormat="1" ht="30" customHeight="1" x14ac:dyDescent="0.25">
      <c r="A113" s="427" t="s">
        <v>169</v>
      </c>
      <c r="B113" s="428"/>
      <c r="C113" s="442" t="s">
        <v>11</v>
      </c>
      <c r="D113" s="443"/>
      <c r="E113" s="443"/>
      <c r="F113" s="443"/>
      <c r="G113" s="443"/>
      <c r="H113" s="443"/>
      <c r="I113" s="443"/>
      <c r="J113" s="443"/>
      <c r="K113" s="443"/>
      <c r="L113" s="443"/>
      <c r="M113" s="443"/>
      <c r="N113" s="443"/>
      <c r="O113" s="443"/>
      <c r="P113" s="443"/>
      <c r="Q113" s="444"/>
      <c r="R113" s="420"/>
      <c r="S113" s="456"/>
      <c r="T113" s="457"/>
      <c r="U113" s="458"/>
      <c r="V113" s="450" t="s">
        <v>12</v>
      </c>
      <c r="W113" s="449"/>
      <c r="X113" s="448" t="s">
        <v>12</v>
      </c>
      <c r="Y113" s="449"/>
      <c r="Z113" s="448" t="s">
        <v>12</v>
      </c>
      <c r="AA113" s="434"/>
      <c r="AB113" s="436"/>
      <c r="AC113" s="434"/>
      <c r="AD113" s="436"/>
      <c r="AE113" s="434"/>
      <c r="AF113" s="436"/>
      <c r="AG113" s="449"/>
      <c r="AH113" s="13"/>
      <c r="AI113" s="62"/>
      <c r="AJ113" s="64"/>
      <c r="AK113" s="67" t="s">
        <v>12</v>
      </c>
      <c r="AL113" s="62" t="s">
        <v>12</v>
      </c>
      <c r="AM113" s="64"/>
      <c r="AN113" s="69"/>
      <c r="AO113" s="62"/>
      <c r="AP113" s="63"/>
      <c r="AQ113" s="65"/>
      <c r="AR113" s="62"/>
      <c r="AS113" s="68"/>
      <c r="AT113" s="69"/>
      <c r="AU113" s="62"/>
      <c r="AV113" s="64"/>
      <c r="AW113" s="67"/>
      <c r="AX113" s="62"/>
      <c r="AY113" s="68"/>
      <c r="AZ113" s="65"/>
      <c r="BA113" s="62"/>
      <c r="BB113" s="63"/>
      <c r="BC113" s="65"/>
      <c r="BD113" s="62"/>
      <c r="BE113" s="13"/>
      <c r="BF113" s="420">
        <f t="shared" si="106"/>
        <v>0</v>
      </c>
      <c r="BG113" s="421"/>
      <c r="BH113" s="422"/>
      <c r="BI113" s="423"/>
      <c r="BJ113" s="193"/>
      <c r="BK113" s="193"/>
      <c r="BL113" s="193"/>
      <c r="BM113" s="193"/>
      <c r="BN113" s="193"/>
      <c r="BO113" s="193"/>
      <c r="BP113" s="193"/>
    </row>
    <row r="114" spans="1:68" s="195" customFormat="1" ht="48" customHeight="1" x14ac:dyDescent="0.25">
      <c r="A114" s="427" t="s">
        <v>251</v>
      </c>
      <c r="B114" s="428"/>
      <c r="C114" s="442" t="s">
        <v>253</v>
      </c>
      <c r="D114" s="443"/>
      <c r="E114" s="443"/>
      <c r="F114" s="443"/>
      <c r="G114" s="443"/>
      <c r="H114" s="443"/>
      <c r="I114" s="443"/>
      <c r="J114" s="443"/>
      <c r="K114" s="443"/>
      <c r="L114" s="443"/>
      <c r="M114" s="443"/>
      <c r="N114" s="443"/>
      <c r="O114" s="443"/>
      <c r="P114" s="443"/>
      <c r="Q114" s="444"/>
      <c r="R114" s="420"/>
      <c r="S114" s="456"/>
      <c r="T114" s="457"/>
      <c r="U114" s="458"/>
      <c r="V114" s="450" t="s">
        <v>177</v>
      </c>
      <c r="W114" s="449"/>
      <c r="X114" s="448" t="s">
        <v>177</v>
      </c>
      <c r="Y114" s="449"/>
      <c r="Z114" s="448" t="s">
        <v>177</v>
      </c>
      <c r="AA114" s="434"/>
      <c r="AB114" s="436"/>
      <c r="AC114" s="434"/>
      <c r="AD114" s="436"/>
      <c r="AE114" s="434"/>
      <c r="AF114" s="436"/>
      <c r="AG114" s="449"/>
      <c r="AH114" s="13"/>
      <c r="AI114" s="62"/>
      <c r="AJ114" s="64"/>
      <c r="AK114" s="67"/>
      <c r="AL114" s="62"/>
      <c r="AM114" s="64"/>
      <c r="AN114" s="69" t="s">
        <v>177</v>
      </c>
      <c r="AO114" s="62" t="s">
        <v>177</v>
      </c>
      <c r="AP114" s="63"/>
      <c r="AQ114" s="65"/>
      <c r="AR114" s="62"/>
      <c r="AS114" s="68"/>
      <c r="AT114" s="69"/>
      <c r="AU114" s="62"/>
      <c r="AV114" s="64"/>
      <c r="AW114" s="67"/>
      <c r="AX114" s="62"/>
      <c r="AY114" s="68"/>
      <c r="AZ114" s="65"/>
      <c r="BA114" s="62"/>
      <c r="BB114" s="63"/>
      <c r="BC114" s="65"/>
      <c r="BD114" s="62"/>
      <c r="BE114" s="13"/>
      <c r="BF114" s="420">
        <f t="shared" si="106"/>
        <v>0</v>
      </c>
      <c r="BG114" s="421"/>
      <c r="BH114" s="475"/>
      <c r="BI114" s="476"/>
      <c r="BJ114" s="193"/>
      <c r="BK114" s="193"/>
      <c r="BL114" s="193"/>
      <c r="BM114" s="193"/>
      <c r="BN114" s="193"/>
      <c r="BO114" s="193"/>
      <c r="BP114" s="193"/>
    </row>
    <row r="115" spans="1:68" s="195" customFormat="1" ht="30" customHeight="1" x14ac:dyDescent="0.25">
      <c r="A115" s="427" t="s">
        <v>170</v>
      </c>
      <c r="B115" s="428"/>
      <c r="C115" s="442" t="s">
        <v>16</v>
      </c>
      <c r="D115" s="443"/>
      <c r="E115" s="443"/>
      <c r="F115" s="443"/>
      <c r="G115" s="443"/>
      <c r="H115" s="443"/>
      <c r="I115" s="443"/>
      <c r="J115" s="443"/>
      <c r="K115" s="443"/>
      <c r="L115" s="443"/>
      <c r="M115" s="443"/>
      <c r="N115" s="443"/>
      <c r="O115" s="443"/>
      <c r="P115" s="443"/>
      <c r="Q115" s="444"/>
      <c r="R115" s="420"/>
      <c r="S115" s="456"/>
      <c r="T115" s="457"/>
      <c r="U115" s="458"/>
      <c r="V115" s="450" t="s">
        <v>17</v>
      </c>
      <c r="W115" s="449"/>
      <c r="X115" s="448" t="s">
        <v>17</v>
      </c>
      <c r="Y115" s="449"/>
      <c r="Z115" s="448"/>
      <c r="AA115" s="434"/>
      <c r="AB115" s="436"/>
      <c r="AC115" s="434"/>
      <c r="AD115" s="436" t="s">
        <v>17</v>
      </c>
      <c r="AE115" s="434"/>
      <c r="AF115" s="436"/>
      <c r="AG115" s="449"/>
      <c r="AH115" s="13"/>
      <c r="AI115" s="62"/>
      <c r="AJ115" s="64"/>
      <c r="AK115" s="67"/>
      <c r="AL115" s="62"/>
      <c r="AM115" s="64"/>
      <c r="AN115" s="69"/>
      <c r="AO115" s="62"/>
      <c r="AP115" s="63"/>
      <c r="AQ115" s="65"/>
      <c r="AR115" s="62"/>
      <c r="AS115" s="68"/>
      <c r="AT115" s="69" t="s">
        <v>19</v>
      </c>
      <c r="AU115" s="62" t="s">
        <v>19</v>
      </c>
      <c r="AV115" s="64"/>
      <c r="AW115" s="67" t="s">
        <v>210</v>
      </c>
      <c r="AX115" s="62" t="s">
        <v>210</v>
      </c>
      <c r="AY115" s="68"/>
      <c r="AZ115" s="65"/>
      <c r="BA115" s="62"/>
      <c r="BB115" s="63"/>
      <c r="BC115" s="65"/>
      <c r="BD115" s="62"/>
      <c r="BE115" s="13"/>
      <c r="BF115" s="420">
        <f t="shared" si="106"/>
        <v>0</v>
      </c>
      <c r="BG115" s="421"/>
      <c r="BH115" s="475"/>
      <c r="BI115" s="476"/>
      <c r="BJ115" s="193"/>
      <c r="BK115" s="193"/>
      <c r="BL115" s="193"/>
      <c r="BM115" s="193"/>
      <c r="BN115" s="193"/>
      <c r="BO115" s="193"/>
      <c r="BP115" s="193"/>
    </row>
    <row r="116" spans="1:68" s="194" customFormat="1" ht="48" customHeight="1" x14ac:dyDescent="0.25">
      <c r="A116" s="463" t="s">
        <v>171</v>
      </c>
      <c r="B116" s="464"/>
      <c r="C116" s="465" t="s">
        <v>439</v>
      </c>
      <c r="D116" s="466"/>
      <c r="E116" s="466"/>
      <c r="F116" s="466"/>
      <c r="G116" s="466"/>
      <c r="H116" s="466"/>
      <c r="I116" s="466"/>
      <c r="J116" s="466"/>
      <c r="K116" s="466"/>
      <c r="L116" s="466"/>
      <c r="M116" s="466"/>
      <c r="N116" s="466"/>
      <c r="O116" s="466"/>
      <c r="P116" s="466"/>
      <c r="Q116" s="467"/>
      <c r="R116" s="468"/>
      <c r="S116" s="469"/>
      <c r="T116" s="460" t="s">
        <v>356</v>
      </c>
      <c r="U116" s="470"/>
      <c r="V116" s="471" t="s">
        <v>175</v>
      </c>
      <c r="W116" s="472"/>
      <c r="X116" s="473" t="s">
        <v>10</v>
      </c>
      <c r="Y116" s="474"/>
      <c r="Z116" s="471" t="s">
        <v>329</v>
      </c>
      <c r="AA116" s="477"/>
      <c r="AB116" s="472"/>
      <c r="AC116" s="471"/>
      <c r="AD116" s="472" t="s">
        <v>330</v>
      </c>
      <c r="AE116" s="471"/>
      <c r="AF116" s="477"/>
      <c r="AG116" s="478"/>
      <c r="AH116" s="22"/>
      <c r="AI116" s="10"/>
      <c r="AJ116" s="11"/>
      <c r="AK116" s="12"/>
      <c r="AL116" s="10"/>
      <c r="AM116" s="11"/>
      <c r="AN116" s="20"/>
      <c r="AO116" s="10"/>
      <c r="AP116" s="23"/>
      <c r="AQ116" s="24"/>
      <c r="AR116" s="10"/>
      <c r="AS116" s="21"/>
      <c r="AT116" s="20"/>
      <c r="AU116" s="10"/>
      <c r="AV116" s="11"/>
      <c r="AW116" s="12"/>
      <c r="AX116" s="10"/>
      <c r="AY116" s="21"/>
      <c r="AZ116" s="24" t="s">
        <v>175</v>
      </c>
      <c r="BA116" s="10" t="s">
        <v>10</v>
      </c>
      <c r="BB116" s="23"/>
      <c r="BC116" s="24"/>
      <c r="BD116" s="10"/>
      <c r="BE116" s="22"/>
      <c r="BF116" s="459">
        <f t="shared" si="106"/>
        <v>0</v>
      </c>
      <c r="BG116" s="460"/>
      <c r="BH116" s="461" t="s">
        <v>311</v>
      </c>
      <c r="BI116" s="462"/>
      <c r="BJ116" s="53"/>
      <c r="BK116" s="53"/>
      <c r="BL116" s="53"/>
      <c r="BM116" s="53"/>
      <c r="BN116" s="53"/>
      <c r="BO116" s="53"/>
      <c r="BP116" s="53"/>
    </row>
    <row r="117" spans="1:68" s="195" customFormat="1" ht="30" customHeight="1" x14ac:dyDescent="0.25">
      <c r="A117" s="427" t="s">
        <v>252</v>
      </c>
      <c r="B117" s="428"/>
      <c r="C117" s="442" t="s">
        <v>13</v>
      </c>
      <c r="D117" s="443"/>
      <c r="E117" s="443"/>
      <c r="F117" s="443"/>
      <c r="G117" s="443"/>
      <c r="H117" s="443"/>
      <c r="I117" s="443"/>
      <c r="J117" s="443"/>
      <c r="K117" s="443"/>
      <c r="L117" s="443"/>
      <c r="M117" s="443"/>
      <c r="N117" s="443"/>
      <c r="O117" s="443"/>
      <c r="P117" s="443"/>
      <c r="Q117" s="444"/>
      <c r="R117" s="445"/>
      <c r="S117" s="446"/>
      <c r="T117" s="421"/>
      <c r="U117" s="447"/>
      <c r="V117" s="450" t="s">
        <v>17</v>
      </c>
      <c r="W117" s="449"/>
      <c r="X117" s="448" t="s">
        <v>17</v>
      </c>
      <c r="Y117" s="449"/>
      <c r="Z117" s="434"/>
      <c r="AA117" s="435"/>
      <c r="AB117" s="436"/>
      <c r="AC117" s="434"/>
      <c r="AD117" s="436" t="s">
        <v>17</v>
      </c>
      <c r="AE117" s="434"/>
      <c r="AF117" s="435"/>
      <c r="AG117" s="437"/>
      <c r="AH117" s="13"/>
      <c r="AI117" s="62"/>
      <c r="AJ117" s="64"/>
      <c r="AK117" s="67"/>
      <c r="AL117" s="62"/>
      <c r="AM117" s="64"/>
      <c r="AN117" s="69"/>
      <c r="AO117" s="62"/>
      <c r="AP117" s="63"/>
      <c r="AQ117" s="65"/>
      <c r="AR117" s="62"/>
      <c r="AS117" s="68"/>
      <c r="AT117" s="69" t="s">
        <v>19</v>
      </c>
      <c r="AU117" s="62" t="s">
        <v>19</v>
      </c>
      <c r="AV117" s="64"/>
      <c r="AW117" s="67" t="s">
        <v>210</v>
      </c>
      <c r="AX117" s="62" t="s">
        <v>210</v>
      </c>
      <c r="AY117" s="68"/>
      <c r="AZ117" s="65"/>
      <c r="BA117" s="62"/>
      <c r="BB117" s="63"/>
      <c r="BC117" s="65"/>
      <c r="BD117" s="62"/>
      <c r="BE117" s="13"/>
      <c r="BF117" s="420">
        <f t="shared" si="106"/>
        <v>0</v>
      </c>
      <c r="BG117" s="421"/>
      <c r="BH117" s="422"/>
      <c r="BI117" s="423"/>
      <c r="BJ117" s="193"/>
      <c r="BK117" s="193"/>
      <c r="BL117" s="193"/>
      <c r="BM117" s="193"/>
      <c r="BN117" s="193"/>
      <c r="BO117" s="193"/>
      <c r="BP117" s="193"/>
    </row>
    <row r="118" spans="1:68" s="195" customFormat="1" ht="30" customHeight="1" x14ac:dyDescent="0.25">
      <c r="A118" s="451" t="s">
        <v>172</v>
      </c>
      <c r="B118" s="452"/>
      <c r="C118" s="453" t="s">
        <v>18</v>
      </c>
      <c r="D118" s="454"/>
      <c r="E118" s="454"/>
      <c r="F118" s="454"/>
      <c r="G118" s="454"/>
      <c r="H118" s="454"/>
      <c r="I118" s="454"/>
      <c r="J118" s="454"/>
      <c r="K118" s="454"/>
      <c r="L118" s="454"/>
      <c r="M118" s="454"/>
      <c r="N118" s="454"/>
      <c r="O118" s="454"/>
      <c r="P118" s="454"/>
      <c r="Q118" s="455"/>
      <c r="R118" s="58"/>
      <c r="S118" s="39"/>
      <c r="T118" s="40"/>
      <c r="U118" s="41"/>
      <c r="V118" s="59"/>
      <c r="W118" s="61"/>
      <c r="X118" s="60"/>
      <c r="Y118" s="61"/>
      <c r="Z118" s="60"/>
      <c r="AA118" s="43"/>
      <c r="AB118" s="42"/>
      <c r="AC118" s="43"/>
      <c r="AD118" s="42"/>
      <c r="AE118" s="43"/>
      <c r="AF118" s="42"/>
      <c r="AG118" s="61"/>
      <c r="AH118" s="17"/>
      <c r="AI118" s="16"/>
      <c r="AJ118" s="4"/>
      <c r="AK118" s="5"/>
      <c r="AL118" s="16"/>
      <c r="AM118" s="4"/>
      <c r="AN118" s="6"/>
      <c r="AO118" s="16"/>
      <c r="AP118" s="7"/>
      <c r="AQ118" s="8"/>
      <c r="AR118" s="16"/>
      <c r="AS118" s="9"/>
      <c r="AT118" s="6"/>
      <c r="AU118" s="16"/>
      <c r="AV118" s="4"/>
      <c r="AW118" s="5"/>
      <c r="AX118" s="16"/>
      <c r="AY118" s="9"/>
      <c r="AZ118" s="8"/>
      <c r="BA118" s="16"/>
      <c r="BB118" s="7"/>
      <c r="BC118" s="8"/>
      <c r="BD118" s="16"/>
      <c r="BE118" s="17"/>
      <c r="BF118" s="438">
        <f t="shared" si="106"/>
        <v>0</v>
      </c>
      <c r="BG118" s="439"/>
      <c r="BH118" s="440"/>
      <c r="BI118" s="441"/>
      <c r="BJ118" s="193"/>
      <c r="BK118" s="193"/>
      <c r="BL118" s="193"/>
      <c r="BM118" s="193"/>
      <c r="BN118" s="193"/>
      <c r="BO118" s="193"/>
      <c r="BP118" s="193"/>
    </row>
    <row r="119" spans="1:68" s="195" customFormat="1" ht="30" customHeight="1" x14ac:dyDescent="0.25">
      <c r="A119" s="427" t="s">
        <v>173</v>
      </c>
      <c r="B119" s="428"/>
      <c r="C119" s="442" t="s">
        <v>13</v>
      </c>
      <c r="D119" s="443"/>
      <c r="E119" s="443"/>
      <c r="F119" s="443"/>
      <c r="G119" s="443"/>
      <c r="H119" s="443"/>
      <c r="I119" s="443"/>
      <c r="J119" s="443"/>
      <c r="K119" s="443"/>
      <c r="L119" s="443"/>
      <c r="M119" s="443"/>
      <c r="N119" s="443"/>
      <c r="O119" s="443"/>
      <c r="P119" s="443"/>
      <c r="Q119" s="444"/>
      <c r="R119" s="445"/>
      <c r="S119" s="446"/>
      <c r="T119" s="421" t="s">
        <v>176</v>
      </c>
      <c r="U119" s="447"/>
      <c r="V119" s="434" t="s">
        <v>214</v>
      </c>
      <c r="W119" s="436"/>
      <c r="X119" s="448" t="s">
        <v>214</v>
      </c>
      <c r="Y119" s="449"/>
      <c r="Z119" s="434"/>
      <c r="AA119" s="435"/>
      <c r="AB119" s="436"/>
      <c r="AC119" s="434"/>
      <c r="AD119" s="436" t="s">
        <v>214</v>
      </c>
      <c r="AE119" s="434"/>
      <c r="AF119" s="435"/>
      <c r="AG119" s="437"/>
      <c r="AH119" s="13" t="s">
        <v>74</v>
      </c>
      <c r="AI119" s="62" t="s">
        <v>74</v>
      </c>
      <c r="AJ119" s="64"/>
      <c r="AK119" s="67" t="s">
        <v>211</v>
      </c>
      <c r="AL119" s="62" t="s">
        <v>211</v>
      </c>
      <c r="AM119" s="64"/>
      <c r="AN119" s="69" t="s">
        <v>74</v>
      </c>
      <c r="AO119" s="62" t="s">
        <v>74</v>
      </c>
      <c r="AP119" s="63"/>
      <c r="AQ119" s="65" t="s">
        <v>211</v>
      </c>
      <c r="AR119" s="62" t="s">
        <v>211</v>
      </c>
      <c r="AS119" s="68"/>
      <c r="AT119" s="69" t="s">
        <v>19</v>
      </c>
      <c r="AU119" s="62" t="s">
        <v>19</v>
      </c>
      <c r="AV119" s="64"/>
      <c r="AW119" s="67" t="s">
        <v>210</v>
      </c>
      <c r="AX119" s="62" t="s">
        <v>210</v>
      </c>
      <c r="AY119" s="68"/>
      <c r="AZ119" s="65"/>
      <c r="BA119" s="62"/>
      <c r="BB119" s="63"/>
      <c r="BC119" s="65"/>
      <c r="BD119" s="62"/>
      <c r="BE119" s="13"/>
      <c r="BF119" s="420">
        <f t="shared" si="106"/>
        <v>0</v>
      </c>
      <c r="BG119" s="421"/>
      <c r="BH119" s="422" t="s">
        <v>185</v>
      </c>
      <c r="BI119" s="423"/>
      <c r="BJ119" s="193"/>
      <c r="BK119" s="193"/>
      <c r="BL119" s="193"/>
      <c r="BM119" s="193"/>
      <c r="BN119" s="193"/>
      <c r="BO119" s="193"/>
      <c r="BP119" s="193"/>
    </row>
    <row r="120" spans="1:68" s="195" customFormat="1" ht="30" customHeight="1" thickBot="1" x14ac:dyDescent="0.3">
      <c r="A120" s="427" t="s">
        <v>174</v>
      </c>
      <c r="B120" s="428"/>
      <c r="C120" s="429" t="s">
        <v>20</v>
      </c>
      <c r="D120" s="430"/>
      <c r="E120" s="430"/>
      <c r="F120" s="430"/>
      <c r="G120" s="430"/>
      <c r="H120" s="430"/>
      <c r="I120" s="430"/>
      <c r="J120" s="430"/>
      <c r="K120" s="430"/>
      <c r="L120" s="430"/>
      <c r="M120" s="430"/>
      <c r="N120" s="430"/>
      <c r="O120" s="430"/>
      <c r="P120" s="430"/>
      <c r="Q120" s="431"/>
      <c r="R120" s="44"/>
      <c r="S120" s="45"/>
      <c r="T120" s="46"/>
      <c r="U120" s="47"/>
      <c r="V120" s="318" t="s">
        <v>177</v>
      </c>
      <c r="W120" s="317"/>
      <c r="X120" s="432" t="s">
        <v>177</v>
      </c>
      <c r="Y120" s="433"/>
      <c r="Z120" s="318" t="s">
        <v>177</v>
      </c>
      <c r="AA120" s="319"/>
      <c r="AB120" s="317"/>
      <c r="AC120" s="318"/>
      <c r="AD120" s="317"/>
      <c r="AE120" s="318"/>
      <c r="AF120" s="319"/>
      <c r="AG120" s="320"/>
      <c r="AH120" s="66"/>
      <c r="AI120" s="18"/>
      <c r="AJ120" s="14"/>
      <c r="AK120" s="2"/>
      <c r="AL120" s="18"/>
      <c r="AM120" s="14"/>
      <c r="AN120" s="1"/>
      <c r="AO120" s="18"/>
      <c r="AP120" s="3"/>
      <c r="AQ120" s="15"/>
      <c r="AR120" s="18"/>
      <c r="AS120" s="19"/>
      <c r="AT120" s="1"/>
      <c r="AU120" s="18"/>
      <c r="AV120" s="14"/>
      <c r="AW120" s="2"/>
      <c r="AX120" s="18"/>
      <c r="AY120" s="19"/>
      <c r="AZ120" s="15"/>
      <c r="BA120" s="18"/>
      <c r="BB120" s="3"/>
      <c r="BC120" s="15" t="s">
        <v>177</v>
      </c>
      <c r="BD120" s="18" t="s">
        <v>177</v>
      </c>
      <c r="BE120" s="66"/>
      <c r="BF120" s="420">
        <f t="shared" si="106"/>
        <v>0</v>
      </c>
      <c r="BG120" s="421"/>
      <c r="BH120" s="422"/>
      <c r="BI120" s="423"/>
      <c r="BJ120" s="193"/>
      <c r="BK120" s="193"/>
      <c r="BL120" s="193"/>
      <c r="BM120" s="193"/>
      <c r="BN120" s="193"/>
      <c r="BO120" s="193"/>
      <c r="BP120" s="193"/>
    </row>
    <row r="121" spans="1:68" s="195" customFormat="1" ht="27" customHeight="1" thickTop="1" x14ac:dyDescent="0.25">
      <c r="A121" s="424" t="s">
        <v>178</v>
      </c>
      <c r="B121" s="425"/>
      <c r="C121" s="425"/>
      <c r="D121" s="425"/>
      <c r="E121" s="425"/>
      <c r="F121" s="425"/>
      <c r="G121" s="425"/>
      <c r="H121" s="425"/>
      <c r="I121" s="425"/>
      <c r="J121" s="425"/>
      <c r="K121" s="425"/>
      <c r="L121" s="425"/>
      <c r="M121" s="425"/>
      <c r="N121" s="425"/>
      <c r="O121" s="425"/>
      <c r="P121" s="425"/>
      <c r="Q121" s="425"/>
      <c r="R121" s="425"/>
      <c r="S121" s="425"/>
      <c r="T121" s="425"/>
      <c r="U121" s="426"/>
      <c r="V121" s="762">
        <f>V30+V66</f>
        <v>7224</v>
      </c>
      <c r="W121" s="764"/>
      <c r="X121" s="762">
        <f>X30+X66</f>
        <v>3628</v>
      </c>
      <c r="Y121" s="765"/>
      <c r="Z121" s="766">
        <f>Z30+Z66</f>
        <v>1670</v>
      </c>
      <c r="AA121" s="763"/>
      <c r="AB121" s="763">
        <f>AB30+AB66</f>
        <v>610</v>
      </c>
      <c r="AC121" s="763"/>
      <c r="AD121" s="763">
        <f>AD30+AD66</f>
        <v>1232</v>
      </c>
      <c r="AE121" s="763"/>
      <c r="AF121" s="763">
        <f>AF30+AF66</f>
        <v>116</v>
      </c>
      <c r="AG121" s="765"/>
      <c r="AH121" s="189">
        <f t="shared" ref="AH121:BE121" si="107">AH30+AH66</f>
        <v>1116</v>
      </c>
      <c r="AI121" s="181">
        <f t="shared" si="107"/>
        <v>560</v>
      </c>
      <c r="AJ121" s="178">
        <f t="shared" si="107"/>
        <v>31</v>
      </c>
      <c r="AK121" s="176">
        <f t="shared" si="107"/>
        <v>936</v>
      </c>
      <c r="AL121" s="181">
        <f t="shared" si="107"/>
        <v>468</v>
      </c>
      <c r="AM121" s="178">
        <f t="shared" si="107"/>
        <v>26</v>
      </c>
      <c r="AN121" s="190">
        <f t="shared" si="107"/>
        <v>1074</v>
      </c>
      <c r="AO121" s="181">
        <f t="shared" si="107"/>
        <v>522</v>
      </c>
      <c r="AP121" s="177">
        <f t="shared" si="107"/>
        <v>30</v>
      </c>
      <c r="AQ121" s="180">
        <f t="shared" si="107"/>
        <v>894</v>
      </c>
      <c r="AR121" s="181">
        <f t="shared" si="107"/>
        <v>460</v>
      </c>
      <c r="AS121" s="179">
        <f t="shared" si="107"/>
        <v>25</v>
      </c>
      <c r="AT121" s="190">
        <f t="shared" si="107"/>
        <v>1032</v>
      </c>
      <c r="AU121" s="181">
        <f t="shared" si="107"/>
        <v>532</v>
      </c>
      <c r="AV121" s="178">
        <f t="shared" si="107"/>
        <v>29</v>
      </c>
      <c r="AW121" s="176">
        <f t="shared" si="107"/>
        <v>924</v>
      </c>
      <c r="AX121" s="181">
        <f t="shared" si="107"/>
        <v>478</v>
      </c>
      <c r="AY121" s="179">
        <f t="shared" si="107"/>
        <v>26</v>
      </c>
      <c r="AZ121" s="189">
        <f t="shared" si="107"/>
        <v>1248</v>
      </c>
      <c r="BA121" s="181">
        <f t="shared" si="107"/>
        <v>608</v>
      </c>
      <c r="BB121" s="177">
        <f t="shared" si="107"/>
        <v>36</v>
      </c>
      <c r="BC121" s="180">
        <f t="shared" si="107"/>
        <v>0</v>
      </c>
      <c r="BD121" s="181">
        <f t="shared" si="107"/>
        <v>0</v>
      </c>
      <c r="BE121" s="178">
        <f t="shared" si="107"/>
        <v>0</v>
      </c>
      <c r="BF121" s="762">
        <f>BF30+BF66</f>
        <v>203</v>
      </c>
      <c r="BG121" s="763"/>
      <c r="BH121" s="418"/>
      <c r="BI121" s="419"/>
      <c r="BJ121" s="193"/>
      <c r="BK121" s="193"/>
      <c r="BL121" s="193"/>
      <c r="BM121" s="193"/>
      <c r="BN121" s="193"/>
      <c r="BO121" s="193"/>
      <c r="BP121" s="193"/>
    </row>
    <row r="122" spans="1:68" s="195" customFormat="1" ht="27" customHeight="1" x14ac:dyDescent="0.25">
      <c r="A122" s="411" t="s">
        <v>70</v>
      </c>
      <c r="B122" s="412"/>
      <c r="C122" s="412"/>
      <c r="D122" s="412"/>
      <c r="E122" s="412"/>
      <c r="F122" s="412"/>
      <c r="G122" s="412"/>
      <c r="H122" s="412"/>
      <c r="I122" s="412"/>
      <c r="J122" s="412"/>
      <c r="K122" s="412"/>
      <c r="L122" s="412"/>
      <c r="M122" s="412"/>
      <c r="N122" s="412"/>
      <c r="O122" s="412"/>
      <c r="P122" s="412"/>
      <c r="Q122" s="412"/>
      <c r="R122" s="412"/>
      <c r="S122" s="412"/>
      <c r="T122" s="412"/>
      <c r="U122" s="413"/>
      <c r="V122" s="722">
        <f>AH121+AK121+AN121+AQ121+AT121+AW121+AZ121</f>
        <v>7224</v>
      </c>
      <c r="W122" s="723"/>
      <c r="X122" s="724">
        <f>AI121+AL121+AO121+AR121+AU121+AX121+BA121</f>
        <v>3628</v>
      </c>
      <c r="Y122" s="725"/>
      <c r="Z122" s="726"/>
      <c r="AA122" s="727"/>
      <c r="AB122" s="727"/>
      <c r="AC122" s="727"/>
      <c r="AD122" s="727"/>
      <c r="AE122" s="727"/>
      <c r="AF122" s="727"/>
      <c r="AG122" s="728"/>
      <c r="AH122" s="729">
        <f>AI121/AH28</f>
        <v>31.111111111111111</v>
      </c>
      <c r="AI122" s="730"/>
      <c r="AJ122" s="731"/>
      <c r="AK122" s="732">
        <f>AL121/AK28</f>
        <v>29.25</v>
      </c>
      <c r="AL122" s="730"/>
      <c r="AM122" s="733"/>
      <c r="AN122" s="729">
        <f>AO121/AN28</f>
        <v>29</v>
      </c>
      <c r="AO122" s="730"/>
      <c r="AP122" s="731"/>
      <c r="AQ122" s="732">
        <f>AR121/AQ28</f>
        <v>28.75</v>
      </c>
      <c r="AR122" s="730"/>
      <c r="AS122" s="733"/>
      <c r="AT122" s="729">
        <f>AU121/AT28</f>
        <v>29.555555555555557</v>
      </c>
      <c r="AU122" s="730"/>
      <c r="AV122" s="731"/>
      <c r="AW122" s="732">
        <f>AX121/AW28</f>
        <v>29.875</v>
      </c>
      <c r="AX122" s="730"/>
      <c r="AY122" s="733"/>
      <c r="AZ122" s="729">
        <f>BA121/AZ28</f>
        <v>30.4</v>
      </c>
      <c r="BA122" s="730"/>
      <c r="BB122" s="731"/>
      <c r="BC122" s="734"/>
      <c r="BD122" s="734"/>
      <c r="BE122" s="735">
        <f>BB121+AH133+AS129</f>
        <v>60</v>
      </c>
      <c r="BF122" s="414">
        <f>BF121+N129+AH129+AH131+AH133+AS129</f>
        <v>240</v>
      </c>
      <c r="BG122" s="415"/>
      <c r="BH122" s="416">
        <f>V121/(BB19+BC19)</f>
        <v>50.51748251748252</v>
      </c>
      <c r="BI122" s="417"/>
      <c r="BJ122" s="193"/>
      <c r="BK122" s="193"/>
      <c r="BL122" s="193"/>
      <c r="BM122" s="193"/>
      <c r="BN122" s="193"/>
      <c r="BO122" s="193"/>
      <c r="BP122" s="193"/>
    </row>
    <row r="123" spans="1:68" s="195" customFormat="1" ht="27" customHeight="1" x14ac:dyDescent="0.25">
      <c r="A123" s="411" t="s">
        <v>71</v>
      </c>
      <c r="B123" s="412"/>
      <c r="C123" s="412"/>
      <c r="D123" s="412"/>
      <c r="E123" s="412"/>
      <c r="F123" s="412"/>
      <c r="G123" s="412"/>
      <c r="H123" s="412"/>
      <c r="I123" s="412"/>
      <c r="J123" s="412"/>
      <c r="K123" s="412"/>
      <c r="L123" s="412"/>
      <c r="M123" s="412"/>
      <c r="N123" s="412"/>
      <c r="O123" s="412"/>
      <c r="P123" s="412"/>
      <c r="Q123" s="412"/>
      <c r="R123" s="412"/>
      <c r="S123" s="412"/>
      <c r="T123" s="412"/>
      <c r="U123" s="413"/>
      <c r="V123" s="736">
        <f>SUM(AH123:BE123)</f>
        <v>8</v>
      </c>
      <c r="W123" s="737"/>
      <c r="X123" s="736"/>
      <c r="Y123" s="738"/>
      <c r="Z123" s="739"/>
      <c r="AA123" s="740"/>
      <c r="AB123" s="740"/>
      <c r="AC123" s="740"/>
      <c r="AD123" s="740"/>
      <c r="AE123" s="740"/>
      <c r="AF123" s="740"/>
      <c r="AG123" s="738"/>
      <c r="AH123" s="729"/>
      <c r="AI123" s="730"/>
      <c r="AJ123" s="731"/>
      <c r="AK123" s="732"/>
      <c r="AL123" s="730"/>
      <c r="AM123" s="733"/>
      <c r="AN123" s="729">
        <v>1</v>
      </c>
      <c r="AO123" s="730"/>
      <c r="AP123" s="731"/>
      <c r="AQ123" s="732">
        <v>1</v>
      </c>
      <c r="AR123" s="730"/>
      <c r="AS123" s="733"/>
      <c r="AT123" s="741">
        <v>2</v>
      </c>
      <c r="AU123" s="742"/>
      <c r="AV123" s="743"/>
      <c r="AW123" s="744">
        <v>2</v>
      </c>
      <c r="AX123" s="742"/>
      <c r="AY123" s="745"/>
      <c r="AZ123" s="729">
        <v>2</v>
      </c>
      <c r="BA123" s="730"/>
      <c r="BB123" s="731"/>
      <c r="BC123" s="732"/>
      <c r="BD123" s="730"/>
      <c r="BE123" s="733"/>
      <c r="BF123" s="405"/>
      <c r="BG123" s="404"/>
      <c r="BH123" s="406"/>
      <c r="BI123" s="407"/>
      <c r="BJ123" s="193"/>
      <c r="BK123" s="193"/>
      <c r="BL123" s="193"/>
      <c r="BM123" s="193"/>
      <c r="BN123" s="193"/>
      <c r="BO123" s="193"/>
      <c r="BP123" s="193"/>
    </row>
    <row r="124" spans="1:68" s="195" customFormat="1" ht="27" customHeight="1" x14ac:dyDescent="0.25">
      <c r="A124" s="411" t="s">
        <v>72</v>
      </c>
      <c r="B124" s="412"/>
      <c r="C124" s="412"/>
      <c r="D124" s="412"/>
      <c r="E124" s="412"/>
      <c r="F124" s="412"/>
      <c r="G124" s="412"/>
      <c r="H124" s="412"/>
      <c r="I124" s="412"/>
      <c r="J124" s="412"/>
      <c r="K124" s="412"/>
      <c r="L124" s="412"/>
      <c r="M124" s="412"/>
      <c r="N124" s="412"/>
      <c r="O124" s="412"/>
      <c r="P124" s="412"/>
      <c r="Q124" s="412"/>
      <c r="R124" s="412"/>
      <c r="S124" s="412"/>
      <c r="T124" s="412"/>
      <c r="U124" s="413"/>
      <c r="V124" s="736">
        <f>SUM(AH124:BE124)</f>
        <v>30</v>
      </c>
      <c r="W124" s="737"/>
      <c r="X124" s="736"/>
      <c r="Y124" s="738"/>
      <c r="Z124" s="739"/>
      <c r="AA124" s="740"/>
      <c r="AB124" s="740"/>
      <c r="AC124" s="740"/>
      <c r="AD124" s="740"/>
      <c r="AE124" s="740"/>
      <c r="AF124" s="740"/>
      <c r="AG124" s="738"/>
      <c r="AH124" s="739">
        <v>4</v>
      </c>
      <c r="AI124" s="740"/>
      <c r="AJ124" s="737"/>
      <c r="AK124" s="746">
        <v>3</v>
      </c>
      <c r="AL124" s="740"/>
      <c r="AM124" s="737"/>
      <c r="AN124" s="736">
        <v>4</v>
      </c>
      <c r="AO124" s="740"/>
      <c r="AP124" s="747"/>
      <c r="AQ124" s="739">
        <v>5</v>
      </c>
      <c r="AR124" s="740"/>
      <c r="AS124" s="738"/>
      <c r="AT124" s="736">
        <v>4</v>
      </c>
      <c r="AU124" s="740"/>
      <c r="AV124" s="737"/>
      <c r="AW124" s="746">
        <v>5</v>
      </c>
      <c r="AX124" s="740"/>
      <c r="AY124" s="738"/>
      <c r="AZ124" s="739">
        <v>5</v>
      </c>
      <c r="BA124" s="740"/>
      <c r="BB124" s="747"/>
      <c r="BC124" s="739">
        <f>COUNTIF(R30:S110,8)</f>
        <v>0</v>
      </c>
      <c r="BD124" s="740"/>
      <c r="BE124" s="737"/>
      <c r="BF124" s="405"/>
      <c r="BG124" s="404"/>
      <c r="BH124" s="406"/>
      <c r="BI124" s="407"/>
      <c r="BJ124" s="193"/>
      <c r="BK124" s="193"/>
      <c r="BL124" s="193"/>
      <c r="BM124" s="193"/>
      <c r="BN124" s="193"/>
      <c r="BO124" s="193"/>
      <c r="BP124" s="193"/>
    </row>
    <row r="125" spans="1:68" s="203" customFormat="1" ht="27" customHeight="1" thickBot="1" x14ac:dyDescent="0.3">
      <c r="A125" s="408" t="s">
        <v>73</v>
      </c>
      <c r="B125" s="409"/>
      <c r="C125" s="409"/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R125" s="409"/>
      <c r="S125" s="409"/>
      <c r="T125" s="409"/>
      <c r="U125" s="410"/>
      <c r="V125" s="748">
        <f>SUM(AH125:BE125)</f>
        <v>29</v>
      </c>
      <c r="W125" s="749"/>
      <c r="X125" s="748"/>
      <c r="Y125" s="750"/>
      <c r="Z125" s="751"/>
      <c r="AA125" s="752"/>
      <c r="AB125" s="752"/>
      <c r="AC125" s="752"/>
      <c r="AD125" s="752"/>
      <c r="AE125" s="752"/>
      <c r="AF125" s="752"/>
      <c r="AG125" s="750"/>
      <c r="AH125" s="753">
        <v>5</v>
      </c>
      <c r="AI125" s="754"/>
      <c r="AJ125" s="754"/>
      <c r="AK125" s="755">
        <v>4</v>
      </c>
      <c r="AL125" s="754"/>
      <c r="AM125" s="754"/>
      <c r="AN125" s="753">
        <v>6</v>
      </c>
      <c r="AO125" s="754"/>
      <c r="AP125" s="756"/>
      <c r="AQ125" s="754">
        <v>2</v>
      </c>
      <c r="AR125" s="754"/>
      <c r="AS125" s="757"/>
      <c r="AT125" s="753">
        <v>4</v>
      </c>
      <c r="AU125" s="754"/>
      <c r="AV125" s="754"/>
      <c r="AW125" s="758">
        <v>3</v>
      </c>
      <c r="AX125" s="759"/>
      <c r="AY125" s="760"/>
      <c r="AZ125" s="751">
        <v>5</v>
      </c>
      <c r="BA125" s="752"/>
      <c r="BB125" s="761"/>
      <c r="BC125" s="751">
        <f>COUNTIF(T30:U110,8)</f>
        <v>0</v>
      </c>
      <c r="BD125" s="752"/>
      <c r="BE125" s="749"/>
      <c r="BF125" s="392"/>
      <c r="BG125" s="391"/>
      <c r="BH125" s="393"/>
      <c r="BI125" s="394"/>
      <c r="BJ125" s="193"/>
      <c r="BK125" s="193"/>
      <c r="BL125" s="193"/>
      <c r="BM125" s="193"/>
      <c r="BN125" s="193"/>
      <c r="BO125" s="193"/>
      <c r="BP125" s="193"/>
    </row>
    <row r="126" spans="1:68" s="208" customFormat="1" ht="29.25" customHeight="1" thickTop="1" thickBot="1" x14ac:dyDescent="0.3">
      <c r="A126" s="48"/>
      <c r="B126" s="48"/>
      <c r="C126" s="48"/>
      <c r="D126" s="48"/>
      <c r="E126" s="48"/>
      <c r="F126" s="48"/>
      <c r="G126" s="48"/>
      <c r="H126" s="49"/>
      <c r="I126" s="49"/>
      <c r="J126" s="49"/>
      <c r="K126" s="49"/>
      <c r="L126" s="49"/>
      <c r="M126" s="49"/>
      <c r="N126" s="49"/>
      <c r="O126" s="50"/>
      <c r="P126" s="50"/>
      <c r="Q126" s="50"/>
      <c r="R126" s="50"/>
      <c r="S126" s="48"/>
      <c r="T126" s="48"/>
      <c r="U126" s="48"/>
      <c r="V126" s="48"/>
      <c r="W126" s="48"/>
      <c r="X126" s="48"/>
      <c r="Y126" s="48"/>
      <c r="Z126" s="49"/>
      <c r="AA126" s="49"/>
      <c r="AB126" s="49"/>
      <c r="AC126" s="49"/>
      <c r="AD126" s="49"/>
      <c r="AE126" s="49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193"/>
      <c r="BK126" s="193"/>
      <c r="BL126" s="193"/>
      <c r="BM126" s="193"/>
      <c r="BN126" s="193"/>
      <c r="BO126" s="193"/>
      <c r="BP126" s="193"/>
    </row>
    <row r="127" spans="1:68" s="203" customFormat="1" ht="30" customHeight="1" thickTop="1" thickBot="1" x14ac:dyDescent="0.3">
      <c r="A127" s="255" t="s">
        <v>141</v>
      </c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 t="s">
        <v>142</v>
      </c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6"/>
      <c r="AG127" s="256"/>
      <c r="AH127" s="256"/>
      <c r="AI127" s="256"/>
      <c r="AJ127" s="395"/>
      <c r="AK127" s="255" t="s">
        <v>143</v>
      </c>
      <c r="AL127" s="256"/>
      <c r="AM127" s="256"/>
      <c r="AN127" s="256"/>
      <c r="AO127" s="256"/>
      <c r="AP127" s="256"/>
      <c r="AQ127" s="256"/>
      <c r="AR127" s="256"/>
      <c r="AS127" s="256"/>
      <c r="AT127" s="256"/>
      <c r="AU127" s="256"/>
      <c r="AV127" s="395"/>
      <c r="AW127" s="396" t="s">
        <v>144</v>
      </c>
      <c r="AX127" s="397"/>
      <c r="AY127" s="397"/>
      <c r="AZ127" s="397"/>
      <c r="BA127" s="397"/>
      <c r="BB127" s="397"/>
      <c r="BC127" s="397"/>
      <c r="BD127" s="397"/>
      <c r="BE127" s="397"/>
      <c r="BF127" s="397"/>
      <c r="BG127" s="397"/>
      <c r="BH127" s="397"/>
      <c r="BI127" s="398"/>
      <c r="BJ127" s="193"/>
      <c r="BK127" s="193"/>
      <c r="BL127" s="193"/>
      <c r="BM127" s="193"/>
      <c r="BN127" s="193"/>
      <c r="BO127" s="193"/>
      <c r="BP127" s="193"/>
    </row>
    <row r="128" spans="1:68" s="203" customFormat="1" ht="39.75" customHeight="1" thickTop="1" thickBot="1" x14ac:dyDescent="0.3">
      <c r="A128" s="266" t="s">
        <v>145</v>
      </c>
      <c r="B128" s="267"/>
      <c r="C128" s="267"/>
      <c r="D128" s="267"/>
      <c r="E128" s="267"/>
      <c r="F128" s="267"/>
      <c r="G128" s="268"/>
      <c r="H128" s="263" t="s">
        <v>146</v>
      </c>
      <c r="I128" s="264"/>
      <c r="J128" s="265"/>
      <c r="K128" s="260" t="s">
        <v>147</v>
      </c>
      <c r="L128" s="261"/>
      <c r="M128" s="262"/>
      <c r="N128" s="257" t="s">
        <v>148</v>
      </c>
      <c r="O128" s="258"/>
      <c r="P128" s="259"/>
      <c r="Q128" s="402" t="s">
        <v>145</v>
      </c>
      <c r="R128" s="402"/>
      <c r="S128" s="402"/>
      <c r="T128" s="402"/>
      <c r="U128" s="402"/>
      <c r="V128" s="402"/>
      <c r="W128" s="402"/>
      <c r="X128" s="402"/>
      <c r="Y128" s="402"/>
      <c r="Z128" s="402"/>
      <c r="AA128" s="403"/>
      <c r="AB128" s="260" t="s">
        <v>146</v>
      </c>
      <c r="AC128" s="261"/>
      <c r="AD128" s="262"/>
      <c r="AE128" s="260" t="s">
        <v>147</v>
      </c>
      <c r="AF128" s="261"/>
      <c r="AG128" s="262"/>
      <c r="AH128" s="257" t="s">
        <v>148</v>
      </c>
      <c r="AI128" s="258"/>
      <c r="AJ128" s="259"/>
      <c r="AK128" s="266" t="s">
        <v>146</v>
      </c>
      <c r="AL128" s="267"/>
      <c r="AM128" s="267"/>
      <c r="AN128" s="268"/>
      <c r="AO128" s="389" t="s">
        <v>147</v>
      </c>
      <c r="AP128" s="267"/>
      <c r="AQ128" s="267"/>
      <c r="AR128" s="268"/>
      <c r="AS128" s="260" t="s">
        <v>148</v>
      </c>
      <c r="AT128" s="261"/>
      <c r="AU128" s="261"/>
      <c r="AV128" s="390"/>
      <c r="AW128" s="399"/>
      <c r="AX128" s="400"/>
      <c r="AY128" s="400"/>
      <c r="AZ128" s="400"/>
      <c r="BA128" s="400"/>
      <c r="BB128" s="400"/>
      <c r="BC128" s="400"/>
      <c r="BD128" s="400"/>
      <c r="BE128" s="400"/>
      <c r="BF128" s="400"/>
      <c r="BG128" s="400"/>
      <c r="BH128" s="400"/>
      <c r="BI128" s="401"/>
      <c r="BJ128" s="193"/>
      <c r="BK128" s="193"/>
      <c r="BL128" s="193"/>
      <c r="BM128" s="193"/>
      <c r="BN128" s="193"/>
      <c r="BO128" s="193"/>
      <c r="BP128" s="193"/>
    </row>
    <row r="129" spans="1:68" s="203" customFormat="1" ht="15" customHeight="1" thickTop="1" x14ac:dyDescent="0.25">
      <c r="A129" s="269" t="s">
        <v>218</v>
      </c>
      <c r="B129" s="270"/>
      <c r="C129" s="270"/>
      <c r="D129" s="270"/>
      <c r="E129" s="270"/>
      <c r="F129" s="270"/>
      <c r="G129" s="271"/>
      <c r="H129" s="278">
        <v>2</v>
      </c>
      <c r="I129" s="279"/>
      <c r="J129" s="280"/>
      <c r="K129" s="287">
        <v>2</v>
      </c>
      <c r="L129" s="288"/>
      <c r="M129" s="289"/>
      <c r="N129" s="296">
        <f>K129*1.5</f>
        <v>3</v>
      </c>
      <c r="O129" s="297"/>
      <c r="P129" s="298"/>
      <c r="Q129" s="270" t="s">
        <v>219</v>
      </c>
      <c r="R129" s="270"/>
      <c r="S129" s="270"/>
      <c r="T129" s="270"/>
      <c r="U129" s="270"/>
      <c r="V129" s="270"/>
      <c r="W129" s="270"/>
      <c r="X129" s="270"/>
      <c r="Y129" s="270"/>
      <c r="Z129" s="270"/>
      <c r="AA129" s="271"/>
      <c r="AB129" s="278">
        <v>4</v>
      </c>
      <c r="AC129" s="279"/>
      <c r="AD129" s="280"/>
      <c r="AE129" s="278">
        <v>4</v>
      </c>
      <c r="AF129" s="279"/>
      <c r="AG129" s="280"/>
      <c r="AH129" s="352">
        <v>5</v>
      </c>
      <c r="AI129" s="353"/>
      <c r="AJ129" s="354"/>
      <c r="AK129" s="358" t="s">
        <v>179</v>
      </c>
      <c r="AL129" s="359"/>
      <c r="AM129" s="359"/>
      <c r="AN129" s="360"/>
      <c r="AO129" s="367" t="s">
        <v>400</v>
      </c>
      <c r="AP129" s="359"/>
      <c r="AQ129" s="359"/>
      <c r="AR129" s="360"/>
      <c r="AS129" s="352">
        <f>AO129*1.5</f>
        <v>18</v>
      </c>
      <c r="AT129" s="353"/>
      <c r="AU129" s="353"/>
      <c r="AV129" s="354"/>
      <c r="AW129" s="373" t="s">
        <v>150</v>
      </c>
      <c r="AX129" s="374"/>
      <c r="AY129" s="374"/>
      <c r="AZ129" s="374"/>
      <c r="BA129" s="374"/>
      <c r="BB129" s="374"/>
      <c r="BC129" s="374"/>
      <c r="BD129" s="374"/>
      <c r="BE129" s="374"/>
      <c r="BF129" s="374"/>
      <c r="BG129" s="374"/>
      <c r="BH129" s="374"/>
      <c r="BI129" s="375"/>
      <c r="BJ129" s="193"/>
      <c r="BK129" s="193"/>
      <c r="BL129" s="193"/>
      <c r="BM129" s="193"/>
      <c r="BN129" s="193"/>
      <c r="BO129" s="193"/>
      <c r="BP129" s="193"/>
    </row>
    <row r="130" spans="1:68" s="203" customFormat="1" ht="15" customHeight="1" x14ac:dyDescent="0.25">
      <c r="A130" s="272"/>
      <c r="B130" s="273"/>
      <c r="C130" s="273"/>
      <c r="D130" s="273"/>
      <c r="E130" s="273"/>
      <c r="F130" s="273"/>
      <c r="G130" s="274"/>
      <c r="H130" s="281"/>
      <c r="I130" s="282"/>
      <c r="J130" s="283"/>
      <c r="K130" s="290"/>
      <c r="L130" s="291"/>
      <c r="M130" s="292"/>
      <c r="N130" s="299"/>
      <c r="O130" s="300"/>
      <c r="P130" s="301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4"/>
      <c r="AB130" s="308"/>
      <c r="AC130" s="309"/>
      <c r="AD130" s="310"/>
      <c r="AE130" s="308"/>
      <c r="AF130" s="309"/>
      <c r="AG130" s="310"/>
      <c r="AH130" s="355"/>
      <c r="AI130" s="356"/>
      <c r="AJ130" s="357"/>
      <c r="AK130" s="361"/>
      <c r="AL130" s="362"/>
      <c r="AM130" s="362"/>
      <c r="AN130" s="363"/>
      <c r="AO130" s="368"/>
      <c r="AP130" s="362"/>
      <c r="AQ130" s="362"/>
      <c r="AR130" s="363"/>
      <c r="AS130" s="370"/>
      <c r="AT130" s="371"/>
      <c r="AU130" s="371"/>
      <c r="AV130" s="372"/>
      <c r="AW130" s="376"/>
      <c r="AX130" s="377"/>
      <c r="AY130" s="377"/>
      <c r="AZ130" s="377"/>
      <c r="BA130" s="377"/>
      <c r="BB130" s="377"/>
      <c r="BC130" s="377"/>
      <c r="BD130" s="377"/>
      <c r="BE130" s="377"/>
      <c r="BF130" s="377"/>
      <c r="BG130" s="377"/>
      <c r="BH130" s="377"/>
      <c r="BI130" s="378"/>
      <c r="BJ130" s="193"/>
      <c r="BK130" s="193"/>
      <c r="BL130" s="193"/>
      <c r="BM130" s="193"/>
      <c r="BN130" s="193"/>
      <c r="BO130" s="193"/>
      <c r="BP130" s="193"/>
    </row>
    <row r="131" spans="1:68" s="203" customFormat="1" ht="15" customHeight="1" x14ac:dyDescent="0.25">
      <c r="A131" s="272"/>
      <c r="B131" s="273"/>
      <c r="C131" s="273"/>
      <c r="D131" s="273"/>
      <c r="E131" s="273"/>
      <c r="F131" s="273"/>
      <c r="G131" s="274"/>
      <c r="H131" s="281"/>
      <c r="I131" s="282"/>
      <c r="J131" s="283"/>
      <c r="K131" s="290"/>
      <c r="L131" s="291"/>
      <c r="M131" s="292"/>
      <c r="N131" s="299"/>
      <c r="O131" s="300"/>
      <c r="P131" s="301"/>
      <c r="Q131" s="385" t="s">
        <v>220</v>
      </c>
      <c r="R131" s="385"/>
      <c r="S131" s="385"/>
      <c r="T131" s="385"/>
      <c r="U131" s="385"/>
      <c r="V131" s="385"/>
      <c r="W131" s="385"/>
      <c r="X131" s="385"/>
      <c r="Y131" s="385"/>
      <c r="Z131" s="385"/>
      <c r="AA131" s="386"/>
      <c r="AB131" s="305">
        <v>6</v>
      </c>
      <c r="AC131" s="306"/>
      <c r="AD131" s="307"/>
      <c r="AE131" s="305">
        <v>4</v>
      </c>
      <c r="AF131" s="306"/>
      <c r="AG131" s="307"/>
      <c r="AH131" s="311">
        <v>5</v>
      </c>
      <c r="AI131" s="312"/>
      <c r="AJ131" s="313"/>
      <c r="AK131" s="361"/>
      <c r="AL131" s="362"/>
      <c r="AM131" s="362"/>
      <c r="AN131" s="363"/>
      <c r="AO131" s="368"/>
      <c r="AP131" s="362"/>
      <c r="AQ131" s="362"/>
      <c r="AR131" s="363"/>
      <c r="AS131" s="370"/>
      <c r="AT131" s="371"/>
      <c r="AU131" s="371"/>
      <c r="AV131" s="372"/>
      <c r="AW131" s="376"/>
      <c r="AX131" s="377"/>
      <c r="AY131" s="377"/>
      <c r="AZ131" s="377"/>
      <c r="BA131" s="377"/>
      <c r="BB131" s="377"/>
      <c r="BC131" s="377"/>
      <c r="BD131" s="377"/>
      <c r="BE131" s="377"/>
      <c r="BF131" s="377"/>
      <c r="BG131" s="377"/>
      <c r="BH131" s="377"/>
      <c r="BI131" s="378"/>
      <c r="BJ131" s="193"/>
      <c r="BK131" s="193"/>
      <c r="BL131" s="193"/>
      <c r="BM131" s="193"/>
      <c r="BN131" s="193"/>
      <c r="BO131" s="193"/>
      <c r="BP131" s="193"/>
    </row>
    <row r="132" spans="1:68" s="203" customFormat="1" ht="15" customHeight="1" x14ac:dyDescent="0.25">
      <c r="A132" s="272"/>
      <c r="B132" s="273"/>
      <c r="C132" s="273"/>
      <c r="D132" s="273"/>
      <c r="E132" s="273"/>
      <c r="F132" s="273"/>
      <c r="G132" s="274"/>
      <c r="H132" s="281"/>
      <c r="I132" s="282"/>
      <c r="J132" s="283"/>
      <c r="K132" s="290"/>
      <c r="L132" s="291"/>
      <c r="M132" s="292"/>
      <c r="N132" s="299"/>
      <c r="O132" s="300"/>
      <c r="P132" s="301"/>
      <c r="Q132" s="387"/>
      <c r="R132" s="387"/>
      <c r="S132" s="387"/>
      <c r="T132" s="387"/>
      <c r="U132" s="387"/>
      <c r="V132" s="387"/>
      <c r="W132" s="387"/>
      <c r="X132" s="387"/>
      <c r="Y132" s="387"/>
      <c r="Z132" s="387"/>
      <c r="AA132" s="388"/>
      <c r="AB132" s="308"/>
      <c r="AC132" s="309"/>
      <c r="AD132" s="310"/>
      <c r="AE132" s="308"/>
      <c r="AF132" s="309"/>
      <c r="AG132" s="310"/>
      <c r="AH132" s="355"/>
      <c r="AI132" s="356"/>
      <c r="AJ132" s="357"/>
      <c r="AK132" s="361"/>
      <c r="AL132" s="362"/>
      <c r="AM132" s="362"/>
      <c r="AN132" s="363"/>
      <c r="AO132" s="368"/>
      <c r="AP132" s="362"/>
      <c r="AQ132" s="362"/>
      <c r="AR132" s="363"/>
      <c r="AS132" s="370"/>
      <c r="AT132" s="371"/>
      <c r="AU132" s="371"/>
      <c r="AV132" s="372"/>
      <c r="AW132" s="379" t="s">
        <v>151</v>
      </c>
      <c r="AX132" s="380"/>
      <c r="AY132" s="380"/>
      <c r="AZ132" s="380"/>
      <c r="BA132" s="380"/>
      <c r="BB132" s="380"/>
      <c r="BC132" s="380"/>
      <c r="BD132" s="380"/>
      <c r="BE132" s="380"/>
      <c r="BF132" s="380"/>
      <c r="BG132" s="380"/>
      <c r="BH132" s="380"/>
      <c r="BI132" s="381"/>
      <c r="BJ132" s="193"/>
      <c r="BK132" s="193"/>
      <c r="BL132" s="193"/>
      <c r="BM132" s="193"/>
      <c r="BN132" s="193"/>
      <c r="BO132" s="193"/>
      <c r="BP132" s="193"/>
    </row>
    <row r="133" spans="1:68" s="203" customFormat="1" ht="15" customHeight="1" x14ac:dyDescent="0.25">
      <c r="A133" s="272"/>
      <c r="B133" s="273"/>
      <c r="C133" s="273"/>
      <c r="D133" s="273"/>
      <c r="E133" s="273"/>
      <c r="F133" s="273"/>
      <c r="G133" s="274"/>
      <c r="H133" s="281"/>
      <c r="I133" s="282"/>
      <c r="J133" s="283"/>
      <c r="K133" s="290"/>
      <c r="L133" s="291"/>
      <c r="M133" s="292"/>
      <c r="N133" s="299"/>
      <c r="O133" s="300"/>
      <c r="P133" s="301"/>
      <c r="Q133" s="273" t="s">
        <v>149</v>
      </c>
      <c r="R133" s="273"/>
      <c r="S133" s="273"/>
      <c r="T133" s="273"/>
      <c r="U133" s="273"/>
      <c r="V133" s="273"/>
      <c r="W133" s="273"/>
      <c r="X133" s="273"/>
      <c r="Y133" s="273"/>
      <c r="Z133" s="273"/>
      <c r="AA133" s="274"/>
      <c r="AB133" s="305">
        <v>8</v>
      </c>
      <c r="AC133" s="306"/>
      <c r="AD133" s="307"/>
      <c r="AE133" s="305">
        <v>4</v>
      </c>
      <c r="AF133" s="306"/>
      <c r="AG133" s="307"/>
      <c r="AH133" s="311">
        <f>AE133*1.5</f>
        <v>6</v>
      </c>
      <c r="AI133" s="312"/>
      <c r="AJ133" s="313"/>
      <c r="AK133" s="361"/>
      <c r="AL133" s="362"/>
      <c r="AM133" s="362"/>
      <c r="AN133" s="363"/>
      <c r="AO133" s="368"/>
      <c r="AP133" s="362"/>
      <c r="AQ133" s="362"/>
      <c r="AR133" s="363"/>
      <c r="AS133" s="370"/>
      <c r="AT133" s="371"/>
      <c r="AU133" s="371"/>
      <c r="AV133" s="372"/>
      <c r="AW133" s="376"/>
      <c r="AX133" s="377"/>
      <c r="AY133" s="377"/>
      <c r="AZ133" s="377"/>
      <c r="BA133" s="377"/>
      <c r="BB133" s="377"/>
      <c r="BC133" s="377"/>
      <c r="BD133" s="377"/>
      <c r="BE133" s="377"/>
      <c r="BF133" s="377"/>
      <c r="BG133" s="377"/>
      <c r="BH133" s="377"/>
      <c r="BI133" s="378"/>
      <c r="BJ133" s="193"/>
      <c r="BK133" s="193"/>
      <c r="BL133" s="193"/>
      <c r="BM133" s="193"/>
      <c r="BN133" s="193"/>
      <c r="BO133" s="193"/>
      <c r="BP133" s="193"/>
    </row>
    <row r="134" spans="1:68" s="203" customFormat="1" ht="15" customHeight="1" thickBot="1" x14ac:dyDescent="0.3">
      <c r="A134" s="275"/>
      <c r="B134" s="276"/>
      <c r="C134" s="276"/>
      <c r="D134" s="276"/>
      <c r="E134" s="276"/>
      <c r="F134" s="276"/>
      <c r="G134" s="277"/>
      <c r="H134" s="284"/>
      <c r="I134" s="285"/>
      <c r="J134" s="286"/>
      <c r="K134" s="293"/>
      <c r="L134" s="294"/>
      <c r="M134" s="295"/>
      <c r="N134" s="302"/>
      <c r="O134" s="303"/>
      <c r="P134" s="304"/>
      <c r="Q134" s="276"/>
      <c r="R134" s="276"/>
      <c r="S134" s="276"/>
      <c r="T134" s="276"/>
      <c r="U134" s="276"/>
      <c r="V134" s="276"/>
      <c r="W134" s="276"/>
      <c r="X134" s="276"/>
      <c r="Y134" s="276"/>
      <c r="Z134" s="276"/>
      <c r="AA134" s="277"/>
      <c r="AB134" s="284"/>
      <c r="AC134" s="285"/>
      <c r="AD134" s="286"/>
      <c r="AE134" s="284"/>
      <c r="AF134" s="285"/>
      <c r="AG134" s="286"/>
      <c r="AH134" s="314"/>
      <c r="AI134" s="315"/>
      <c r="AJ134" s="316"/>
      <c r="AK134" s="364"/>
      <c r="AL134" s="365"/>
      <c r="AM134" s="365"/>
      <c r="AN134" s="366"/>
      <c r="AO134" s="369"/>
      <c r="AP134" s="365"/>
      <c r="AQ134" s="365"/>
      <c r="AR134" s="366"/>
      <c r="AS134" s="314"/>
      <c r="AT134" s="315"/>
      <c r="AU134" s="315"/>
      <c r="AV134" s="316"/>
      <c r="AW134" s="382"/>
      <c r="AX134" s="383"/>
      <c r="AY134" s="383"/>
      <c r="AZ134" s="383"/>
      <c r="BA134" s="383"/>
      <c r="BB134" s="383"/>
      <c r="BC134" s="383"/>
      <c r="BD134" s="383"/>
      <c r="BE134" s="383"/>
      <c r="BF134" s="383"/>
      <c r="BG134" s="383"/>
      <c r="BH134" s="383"/>
      <c r="BI134" s="384"/>
      <c r="BJ134" s="193"/>
      <c r="BK134" s="193"/>
      <c r="BL134" s="193"/>
      <c r="BM134" s="193"/>
      <c r="BN134" s="193"/>
      <c r="BO134" s="193"/>
      <c r="BP134" s="193"/>
    </row>
    <row r="135" spans="1:68" s="195" customFormat="1" ht="29.25" customHeight="1" thickTop="1" x14ac:dyDescent="0.25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193"/>
      <c r="AJ135" s="193"/>
      <c r="AK135" s="193"/>
      <c r="AL135" s="193"/>
      <c r="AM135" s="193"/>
      <c r="AN135" s="193"/>
      <c r="AO135" s="193"/>
      <c r="AP135" s="193"/>
      <c r="AQ135" s="193"/>
      <c r="AR135" s="193"/>
      <c r="AS135" s="193"/>
      <c r="AT135" s="193"/>
      <c r="AU135" s="193"/>
      <c r="AV135" s="193"/>
      <c r="AW135" s="193"/>
      <c r="AX135" s="193"/>
      <c r="AY135" s="193"/>
      <c r="AZ135" s="193"/>
      <c r="BA135" s="193"/>
      <c r="BB135" s="193"/>
      <c r="BC135" s="193"/>
      <c r="BD135" s="193"/>
      <c r="BE135" s="193"/>
      <c r="BF135" s="193"/>
      <c r="BG135" s="193"/>
      <c r="BH135" s="193"/>
      <c r="BI135" s="193"/>
      <c r="BJ135" s="193"/>
      <c r="BK135" s="193"/>
      <c r="BL135" s="193"/>
      <c r="BM135" s="193"/>
      <c r="BN135" s="193"/>
      <c r="BO135" s="193"/>
      <c r="BP135" s="193"/>
    </row>
    <row r="136" spans="1:68" s="204" customFormat="1" ht="24" customHeight="1" x14ac:dyDescent="0.25">
      <c r="A136" s="169" t="s">
        <v>133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169" t="s">
        <v>133</v>
      </c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</row>
    <row r="137" spans="1:68" s="204" customFormat="1" ht="24" customHeight="1" x14ac:dyDescent="0.25">
      <c r="A137" s="25" t="s">
        <v>134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 t="s">
        <v>137</v>
      </c>
      <c r="AJ137" s="170"/>
      <c r="AK137" s="170"/>
      <c r="AL137" s="170"/>
      <c r="AM137" s="170"/>
      <c r="AN137" s="170"/>
      <c r="AO137" s="170"/>
      <c r="AP137" s="170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</row>
    <row r="138" spans="1:68" s="204" customFormat="1" ht="24" customHeight="1" x14ac:dyDescent="0.25">
      <c r="A138" s="25" t="s">
        <v>135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 t="s">
        <v>395</v>
      </c>
      <c r="AJ138" s="170"/>
      <c r="AK138" s="170"/>
      <c r="AL138" s="170"/>
      <c r="AM138" s="170"/>
      <c r="AN138" s="170"/>
      <c r="AO138" s="170"/>
      <c r="AP138" s="170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</row>
    <row r="139" spans="1:68" s="204" customFormat="1" ht="35.25" customHeight="1" x14ac:dyDescent="0.25">
      <c r="A139" s="171"/>
      <c r="B139" s="171"/>
      <c r="C139" s="171"/>
      <c r="D139" s="171"/>
      <c r="E139" s="171"/>
      <c r="F139" s="171"/>
      <c r="G139" s="205"/>
      <c r="H139" s="205"/>
      <c r="I139" s="26"/>
      <c r="J139" s="171" t="s">
        <v>136</v>
      </c>
      <c r="K139" s="171"/>
      <c r="L139" s="172"/>
      <c r="M139" s="172"/>
      <c r="N139" s="172"/>
      <c r="O139" s="172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171"/>
      <c r="AJ139" s="171"/>
      <c r="AK139" s="171"/>
      <c r="AL139" s="171"/>
      <c r="AM139" s="171"/>
      <c r="AN139" s="171"/>
      <c r="AO139" s="205"/>
      <c r="AP139" s="205"/>
      <c r="AQ139" s="26"/>
      <c r="AR139" s="171" t="s">
        <v>138</v>
      </c>
      <c r="AS139" s="171"/>
      <c r="AT139" s="172"/>
      <c r="AU139" s="172"/>
      <c r="AV139" s="172"/>
      <c r="AW139" s="172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</row>
    <row r="140" spans="1:68" s="204" customFormat="1" ht="24" customHeight="1" x14ac:dyDescent="0.25">
      <c r="A140" s="171"/>
      <c r="B140" s="171"/>
      <c r="C140" s="171"/>
      <c r="D140" s="171"/>
      <c r="E140" s="173" t="s">
        <v>213</v>
      </c>
      <c r="F140" s="206"/>
      <c r="I140" s="207"/>
      <c r="J140" s="174"/>
      <c r="K140" s="174"/>
      <c r="L140" s="174"/>
      <c r="M140" s="174"/>
      <c r="N140" s="174"/>
      <c r="O140" s="174"/>
      <c r="P140" s="25"/>
      <c r="Q140" s="174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171"/>
      <c r="AJ140" s="171"/>
      <c r="AK140" s="171"/>
      <c r="AL140" s="171"/>
      <c r="AM140" s="173" t="s">
        <v>213</v>
      </c>
      <c r="AN140" s="206"/>
      <c r="AQ140" s="207"/>
      <c r="AR140" s="174"/>
      <c r="AS140" s="174"/>
      <c r="AT140" s="174"/>
      <c r="AU140" s="174"/>
      <c r="AV140" s="174"/>
      <c r="AW140" s="174"/>
      <c r="AX140" s="25"/>
      <c r="AY140" s="17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</row>
    <row r="141" spans="1:68" s="204" customFormat="1" ht="24" customHeight="1" x14ac:dyDescent="0.25">
      <c r="A141" s="25" t="s">
        <v>328</v>
      </c>
      <c r="B141" s="26"/>
      <c r="C141" s="26"/>
      <c r="D141" s="26"/>
      <c r="E141" s="173"/>
      <c r="F141" s="206"/>
      <c r="I141" s="207"/>
      <c r="J141" s="174"/>
      <c r="K141" s="174"/>
      <c r="L141" s="174"/>
      <c r="M141" s="174"/>
      <c r="N141" s="174"/>
      <c r="O141" s="174"/>
      <c r="P141" s="25"/>
      <c r="Q141" s="174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6"/>
      <c r="AJ141" s="26"/>
      <c r="AK141" s="26"/>
      <c r="AL141" s="26"/>
      <c r="AM141" s="173"/>
      <c r="AN141" s="206"/>
      <c r="AQ141" s="207"/>
      <c r="AR141" s="174"/>
      <c r="AS141" s="174"/>
      <c r="AT141" s="174"/>
      <c r="AU141" s="174"/>
      <c r="AV141" s="174"/>
      <c r="AW141" s="174"/>
      <c r="AX141" s="25"/>
      <c r="AY141" s="17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</row>
    <row r="142" spans="1:68" s="208" customFormat="1" ht="42" customHeight="1" x14ac:dyDescent="0.25">
      <c r="A142" s="48"/>
      <c r="B142" s="48"/>
      <c r="C142" s="48"/>
      <c r="D142" s="48"/>
      <c r="E142" s="48"/>
      <c r="F142" s="48"/>
      <c r="G142" s="48"/>
      <c r="H142" s="49"/>
      <c r="I142" s="49"/>
      <c r="J142" s="49"/>
      <c r="K142" s="49"/>
      <c r="L142" s="49"/>
      <c r="M142" s="49"/>
      <c r="N142" s="49"/>
      <c r="O142" s="50"/>
      <c r="P142" s="50"/>
      <c r="Q142" s="50"/>
      <c r="R142" s="50"/>
      <c r="S142" s="48"/>
      <c r="T142" s="48"/>
      <c r="U142" s="48"/>
      <c r="V142" s="48"/>
      <c r="W142" s="48"/>
      <c r="X142" s="48"/>
      <c r="Y142" s="48"/>
      <c r="Z142" s="49"/>
      <c r="AA142" s="49"/>
      <c r="AB142" s="49"/>
      <c r="AC142" s="49"/>
      <c r="AD142" s="49"/>
      <c r="AE142" s="49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193"/>
      <c r="BL142" s="193"/>
      <c r="BM142" s="193"/>
      <c r="BN142" s="193"/>
      <c r="BO142" s="193"/>
      <c r="BP142" s="193"/>
    </row>
    <row r="143" spans="1:68" s="193" customFormat="1" ht="42" customHeight="1" thickBot="1" x14ac:dyDescent="0.3">
      <c r="A143" s="341" t="s">
        <v>125</v>
      </c>
      <c r="B143" s="341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  <c r="T143" s="341"/>
      <c r="U143" s="341"/>
      <c r="V143" s="341"/>
      <c r="W143" s="341"/>
      <c r="X143" s="341"/>
      <c r="Y143" s="341"/>
      <c r="Z143" s="341"/>
      <c r="AA143" s="341"/>
      <c r="AB143" s="341"/>
      <c r="AC143" s="341"/>
      <c r="AD143" s="341"/>
      <c r="AE143" s="341"/>
      <c r="AF143" s="341"/>
      <c r="AG143" s="341"/>
      <c r="AH143" s="341"/>
      <c r="AI143" s="341"/>
      <c r="AJ143" s="341"/>
      <c r="AK143" s="341"/>
      <c r="AL143" s="341"/>
      <c r="AM143" s="341"/>
      <c r="AN143" s="341"/>
      <c r="AO143" s="341"/>
      <c r="AP143" s="341"/>
      <c r="AQ143" s="341"/>
      <c r="AR143" s="341"/>
      <c r="AS143" s="341"/>
      <c r="AT143" s="341"/>
      <c r="AU143" s="341"/>
      <c r="AV143" s="341"/>
      <c r="AW143" s="341"/>
      <c r="AX143" s="341"/>
      <c r="AY143" s="341"/>
      <c r="AZ143" s="341"/>
      <c r="BA143" s="341"/>
      <c r="BB143" s="341"/>
      <c r="BC143" s="341"/>
      <c r="BD143" s="341"/>
      <c r="BE143" s="341"/>
      <c r="BF143" s="341"/>
      <c r="BG143" s="341"/>
      <c r="BH143" s="341"/>
      <c r="BI143" s="341"/>
    </row>
    <row r="144" spans="1:68" s="193" customFormat="1" ht="60" customHeight="1" thickTop="1" thickBot="1" x14ac:dyDescent="0.3">
      <c r="A144" s="342" t="s">
        <v>28</v>
      </c>
      <c r="B144" s="343"/>
      <c r="C144" s="343"/>
      <c r="D144" s="344"/>
      <c r="E144" s="345" t="s">
        <v>126</v>
      </c>
      <c r="F144" s="346"/>
      <c r="G144" s="346"/>
      <c r="H144" s="346"/>
      <c r="I144" s="346"/>
      <c r="J144" s="346"/>
      <c r="K144" s="346"/>
      <c r="L144" s="346"/>
      <c r="M144" s="346"/>
      <c r="N144" s="346"/>
      <c r="O144" s="346"/>
      <c r="P144" s="346"/>
      <c r="Q144" s="346"/>
      <c r="R144" s="346"/>
      <c r="S144" s="346"/>
      <c r="T144" s="346"/>
      <c r="U144" s="346"/>
      <c r="V144" s="346"/>
      <c r="W144" s="346"/>
      <c r="X144" s="346"/>
      <c r="Y144" s="346"/>
      <c r="Z144" s="346"/>
      <c r="AA144" s="346"/>
      <c r="AB144" s="346"/>
      <c r="AC144" s="346"/>
      <c r="AD144" s="346"/>
      <c r="AE144" s="346"/>
      <c r="AF144" s="346"/>
      <c r="AG144" s="346"/>
      <c r="AH144" s="346"/>
      <c r="AI144" s="346"/>
      <c r="AJ144" s="346"/>
      <c r="AK144" s="346"/>
      <c r="AL144" s="346"/>
      <c r="AM144" s="346"/>
      <c r="AN144" s="346"/>
      <c r="AO144" s="346"/>
      <c r="AP144" s="346"/>
      <c r="AQ144" s="346"/>
      <c r="AR144" s="346"/>
      <c r="AS144" s="346"/>
      <c r="AT144" s="346"/>
      <c r="AU144" s="346"/>
      <c r="AV144" s="346"/>
      <c r="AW144" s="346"/>
      <c r="AX144" s="346"/>
      <c r="AY144" s="346"/>
      <c r="AZ144" s="346"/>
      <c r="BA144" s="346"/>
      <c r="BB144" s="346"/>
      <c r="BC144" s="346"/>
      <c r="BD144" s="346"/>
      <c r="BE144" s="347"/>
      <c r="BF144" s="348" t="s">
        <v>127</v>
      </c>
      <c r="BG144" s="343"/>
      <c r="BH144" s="343"/>
      <c r="BI144" s="344"/>
    </row>
    <row r="145" spans="1:61" s="193" customFormat="1" ht="33" customHeight="1" thickTop="1" x14ac:dyDescent="0.25">
      <c r="A145" s="349" t="s">
        <v>52</v>
      </c>
      <c r="B145" s="349"/>
      <c r="C145" s="349"/>
      <c r="D145" s="349"/>
      <c r="E145" s="350" t="s">
        <v>396</v>
      </c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  <c r="AP145" s="350"/>
      <c r="AQ145" s="350"/>
      <c r="AR145" s="350"/>
      <c r="AS145" s="350"/>
      <c r="AT145" s="350"/>
      <c r="AU145" s="350"/>
      <c r="AV145" s="350"/>
      <c r="AW145" s="350"/>
      <c r="AX145" s="350"/>
      <c r="AY145" s="350"/>
      <c r="AZ145" s="350"/>
      <c r="BA145" s="350"/>
      <c r="BB145" s="350"/>
      <c r="BC145" s="350"/>
      <c r="BD145" s="350"/>
      <c r="BE145" s="350"/>
      <c r="BF145" s="351" t="s">
        <v>156</v>
      </c>
      <c r="BG145" s="351"/>
      <c r="BH145" s="351"/>
      <c r="BI145" s="351"/>
    </row>
    <row r="146" spans="1:61" s="193" customFormat="1" ht="33" customHeight="1" x14ac:dyDescent="0.25">
      <c r="A146" s="321" t="s">
        <v>53</v>
      </c>
      <c r="B146" s="321"/>
      <c r="C146" s="321"/>
      <c r="D146" s="321"/>
      <c r="E146" s="340" t="s">
        <v>357</v>
      </c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340"/>
      <c r="AH146" s="340"/>
      <c r="AI146" s="340"/>
      <c r="AJ146" s="340"/>
      <c r="AK146" s="340"/>
      <c r="AL146" s="340"/>
      <c r="AM146" s="340"/>
      <c r="AN146" s="340"/>
      <c r="AO146" s="340"/>
      <c r="AP146" s="340"/>
      <c r="AQ146" s="340"/>
      <c r="AR146" s="340"/>
      <c r="AS146" s="340"/>
      <c r="AT146" s="340"/>
      <c r="AU146" s="340"/>
      <c r="AV146" s="340"/>
      <c r="AW146" s="340"/>
      <c r="AX146" s="340"/>
      <c r="AY146" s="340"/>
      <c r="AZ146" s="340"/>
      <c r="BA146" s="340"/>
      <c r="BB146" s="340"/>
      <c r="BC146" s="340"/>
      <c r="BD146" s="340"/>
      <c r="BE146" s="340"/>
      <c r="BF146" s="328" t="s">
        <v>159</v>
      </c>
      <c r="BG146" s="328"/>
      <c r="BH146" s="328"/>
      <c r="BI146" s="328"/>
    </row>
    <row r="147" spans="1:61" s="193" customFormat="1" ht="33" customHeight="1" x14ac:dyDescent="0.25">
      <c r="A147" s="321" t="s">
        <v>54</v>
      </c>
      <c r="B147" s="321"/>
      <c r="C147" s="321"/>
      <c r="D147" s="321"/>
      <c r="E147" s="340" t="s">
        <v>358</v>
      </c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0"/>
      <c r="AI147" s="340"/>
      <c r="AJ147" s="340"/>
      <c r="AK147" s="340"/>
      <c r="AL147" s="340"/>
      <c r="AM147" s="340"/>
      <c r="AN147" s="340"/>
      <c r="AO147" s="340"/>
      <c r="AP147" s="340"/>
      <c r="AQ147" s="340"/>
      <c r="AR147" s="340"/>
      <c r="AS147" s="340"/>
      <c r="AT147" s="340"/>
      <c r="AU147" s="340"/>
      <c r="AV147" s="340"/>
      <c r="AW147" s="340"/>
      <c r="AX147" s="340"/>
      <c r="AY147" s="340"/>
      <c r="AZ147" s="340"/>
      <c r="BA147" s="340"/>
      <c r="BB147" s="340"/>
      <c r="BC147" s="340"/>
      <c r="BD147" s="340"/>
      <c r="BE147" s="340"/>
      <c r="BF147" s="328" t="s">
        <v>161</v>
      </c>
      <c r="BG147" s="328"/>
      <c r="BH147" s="328"/>
      <c r="BI147" s="328"/>
    </row>
    <row r="148" spans="1:61" s="193" customFormat="1" ht="33" customHeight="1" x14ac:dyDescent="0.25">
      <c r="A148" s="321" t="s">
        <v>55</v>
      </c>
      <c r="B148" s="321"/>
      <c r="C148" s="321"/>
      <c r="D148" s="321"/>
      <c r="E148" s="340" t="s">
        <v>359</v>
      </c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0"/>
      <c r="AI148" s="340"/>
      <c r="AJ148" s="340"/>
      <c r="AK148" s="340"/>
      <c r="AL148" s="340"/>
      <c r="AM148" s="340"/>
      <c r="AN148" s="340"/>
      <c r="AO148" s="340"/>
      <c r="AP148" s="340"/>
      <c r="AQ148" s="340"/>
      <c r="AR148" s="340"/>
      <c r="AS148" s="340"/>
      <c r="AT148" s="340"/>
      <c r="AU148" s="340"/>
      <c r="AV148" s="340"/>
      <c r="AW148" s="340"/>
      <c r="AX148" s="340"/>
      <c r="AY148" s="340"/>
      <c r="AZ148" s="340"/>
      <c r="BA148" s="340"/>
      <c r="BB148" s="340"/>
      <c r="BC148" s="340"/>
      <c r="BD148" s="340"/>
      <c r="BE148" s="340"/>
      <c r="BF148" s="328" t="s">
        <v>360</v>
      </c>
      <c r="BG148" s="328"/>
      <c r="BH148" s="328"/>
      <c r="BI148" s="328"/>
    </row>
    <row r="149" spans="1:61" s="193" customFormat="1" ht="33" customHeight="1" x14ac:dyDescent="0.25">
      <c r="A149" s="321" t="s">
        <v>62</v>
      </c>
      <c r="B149" s="321"/>
      <c r="C149" s="321"/>
      <c r="D149" s="321"/>
      <c r="E149" s="340" t="s">
        <v>361</v>
      </c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  <c r="AA149" s="340"/>
      <c r="AB149" s="340"/>
      <c r="AC149" s="340"/>
      <c r="AD149" s="340"/>
      <c r="AE149" s="340"/>
      <c r="AF149" s="340"/>
      <c r="AG149" s="340"/>
      <c r="AH149" s="340"/>
      <c r="AI149" s="340"/>
      <c r="AJ149" s="340"/>
      <c r="AK149" s="340"/>
      <c r="AL149" s="340"/>
      <c r="AM149" s="340"/>
      <c r="AN149" s="340"/>
      <c r="AO149" s="340"/>
      <c r="AP149" s="340"/>
      <c r="AQ149" s="340"/>
      <c r="AR149" s="340"/>
      <c r="AS149" s="340"/>
      <c r="AT149" s="340"/>
      <c r="AU149" s="340"/>
      <c r="AV149" s="340"/>
      <c r="AW149" s="340"/>
      <c r="AX149" s="340"/>
      <c r="AY149" s="340"/>
      <c r="AZ149" s="340"/>
      <c r="BA149" s="340"/>
      <c r="BB149" s="340"/>
      <c r="BC149" s="340"/>
      <c r="BD149" s="340"/>
      <c r="BE149" s="340"/>
      <c r="BF149" s="328" t="s">
        <v>362</v>
      </c>
      <c r="BG149" s="328"/>
      <c r="BH149" s="328"/>
      <c r="BI149" s="328"/>
    </row>
    <row r="150" spans="1:61" s="193" customFormat="1" ht="33" customHeight="1" x14ac:dyDescent="0.25">
      <c r="A150" s="321" t="s">
        <v>128</v>
      </c>
      <c r="B150" s="321"/>
      <c r="C150" s="321"/>
      <c r="D150" s="321"/>
      <c r="E150" s="327" t="s">
        <v>363</v>
      </c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  <c r="U150" s="327"/>
      <c r="V150" s="327"/>
      <c r="W150" s="327"/>
      <c r="X150" s="327"/>
      <c r="Y150" s="327"/>
      <c r="Z150" s="327"/>
      <c r="AA150" s="327"/>
      <c r="AB150" s="327"/>
      <c r="AC150" s="327"/>
      <c r="AD150" s="327"/>
      <c r="AE150" s="327"/>
      <c r="AF150" s="327"/>
      <c r="AG150" s="327"/>
      <c r="AH150" s="327"/>
      <c r="AI150" s="327"/>
      <c r="AJ150" s="327"/>
      <c r="AK150" s="327"/>
      <c r="AL150" s="327"/>
      <c r="AM150" s="327"/>
      <c r="AN150" s="327"/>
      <c r="AO150" s="327"/>
      <c r="AP150" s="327"/>
      <c r="AQ150" s="327"/>
      <c r="AR150" s="327"/>
      <c r="AS150" s="327"/>
      <c r="AT150" s="327"/>
      <c r="AU150" s="327"/>
      <c r="AV150" s="327"/>
      <c r="AW150" s="327"/>
      <c r="AX150" s="327"/>
      <c r="AY150" s="327"/>
      <c r="AZ150" s="327"/>
      <c r="BA150" s="327"/>
      <c r="BB150" s="327"/>
      <c r="BC150" s="327"/>
      <c r="BD150" s="327"/>
      <c r="BE150" s="327"/>
      <c r="BF150" s="337" t="s">
        <v>360</v>
      </c>
      <c r="BG150" s="338"/>
      <c r="BH150" s="338"/>
      <c r="BI150" s="339"/>
    </row>
    <row r="151" spans="1:61" s="193" customFormat="1" ht="33" customHeight="1" x14ac:dyDescent="0.25">
      <c r="A151" s="321" t="s">
        <v>129</v>
      </c>
      <c r="B151" s="321"/>
      <c r="C151" s="321"/>
      <c r="D151" s="321"/>
      <c r="E151" s="327" t="s">
        <v>364</v>
      </c>
      <c r="F151" s="327"/>
      <c r="G151" s="327"/>
      <c r="H151" s="327"/>
      <c r="I151" s="327"/>
      <c r="J151" s="327"/>
      <c r="K151" s="327"/>
      <c r="L151" s="327"/>
      <c r="M151" s="327"/>
      <c r="N151" s="327"/>
      <c r="O151" s="327"/>
      <c r="P151" s="327"/>
      <c r="Q151" s="327"/>
      <c r="R151" s="327"/>
      <c r="S151" s="327"/>
      <c r="T151" s="327"/>
      <c r="U151" s="327"/>
      <c r="V151" s="327"/>
      <c r="W151" s="327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327"/>
      <c r="BA151" s="327"/>
      <c r="BB151" s="327"/>
      <c r="BC151" s="327"/>
      <c r="BD151" s="327"/>
      <c r="BE151" s="327"/>
      <c r="BF151" s="337" t="s">
        <v>365</v>
      </c>
      <c r="BG151" s="338"/>
      <c r="BH151" s="338"/>
      <c r="BI151" s="339"/>
    </row>
    <row r="152" spans="1:61" s="193" customFormat="1" ht="33" customHeight="1" x14ac:dyDescent="0.25">
      <c r="A152" s="321" t="s">
        <v>130</v>
      </c>
      <c r="B152" s="321"/>
      <c r="C152" s="321"/>
      <c r="D152" s="321"/>
      <c r="E152" s="327" t="s">
        <v>366</v>
      </c>
      <c r="F152" s="327"/>
      <c r="G152" s="327"/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  <c r="R152" s="327"/>
      <c r="S152" s="327"/>
      <c r="T152" s="327"/>
      <c r="U152" s="327"/>
      <c r="V152" s="327"/>
      <c r="W152" s="327"/>
      <c r="X152" s="327"/>
      <c r="Y152" s="327"/>
      <c r="Z152" s="327"/>
      <c r="AA152" s="327"/>
      <c r="AB152" s="327"/>
      <c r="AC152" s="327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7"/>
      <c r="AQ152" s="327"/>
      <c r="AR152" s="327"/>
      <c r="AS152" s="327"/>
      <c r="AT152" s="327"/>
      <c r="AU152" s="327"/>
      <c r="AV152" s="327"/>
      <c r="AW152" s="327"/>
      <c r="AX152" s="327"/>
      <c r="AY152" s="327"/>
      <c r="AZ152" s="327"/>
      <c r="BA152" s="327"/>
      <c r="BB152" s="327"/>
      <c r="BC152" s="327"/>
      <c r="BD152" s="327"/>
      <c r="BE152" s="327"/>
      <c r="BF152" s="337" t="s">
        <v>362</v>
      </c>
      <c r="BG152" s="338"/>
      <c r="BH152" s="338"/>
      <c r="BI152" s="339"/>
    </row>
    <row r="153" spans="1:61" s="193" customFormat="1" ht="33" customHeight="1" x14ac:dyDescent="0.25">
      <c r="A153" s="321" t="s">
        <v>131</v>
      </c>
      <c r="B153" s="321"/>
      <c r="C153" s="321"/>
      <c r="D153" s="321"/>
      <c r="E153" s="327" t="s">
        <v>367</v>
      </c>
      <c r="F153" s="327"/>
      <c r="G153" s="327"/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  <c r="R153" s="327"/>
      <c r="S153" s="327"/>
      <c r="T153" s="327"/>
      <c r="U153" s="327"/>
      <c r="V153" s="327"/>
      <c r="W153" s="327"/>
      <c r="X153" s="327"/>
      <c r="Y153" s="327"/>
      <c r="Z153" s="327"/>
      <c r="AA153" s="327"/>
      <c r="AB153" s="327"/>
      <c r="AC153" s="327"/>
      <c r="AD153" s="327"/>
      <c r="AE153" s="327"/>
      <c r="AF153" s="327"/>
      <c r="AG153" s="327"/>
      <c r="AH153" s="327"/>
      <c r="AI153" s="327"/>
      <c r="AJ153" s="327"/>
      <c r="AK153" s="327"/>
      <c r="AL153" s="327"/>
      <c r="AM153" s="327"/>
      <c r="AN153" s="327"/>
      <c r="AO153" s="327"/>
      <c r="AP153" s="327"/>
      <c r="AQ153" s="327"/>
      <c r="AR153" s="327"/>
      <c r="AS153" s="327"/>
      <c r="AT153" s="327"/>
      <c r="AU153" s="327"/>
      <c r="AV153" s="327"/>
      <c r="AW153" s="327"/>
      <c r="AX153" s="327"/>
      <c r="AY153" s="327"/>
      <c r="AZ153" s="327"/>
      <c r="BA153" s="327"/>
      <c r="BB153" s="327"/>
      <c r="BC153" s="327"/>
      <c r="BD153" s="327"/>
      <c r="BE153" s="327"/>
      <c r="BF153" s="337" t="s">
        <v>368</v>
      </c>
      <c r="BG153" s="338"/>
      <c r="BH153" s="338"/>
      <c r="BI153" s="339"/>
    </row>
    <row r="154" spans="1:61" s="193" customFormat="1" ht="48" customHeight="1" x14ac:dyDescent="0.25">
      <c r="A154" s="321" t="s">
        <v>184</v>
      </c>
      <c r="B154" s="321"/>
      <c r="C154" s="321"/>
      <c r="D154" s="321"/>
      <c r="E154" s="327" t="s">
        <v>369</v>
      </c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  <c r="AW154" s="327"/>
      <c r="AX154" s="327"/>
      <c r="AY154" s="327"/>
      <c r="AZ154" s="327"/>
      <c r="BA154" s="327"/>
      <c r="BB154" s="327"/>
      <c r="BC154" s="327"/>
      <c r="BD154" s="327"/>
      <c r="BE154" s="327"/>
      <c r="BF154" s="328" t="s">
        <v>370</v>
      </c>
      <c r="BG154" s="328"/>
      <c r="BH154" s="328"/>
      <c r="BI154" s="328"/>
    </row>
    <row r="155" spans="1:61" s="193" customFormat="1" ht="33" customHeight="1" x14ac:dyDescent="0.25">
      <c r="A155" s="321" t="s">
        <v>185</v>
      </c>
      <c r="B155" s="321"/>
      <c r="C155" s="321"/>
      <c r="D155" s="321"/>
      <c r="E155" s="327" t="s">
        <v>132</v>
      </c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  <c r="AP155" s="327"/>
      <c r="AQ155" s="327"/>
      <c r="AR155" s="327"/>
      <c r="AS155" s="327"/>
      <c r="AT155" s="327"/>
      <c r="AU155" s="327"/>
      <c r="AV155" s="327"/>
      <c r="AW155" s="327"/>
      <c r="AX155" s="327"/>
      <c r="AY155" s="327"/>
      <c r="AZ155" s="327"/>
      <c r="BA155" s="327"/>
      <c r="BB155" s="327"/>
      <c r="BC155" s="327"/>
      <c r="BD155" s="327"/>
      <c r="BE155" s="327"/>
      <c r="BF155" s="328" t="s">
        <v>173</v>
      </c>
      <c r="BG155" s="328"/>
      <c r="BH155" s="328"/>
      <c r="BI155" s="328"/>
    </row>
    <row r="156" spans="1:61" s="209" customFormat="1" ht="33" customHeight="1" x14ac:dyDescent="0.25">
      <c r="A156" s="321" t="s">
        <v>56</v>
      </c>
      <c r="B156" s="321"/>
      <c r="C156" s="321"/>
      <c r="D156" s="321"/>
      <c r="E156" s="327" t="s">
        <v>416</v>
      </c>
      <c r="F156" s="327"/>
      <c r="G156" s="327"/>
      <c r="H156" s="327"/>
      <c r="I156" s="327"/>
      <c r="J156" s="327"/>
      <c r="K156" s="327"/>
      <c r="L156" s="327"/>
      <c r="M156" s="327"/>
      <c r="N156" s="327"/>
      <c r="O156" s="327"/>
      <c r="P156" s="327"/>
      <c r="Q156" s="327"/>
      <c r="R156" s="327"/>
      <c r="S156" s="327"/>
      <c r="T156" s="327"/>
      <c r="U156" s="327"/>
      <c r="V156" s="327"/>
      <c r="W156" s="327"/>
      <c r="X156" s="327"/>
      <c r="Y156" s="327"/>
      <c r="Z156" s="327"/>
      <c r="AA156" s="327"/>
      <c r="AB156" s="327"/>
      <c r="AC156" s="327"/>
      <c r="AD156" s="327"/>
      <c r="AE156" s="327"/>
      <c r="AF156" s="327"/>
      <c r="AG156" s="327"/>
      <c r="AH156" s="327"/>
      <c r="AI156" s="327"/>
      <c r="AJ156" s="327"/>
      <c r="AK156" s="327"/>
      <c r="AL156" s="327"/>
      <c r="AM156" s="327"/>
      <c r="AN156" s="327"/>
      <c r="AO156" s="327"/>
      <c r="AP156" s="327"/>
      <c r="AQ156" s="327"/>
      <c r="AR156" s="327"/>
      <c r="AS156" s="327"/>
      <c r="AT156" s="327"/>
      <c r="AU156" s="327"/>
      <c r="AV156" s="327"/>
      <c r="AW156" s="327"/>
      <c r="AX156" s="327"/>
      <c r="AY156" s="327"/>
      <c r="AZ156" s="327"/>
      <c r="BA156" s="327"/>
      <c r="BB156" s="327"/>
      <c r="BC156" s="327"/>
      <c r="BD156" s="327"/>
      <c r="BE156" s="327"/>
      <c r="BF156" s="328" t="s">
        <v>158</v>
      </c>
      <c r="BG156" s="328"/>
      <c r="BH156" s="328"/>
      <c r="BI156" s="328"/>
    </row>
    <row r="157" spans="1:61" s="209" customFormat="1" ht="33" customHeight="1" x14ac:dyDescent="0.25">
      <c r="A157" s="321" t="s">
        <v>57</v>
      </c>
      <c r="B157" s="321"/>
      <c r="C157" s="321"/>
      <c r="D157" s="321"/>
      <c r="E157" s="327" t="s">
        <v>371</v>
      </c>
      <c r="F157" s="327"/>
      <c r="G157" s="327"/>
      <c r="H157" s="327"/>
      <c r="I157" s="327"/>
      <c r="J157" s="327"/>
      <c r="K157" s="327"/>
      <c r="L157" s="327"/>
      <c r="M157" s="327"/>
      <c r="N157" s="327"/>
      <c r="O157" s="327"/>
      <c r="P157" s="327"/>
      <c r="Q157" s="327"/>
      <c r="R157" s="327"/>
      <c r="S157" s="327"/>
      <c r="T157" s="327"/>
      <c r="U157" s="327"/>
      <c r="V157" s="327"/>
      <c r="W157" s="327"/>
      <c r="X157" s="327"/>
      <c r="Y157" s="327"/>
      <c r="Z157" s="327"/>
      <c r="AA157" s="327"/>
      <c r="AB157" s="327"/>
      <c r="AC157" s="327"/>
      <c r="AD157" s="327"/>
      <c r="AE157" s="327"/>
      <c r="AF157" s="327"/>
      <c r="AG157" s="327"/>
      <c r="AH157" s="327"/>
      <c r="AI157" s="327"/>
      <c r="AJ157" s="327"/>
      <c r="AK157" s="327"/>
      <c r="AL157" s="327"/>
      <c r="AM157" s="327"/>
      <c r="AN157" s="327"/>
      <c r="AO157" s="327"/>
      <c r="AP157" s="327"/>
      <c r="AQ157" s="327"/>
      <c r="AR157" s="327"/>
      <c r="AS157" s="327"/>
      <c r="AT157" s="327"/>
      <c r="AU157" s="327"/>
      <c r="AV157" s="327"/>
      <c r="AW157" s="327"/>
      <c r="AX157" s="327"/>
      <c r="AY157" s="327"/>
      <c r="AZ157" s="327"/>
      <c r="BA157" s="327"/>
      <c r="BB157" s="327"/>
      <c r="BC157" s="327"/>
      <c r="BD157" s="327"/>
      <c r="BE157" s="327"/>
      <c r="BF157" s="328" t="s">
        <v>280</v>
      </c>
      <c r="BG157" s="328"/>
      <c r="BH157" s="328"/>
      <c r="BI157" s="328"/>
    </row>
    <row r="158" spans="1:61" s="209" customFormat="1" ht="33" customHeight="1" x14ac:dyDescent="0.25">
      <c r="A158" s="321" t="s">
        <v>58</v>
      </c>
      <c r="B158" s="321"/>
      <c r="C158" s="321"/>
      <c r="D158" s="321"/>
      <c r="E158" s="327" t="s">
        <v>417</v>
      </c>
      <c r="F158" s="327"/>
      <c r="G158" s="327"/>
      <c r="H158" s="327"/>
      <c r="I158" s="327"/>
      <c r="J158" s="327"/>
      <c r="K158" s="327"/>
      <c r="L158" s="327"/>
      <c r="M158" s="327"/>
      <c r="N158" s="327"/>
      <c r="O158" s="327"/>
      <c r="P158" s="327"/>
      <c r="Q158" s="327"/>
      <c r="R158" s="327"/>
      <c r="S158" s="327"/>
      <c r="T158" s="327"/>
      <c r="U158" s="327"/>
      <c r="V158" s="327"/>
      <c r="W158" s="327"/>
      <c r="X158" s="327"/>
      <c r="Y158" s="327"/>
      <c r="Z158" s="327"/>
      <c r="AA158" s="327"/>
      <c r="AB158" s="327"/>
      <c r="AC158" s="327"/>
      <c r="AD158" s="327"/>
      <c r="AE158" s="327"/>
      <c r="AF158" s="327"/>
      <c r="AG158" s="327"/>
      <c r="AH158" s="327"/>
      <c r="AI158" s="327"/>
      <c r="AJ158" s="327"/>
      <c r="AK158" s="327"/>
      <c r="AL158" s="327"/>
      <c r="AM158" s="327"/>
      <c r="AN158" s="327"/>
      <c r="AO158" s="327"/>
      <c r="AP158" s="327"/>
      <c r="AQ158" s="327"/>
      <c r="AR158" s="327"/>
      <c r="AS158" s="327"/>
      <c r="AT158" s="327"/>
      <c r="AU158" s="327"/>
      <c r="AV158" s="327"/>
      <c r="AW158" s="327"/>
      <c r="AX158" s="327"/>
      <c r="AY158" s="327"/>
      <c r="AZ158" s="327"/>
      <c r="BA158" s="327"/>
      <c r="BB158" s="327"/>
      <c r="BC158" s="327"/>
      <c r="BD158" s="327"/>
      <c r="BE158" s="327"/>
      <c r="BF158" s="328" t="s">
        <v>282</v>
      </c>
      <c r="BG158" s="328"/>
      <c r="BH158" s="328"/>
      <c r="BI158" s="328"/>
    </row>
    <row r="159" spans="1:61" s="209" customFormat="1" ht="33" customHeight="1" x14ac:dyDescent="0.25">
      <c r="A159" s="321" t="s">
        <v>59</v>
      </c>
      <c r="B159" s="321"/>
      <c r="C159" s="321"/>
      <c r="D159" s="321"/>
      <c r="E159" s="327" t="s">
        <v>431</v>
      </c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  <c r="Q159" s="327"/>
      <c r="R159" s="327"/>
      <c r="S159" s="327"/>
      <c r="T159" s="327"/>
      <c r="U159" s="327"/>
      <c r="V159" s="327"/>
      <c r="W159" s="327"/>
      <c r="X159" s="327"/>
      <c r="Y159" s="327"/>
      <c r="Z159" s="327"/>
      <c r="AA159" s="327"/>
      <c r="AB159" s="327"/>
      <c r="AC159" s="327"/>
      <c r="AD159" s="327"/>
      <c r="AE159" s="327"/>
      <c r="AF159" s="327"/>
      <c r="AG159" s="327"/>
      <c r="AH159" s="327"/>
      <c r="AI159" s="327"/>
      <c r="AJ159" s="327"/>
      <c r="AK159" s="327"/>
      <c r="AL159" s="327"/>
      <c r="AM159" s="327"/>
      <c r="AN159" s="327"/>
      <c r="AO159" s="327"/>
      <c r="AP159" s="327"/>
      <c r="AQ159" s="327"/>
      <c r="AR159" s="327"/>
      <c r="AS159" s="327"/>
      <c r="AT159" s="327"/>
      <c r="AU159" s="327"/>
      <c r="AV159" s="327"/>
      <c r="AW159" s="327"/>
      <c r="AX159" s="327"/>
      <c r="AY159" s="327"/>
      <c r="AZ159" s="327"/>
      <c r="BA159" s="327"/>
      <c r="BB159" s="327"/>
      <c r="BC159" s="327"/>
      <c r="BD159" s="327"/>
      <c r="BE159" s="327"/>
      <c r="BF159" s="328" t="s">
        <v>283</v>
      </c>
      <c r="BG159" s="328"/>
      <c r="BH159" s="328"/>
      <c r="BI159" s="328"/>
    </row>
    <row r="160" spans="1:61" s="209" customFormat="1" ht="33" customHeight="1" x14ac:dyDescent="0.25">
      <c r="A160" s="321" t="s">
        <v>60</v>
      </c>
      <c r="B160" s="321"/>
      <c r="C160" s="321"/>
      <c r="D160" s="321"/>
      <c r="E160" s="327" t="s">
        <v>418</v>
      </c>
      <c r="F160" s="327"/>
      <c r="G160" s="327"/>
      <c r="H160" s="327"/>
      <c r="I160" s="327"/>
      <c r="J160" s="327"/>
      <c r="K160" s="327"/>
      <c r="L160" s="327"/>
      <c r="M160" s="327"/>
      <c r="N160" s="327"/>
      <c r="O160" s="327"/>
      <c r="P160" s="327"/>
      <c r="Q160" s="327"/>
      <c r="R160" s="327"/>
      <c r="S160" s="327"/>
      <c r="T160" s="327"/>
      <c r="U160" s="327"/>
      <c r="V160" s="327"/>
      <c r="W160" s="327"/>
      <c r="X160" s="327"/>
      <c r="Y160" s="327"/>
      <c r="Z160" s="327"/>
      <c r="AA160" s="327"/>
      <c r="AB160" s="327"/>
      <c r="AC160" s="327"/>
      <c r="AD160" s="327"/>
      <c r="AE160" s="327"/>
      <c r="AF160" s="327"/>
      <c r="AG160" s="327"/>
      <c r="AH160" s="327"/>
      <c r="AI160" s="327"/>
      <c r="AJ160" s="327"/>
      <c r="AK160" s="327"/>
      <c r="AL160" s="327"/>
      <c r="AM160" s="327"/>
      <c r="AN160" s="327"/>
      <c r="AO160" s="327"/>
      <c r="AP160" s="327"/>
      <c r="AQ160" s="327"/>
      <c r="AR160" s="327"/>
      <c r="AS160" s="327"/>
      <c r="AT160" s="327"/>
      <c r="AU160" s="327"/>
      <c r="AV160" s="327"/>
      <c r="AW160" s="327"/>
      <c r="AX160" s="327"/>
      <c r="AY160" s="327"/>
      <c r="AZ160" s="327"/>
      <c r="BA160" s="327"/>
      <c r="BB160" s="327"/>
      <c r="BC160" s="327"/>
      <c r="BD160" s="327"/>
      <c r="BE160" s="327"/>
      <c r="BF160" s="328" t="s">
        <v>284</v>
      </c>
      <c r="BG160" s="328"/>
      <c r="BH160" s="328"/>
      <c r="BI160" s="328"/>
    </row>
    <row r="161" spans="1:61" s="209" customFormat="1" ht="48" customHeight="1" x14ac:dyDescent="0.25">
      <c r="A161" s="321" t="s">
        <v>61</v>
      </c>
      <c r="B161" s="321"/>
      <c r="C161" s="321"/>
      <c r="D161" s="321"/>
      <c r="E161" s="327" t="s">
        <v>372</v>
      </c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  <c r="R161" s="327"/>
      <c r="S161" s="327"/>
      <c r="T161" s="327"/>
      <c r="U161" s="327"/>
      <c r="V161" s="327"/>
      <c r="W161" s="327"/>
      <c r="X161" s="327"/>
      <c r="Y161" s="327"/>
      <c r="Z161" s="327"/>
      <c r="AA161" s="327"/>
      <c r="AB161" s="327"/>
      <c r="AC161" s="327"/>
      <c r="AD161" s="327"/>
      <c r="AE161" s="327"/>
      <c r="AF161" s="327"/>
      <c r="AG161" s="327"/>
      <c r="AH161" s="327"/>
      <c r="AI161" s="327"/>
      <c r="AJ161" s="327"/>
      <c r="AK161" s="327"/>
      <c r="AL161" s="327"/>
      <c r="AM161" s="327"/>
      <c r="AN161" s="327"/>
      <c r="AO161" s="327"/>
      <c r="AP161" s="327"/>
      <c r="AQ161" s="327"/>
      <c r="AR161" s="327"/>
      <c r="AS161" s="327"/>
      <c r="AT161" s="327"/>
      <c r="AU161" s="327"/>
      <c r="AV161" s="327"/>
      <c r="AW161" s="327"/>
      <c r="AX161" s="327"/>
      <c r="AY161" s="327"/>
      <c r="AZ161" s="327"/>
      <c r="BA161" s="327"/>
      <c r="BB161" s="327"/>
      <c r="BC161" s="327"/>
      <c r="BD161" s="327"/>
      <c r="BE161" s="327"/>
      <c r="BF161" s="328" t="s">
        <v>265</v>
      </c>
      <c r="BG161" s="328"/>
      <c r="BH161" s="328"/>
      <c r="BI161" s="328"/>
    </row>
    <row r="162" spans="1:61" s="209" customFormat="1" ht="48" customHeight="1" x14ac:dyDescent="0.25">
      <c r="A162" s="321" t="s">
        <v>63</v>
      </c>
      <c r="B162" s="321"/>
      <c r="C162" s="321"/>
      <c r="D162" s="321"/>
      <c r="E162" s="327" t="s">
        <v>373</v>
      </c>
      <c r="F162" s="327"/>
      <c r="G162" s="327"/>
      <c r="H162" s="327"/>
      <c r="I162" s="327"/>
      <c r="J162" s="327"/>
      <c r="K162" s="327"/>
      <c r="L162" s="327"/>
      <c r="M162" s="327"/>
      <c r="N162" s="327"/>
      <c r="O162" s="327"/>
      <c r="P162" s="327"/>
      <c r="Q162" s="327"/>
      <c r="R162" s="327"/>
      <c r="S162" s="327"/>
      <c r="T162" s="327"/>
      <c r="U162" s="327"/>
      <c r="V162" s="327"/>
      <c r="W162" s="327"/>
      <c r="X162" s="327"/>
      <c r="Y162" s="327"/>
      <c r="Z162" s="327"/>
      <c r="AA162" s="327"/>
      <c r="AB162" s="327"/>
      <c r="AC162" s="327"/>
      <c r="AD162" s="327"/>
      <c r="AE162" s="327"/>
      <c r="AF162" s="327"/>
      <c r="AG162" s="327"/>
      <c r="AH162" s="327"/>
      <c r="AI162" s="327"/>
      <c r="AJ162" s="327"/>
      <c r="AK162" s="327"/>
      <c r="AL162" s="327"/>
      <c r="AM162" s="327"/>
      <c r="AN162" s="327"/>
      <c r="AO162" s="327"/>
      <c r="AP162" s="327"/>
      <c r="AQ162" s="327"/>
      <c r="AR162" s="327"/>
      <c r="AS162" s="327"/>
      <c r="AT162" s="327"/>
      <c r="AU162" s="327"/>
      <c r="AV162" s="327"/>
      <c r="AW162" s="327"/>
      <c r="AX162" s="327"/>
      <c r="AY162" s="327"/>
      <c r="AZ162" s="327"/>
      <c r="BA162" s="327"/>
      <c r="BB162" s="327"/>
      <c r="BC162" s="327"/>
      <c r="BD162" s="327"/>
      <c r="BE162" s="327"/>
      <c r="BF162" s="328" t="s">
        <v>324</v>
      </c>
      <c r="BG162" s="328"/>
      <c r="BH162" s="328"/>
      <c r="BI162" s="328"/>
    </row>
    <row r="163" spans="1:61" s="209" customFormat="1" ht="33" customHeight="1" x14ac:dyDescent="0.25">
      <c r="A163" s="321" t="s">
        <v>64</v>
      </c>
      <c r="B163" s="321"/>
      <c r="C163" s="321"/>
      <c r="D163" s="321"/>
      <c r="E163" s="327" t="s">
        <v>432</v>
      </c>
      <c r="F163" s="327"/>
      <c r="G163" s="327"/>
      <c r="H163" s="327"/>
      <c r="I163" s="327"/>
      <c r="J163" s="327"/>
      <c r="K163" s="327"/>
      <c r="L163" s="327"/>
      <c r="M163" s="327"/>
      <c r="N163" s="327"/>
      <c r="O163" s="327"/>
      <c r="P163" s="327"/>
      <c r="Q163" s="327"/>
      <c r="R163" s="327"/>
      <c r="S163" s="327"/>
      <c r="T163" s="327"/>
      <c r="U163" s="327"/>
      <c r="V163" s="327"/>
      <c r="W163" s="327"/>
      <c r="X163" s="327"/>
      <c r="Y163" s="327"/>
      <c r="Z163" s="327"/>
      <c r="AA163" s="327"/>
      <c r="AB163" s="327"/>
      <c r="AC163" s="327"/>
      <c r="AD163" s="327"/>
      <c r="AE163" s="327"/>
      <c r="AF163" s="327"/>
      <c r="AG163" s="327"/>
      <c r="AH163" s="327"/>
      <c r="AI163" s="327"/>
      <c r="AJ163" s="327"/>
      <c r="AK163" s="327"/>
      <c r="AL163" s="327"/>
      <c r="AM163" s="327"/>
      <c r="AN163" s="327"/>
      <c r="AO163" s="327"/>
      <c r="AP163" s="327"/>
      <c r="AQ163" s="327"/>
      <c r="AR163" s="327"/>
      <c r="AS163" s="327"/>
      <c r="AT163" s="327"/>
      <c r="AU163" s="327"/>
      <c r="AV163" s="327"/>
      <c r="AW163" s="327"/>
      <c r="AX163" s="327"/>
      <c r="AY163" s="327"/>
      <c r="AZ163" s="327"/>
      <c r="BA163" s="327"/>
      <c r="BB163" s="327"/>
      <c r="BC163" s="327"/>
      <c r="BD163" s="327"/>
      <c r="BE163" s="327"/>
      <c r="BF163" s="328" t="s">
        <v>286</v>
      </c>
      <c r="BG163" s="328"/>
      <c r="BH163" s="328"/>
      <c r="BI163" s="328"/>
    </row>
    <row r="164" spans="1:61" s="209" customFormat="1" ht="33" customHeight="1" x14ac:dyDescent="0.25">
      <c r="A164" s="321" t="s">
        <v>65</v>
      </c>
      <c r="B164" s="321"/>
      <c r="C164" s="321"/>
      <c r="D164" s="321"/>
      <c r="E164" s="327" t="s">
        <v>374</v>
      </c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AL164" s="327"/>
      <c r="AM164" s="327"/>
      <c r="AN164" s="327"/>
      <c r="AO164" s="327"/>
      <c r="AP164" s="327"/>
      <c r="AQ164" s="327"/>
      <c r="AR164" s="327"/>
      <c r="AS164" s="327"/>
      <c r="AT164" s="327"/>
      <c r="AU164" s="327"/>
      <c r="AV164" s="327"/>
      <c r="AW164" s="327"/>
      <c r="AX164" s="327"/>
      <c r="AY164" s="327"/>
      <c r="AZ164" s="327"/>
      <c r="BA164" s="327"/>
      <c r="BB164" s="327"/>
      <c r="BC164" s="327"/>
      <c r="BD164" s="327"/>
      <c r="BE164" s="327"/>
      <c r="BF164" s="328" t="s">
        <v>287</v>
      </c>
      <c r="BG164" s="328"/>
      <c r="BH164" s="328"/>
      <c r="BI164" s="328"/>
    </row>
    <row r="165" spans="1:61" s="209" customFormat="1" ht="33" customHeight="1" x14ac:dyDescent="0.25">
      <c r="A165" s="321" t="s">
        <v>193</v>
      </c>
      <c r="B165" s="321"/>
      <c r="C165" s="321"/>
      <c r="D165" s="321"/>
      <c r="E165" s="327" t="s">
        <v>433</v>
      </c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327"/>
      <c r="BA165" s="327"/>
      <c r="BB165" s="327"/>
      <c r="BC165" s="327"/>
      <c r="BD165" s="327"/>
      <c r="BE165" s="327"/>
      <c r="BF165" s="328" t="s">
        <v>288</v>
      </c>
      <c r="BG165" s="328"/>
      <c r="BH165" s="328"/>
      <c r="BI165" s="328"/>
    </row>
    <row r="166" spans="1:61" s="209" customFormat="1" ht="33" customHeight="1" x14ac:dyDescent="0.25">
      <c r="A166" s="321" t="s">
        <v>194</v>
      </c>
      <c r="B166" s="321"/>
      <c r="C166" s="321"/>
      <c r="D166" s="321"/>
      <c r="E166" s="335" t="s">
        <v>375</v>
      </c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5"/>
      <c r="AD166" s="335"/>
      <c r="AE166" s="335"/>
      <c r="AF166" s="335"/>
      <c r="AG166" s="335"/>
      <c r="AH166" s="335"/>
      <c r="AI166" s="335"/>
      <c r="AJ166" s="335"/>
      <c r="AK166" s="335"/>
      <c r="AL166" s="335"/>
      <c r="AM166" s="335"/>
      <c r="AN166" s="335"/>
      <c r="AO166" s="335"/>
      <c r="AP166" s="335"/>
      <c r="AQ166" s="335"/>
      <c r="AR166" s="335"/>
      <c r="AS166" s="335"/>
      <c r="AT166" s="335"/>
      <c r="AU166" s="335"/>
      <c r="AV166" s="335"/>
      <c r="AW166" s="335"/>
      <c r="AX166" s="335"/>
      <c r="AY166" s="335"/>
      <c r="AZ166" s="335"/>
      <c r="BA166" s="335"/>
      <c r="BB166" s="335"/>
      <c r="BC166" s="335"/>
      <c r="BD166" s="335"/>
      <c r="BE166" s="335"/>
      <c r="BF166" s="336" t="s">
        <v>338</v>
      </c>
      <c r="BG166" s="336"/>
      <c r="BH166" s="336"/>
      <c r="BI166" s="336"/>
    </row>
    <row r="167" spans="1:61" s="209" customFormat="1" ht="33" customHeight="1" x14ac:dyDescent="0.25">
      <c r="A167" s="321" t="s">
        <v>195</v>
      </c>
      <c r="B167" s="321"/>
      <c r="C167" s="321"/>
      <c r="D167" s="321"/>
      <c r="E167" s="327" t="s">
        <v>434</v>
      </c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  <c r="R167" s="327"/>
      <c r="S167" s="327"/>
      <c r="T167" s="327"/>
      <c r="U167" s="327"/>
      <c r="V167" s="327"/>
      <c r="W167" s="327"/>
      <c r="X167" s="327"/>
      <c r="Y167" s="327"/>
      <c r="Z167" s="327"/>
      <c r="AA167" s="327"/>
      <c r="AB167" s="327"/>
      <c r="AC167" s="327"/>
      <c r="AD167" s="327"/>
      <c r="AE167" s="327"/>
      <c r="AF167" s="327"/>
      <c r="AG167" s="327"/>
      <c r="AH167" s="327"/>
      <c r="AI167" s="327"/>
      <c r="AJ167" s="327"/>
      <c r="AK167" s="327"/>
      <c r="AL167" s="327"/>
      <c r="AM167" s="327"/>
      <c r="AN167" s="327"/>
      <c r="AO167" s="327"/>
      <c r="AP167" s="327"/>
      <c r="AQ167" s="327"/>
      <c r="AR167" s="327"/>
      <c r="AS167" s="327"/>
      <c r="AT167" s="327"/>
      <c r="AU167" s="327"/>
      <c r="AV167" s="327"/>
      <c r="AW167" s="327"/>
      <c r="AX167" s="327"/>
      <c r="AY167" s="327"/>
      <c r="AZ167" s="327"/>
      <c r="BA167" s="327"/>
      <c r="BB167" s="327"/>
      <c r="BC167" s="327"/>
      <c r="BD167" s="327"/>
      <c r="BE167" s="327"/>
      <c r="BF167" s="328" t="s">
        <v>339</v>
      </c>
      <c r="BG167" s="328"/>
      <c r="BH167" s="328"/>
      <c r="BI167" s="328"/>
    </row>
    <row r="168" spans="1:61" s="209" customFormat="1" ht="33" customHeight="1" x14ac:dyDescent="0.25">
      <c r="A168" s="321" t="s">
        <v>226</v>
      </c>
      <c r="B168" s="321"/>
      <c r="C168" s="321"/>
      <c r="D168" s="321"/>
      <c r="E168" s="322" t="s">
        <v>321</v>
      </c>
      <c r="F168" s="322"/>
      <c r="G168" s="322"/>
      <c r="H168" s="322"/>
      <c r="I168" s="322"/>
      <c r="J168" s="322"/>
      <c r="K168" s="322"/>
      <c r="L168" s="322"/>
      <c r="M168" s="322"/>
      <c r="N168" s="322"/>
      <c r="O168" s="322"/>
      <c r="P168" s="322"/>
      <c r="Q168" s="322"/>
      <c r="R168" s="322"/>
      <c r="S168" s="322"/>
      <c r="T168" s="322"/>
      <c r="U168" s="322"/>
      <c r="V168" s="322"/>
      <c r="W168" s="322"/>
      <c r="X168" s="322"/>
      <c r="Y168" s="322"/>
      <c r="Z168" s="322"/>
      <c r="AA168" s="322"/>
      <c r="AB168" s="322"/>
      <c r="AC168" s="322"/>
      <c r="AD168" s="322"/>
      <c r="AE168" s="322"/>
      <c r="AF168" s="322"/>
      <c r="AG168" s="322"/>
      <c r="AH168" s="322"/>
      <c r="AI168" s="322"/>
      <c r="AJ168" s="322"/>
      <c r="AK168" s="322"/>
      <c r="AL168" s="322"/>
      <c r="AM168" s="322"/>
      <c r="AN168" s="322"/>
      <c r="AO168" s="322"/>
      <c r="AP168" s="322"/>
      <c r="AQ168" s="322"/>
      <c r="AR168" s="322"/>
      <c r="AS168" s="322"/>
      <c r="AT168" s="322"/>
      <c r="AU168" s="322"/>
      <c r="AV168" s="322"/>
      <c r="AW168" s="322"/>
      <c r="AX168" s="322"/>
      <c r="AY168" s="322"/>
      <c r="AZ168" s="322"/>
      <c r="BA168" s="322"/>
      <c r="BB168" s="322"/>
      <c r="BC168" s="322"/>
      <c r="BD168" s="322"/>
      <c r="BE168" s="322"/>
      <c r="BF168" s="328" t="s">
        <v>340</v>
      </c>
      <c r="BG168" s="328"/>
      <c r="BH168" s="328"/>
      <c r="BI168" s="328"/>
    </row>
    <row r="169" spans="1:61" s="209" customFormat="1" ht="48" customHeight="1" x14ac:dyDescent="0.25">
      <c r="A169" s="321" t="s">
        <v>227</v>
      </c>
      <c r="B169" s="321"/>
      <c r="C169" s="321"/>
      <c r="D169" s="321"/>
      <c r="E169" s="327" t="s">
        <v>419</v>
      </c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  <c r="X169" s="327"/>
      <c r="Y169" s="327"/>
      <c r="Z169" s="327"/>
      <c r="AA169" s="327"/>
      <c r="AB169" s="327"/>
      <c r="AC169" s="327"/>
      <c r="AD169" s="327"/>
      <c r="AE169" s="327"/>
      <c r="AF169" s="327"/>
      <c r="AG169" s="327"/>
      <c r="AH169" s="327"/>
      <c r="AI169" s="327"/>
      <c r="AJ169" s="327"/>
      <c r="AK169" s="327"/>
      <c r="AL169" s="327"/>
      <c r="AM169" s="327"/>
      <c r="AN169" s="327"/>
      <c r="AO169" s="327"/>
      <c r="AP169" s="327"/>
      <c r="AQ169" s="327"/>
      <c r="AR169" s="327"/>
      <c r="AS169" s="327"/>
      <c r="AT169" s="327"/>
      <c r="AU169" s="327"/>
      <c r="AV169" s="327"/>
      <c r="AW169" s="327"/>
      <c r="AX169" s="327"/>
      <c r="AY169" s="327"/>
      <c r="AZ169" s="327"/>
      <c r="BA169" s="327"/>
      <c r="BB169" s="327"/>
      <c r="BC169" s="327"/>
      <c r="BD169" s="327"/>
      <c r="BE169" s="327"/>
      <c r="BF169" s="328" t="s">
        <v>404</v>
      </c>
      <c r="BG169" s="328"/>
      <c r="BH169" s="328"/>
      <c r="BI169" s="328"/>
    </row>
    <row r="170" spans="1:61" s="209" customFormat="1" ht="33" customHeight="1" x14ac:dyDescent="0.25">
      <c r="A170" s="321" t="s">
        <v>228</v>
      </c>
      <c r="B170" s="321"/>
      <c r="C170" s="321"/>
      <c r="D170" s="321"/>
      <c r="E170" s="335" t="s">
        <v>376</v>
      </c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335"/>
      <c r="AD170" s="335"/>
      <c r="AE170" s="335"/>
      <c r="AF170" s="335"/>
      <c r="AG170" s="335"/>
      <c r="AH170" s="335"/>
      <c r="AI170" s="335"/>
      <c r="AJ170" s="335"/>
      <c r="AK170" s="335"/>
      <c r="AL170" s="335"/>
      <c r="AM170" s="335"/>
      <c r="AN170" s="335"/>
      <c r="AO170" s="335"/>
      <c r="AP170" s="335"/>
      <c r="AQ170" s="335"/>
      <c r="AR170" s="335"/>
      <c r="AS170" s="335"/>
      <c r="AT170" s="335"/>
      <c r="AU170" s="335"/>
      <c r="AV170" s="335"/>
      <c r="AW170" s="335"/>
      <c r="AX170" s="335"/>
      <c r="AY170" s="335"/>
      <c r="AZ170" s="335"/>
      <c r="BA170" s="335"/>
      <c r="BB170" s="335"/>
      <c r="BC170" s="335"/>
      <c r="BD170" s="335"/>
      <c r="BE170" s="335"/>
      <c r="BF170" s="336" t="s">
        <v>405</v>
      </c>
      <c r="BG170" s="336"/>
      <c r="BH170" s="336"/>
      <c r="BI170" s="336"/>
    </row>
    <row r="171" spans="1:61" s="209" customFormat="1" ht="33" customHeight="1" x14ac:dyDescent="0.25">
      <c r="A171" s="321" t="s">
        <v>229</v>
      </c>
      <c r="B171" s="321"/>
      <c r="C171" s="321"/>
      <c r="D171" s="321"/>
      <c r="E171" s="327" t="s">
        <v>377</v>
      </c>
      <c r="F171" s="327"/>
      <c r="G171" s="327"/>
      <c r="H171" s="327"/>
      <c r="I171" s="327"/>
      <c r="J171" s="327"/>
      <c r="K171" s="327"/>
      <c r="L171" s="327"/>
      <c r="M171" s="327"/>
      <c r="N171" s="327"/>
      <c r="O171" s="327"/>
      <c r="P171" s="327"/>
      <c r="Q171" s="327"/>
      <c r="R171" s="327"/>
      <c r="S171" s="327"/>
      <c r="T171" s="327"/>
      <c r="U171" s="327"/>
      <c r="V171" s="327"/>
      <c r="W171" s="327"/>
      <c r="X171" s="327"/>
      <c r="Y171" s="327"/>
      <c r="Z171" s="327"/>
      <c r="AA171" s="327"/>
      <c r="AB171" s="327"/>
      <c r="AC171" s="327"/>
      <c r="AD171" s="327"/>
      <c r="AE171" s="327"/>
      <c r="AF171" s="327"/>
      <c r="AG171" s="327"/>
      <c r="AH171" s="327"/>
      <c r="AI171" s="327"/>
      <c r="AJ171" s="327"/>
      <c r="AK171" s="327"/>
      <c r="AL171" s="327"/>
      <c r="AM171" s="327"/>
      <c r="AN171" s="327"/>
      <c r="AO171" s="327"/>
      <c r="AP171" s="327"/>
      <c r="AQ171" s="327"/>
      <c r="AR171" s="327"/>
      <c r="AS171" s="327"/>
      <c r="AT171" s="327"/>
      <c r="AU171" s="327"/>
      <c r="AV171" s="327"/>
      <c r="AW171" s="327"/>
      <c r="AX171" s="327"/>
      <c r="AY171" s="327"/>
      <c r="AZ171" s="327"/>
      <c r="BA171" s="327"/>
      <c r="BB171" s="327"/>
      <c r="BC171" s="327"/>
      <c r="BD171" s="327"/>
      <c r="BE171" s="327"/>
      <c r="BF171" s="328" t="s">
        <v>406</v>
      </c>
      <c r="BG171" s="328"/>
      <c r="BH171" s="328"/>
      <c r="BI171" s="328"/>
    </row>
    <row r="172" spans="1:61" s="209" customFormat="1" ht="48" customHeight="1" x14ac:dyDescent="0.25">
      <c r="A172" s="321" t="s">
        <v>230</v>
      </c>
      <c r="B172" s="321"/>
      <c r="C172" s="321"/>
      <c r="D172" s="321"/>
      <c r="E172" s="327" t="s">
        <v>420</v>
      </c>
      <c r="F172" s="327"/>
      <c r="G172" s="327"/>
      <c r="H172" s="327"/>
      <c r="I172" s="327"/>
      <c r="J172" s="327"/>
      <c r="K172" s="327"/>
      <c r="L172" s="327"/>
      <c r="M172" s="327"/>
      <c r="N172" s="327"/>
      <c r="O172" s="327"/>
      <c r="P172" s="327"/>
      <c r="Q172" s="327"/>
      <c r="R172" s="327"/>
      <c r="S172" s="327"/>
      <c r="T172" s="327"/>
      <c r="U172" s="327"/>
      <c r="V172" s="327"/>
      <c r="W172" s="327"/>
      <c r="X172" s="327"/>
      <c r="Y172" s="327"/>
      <c r="Z172" s="327"/>
      <c r="AA172" s="327"/>
      <c r="AB172" s="327"/>
      <c r="AC172" s="327"/>
      <c r="AD172" s="327"/>
      <c r="AE172" s="327"/>
      <c r="AF172" s="327"/>
      <c r="AG172" s="327"/>
      <c r="AH172" s="327"/>
      <c r="AI172" s="327"/>
      <c r="AJ172" s="327"/>
      <c r="AK172" s="327"/>
      <c r="AL172" s="327"/>
      <c r="AM172" s="327"/>
      <c r="AN172" s="327"/>
      <c r="AO172" s="327"/>
      <c r="AP172" s="327"/>
      <c r="AQ172" s="327"/>
      <c r="AR172" s="327"/>
      <c r="AS172" s="327"/>
      <c r="AT172" s="327"/>
      <c r="AU172" s="327"/>
      <c r="AV172" s="327"/>
      <c r="AW172" s="327"/>
      <c r="AX172" s="327"/>
      <c r="AY172" s="327"/>
      <c r="AZ172" s="327"/>
      <c r="BA172" s="327"/>
      <c r="BB172" s="327"/>
      <c r="BC172" s="327"/>
      <c r="BD172" s="327"/>
      <c r="BE172" s="327"/>
      <c r="BF172" s="328" t="s">
        <v>408</v>
      </c>
      <c r="BG172" s="328"/>
      <c r="BH172" s="328"/>
      <c r="BI172" s="328"/>
    </row>
    <row r="173" spans="1:61" s="209" customFormat="1" ht="48" customHeight="1" x14ac:dyDescent="0.25">
      <c r="A173" s="321" t="s">
        <v>231</v>
      </c>
      <c r="B173" s="321"/>
      <c r="C173" s="321"/>
      <c r="D173" s="321"/>
      <c r="E173" s="327" t="s">
        <v>421</v>
      </c>
      <c r="F173" s="327"/>
      <c r="G173" s="327"/>
      <c r="H173" s="327"/>
      <c r="I173" s="327"/>
      <c r="J173" s="327"/>
      <c r="K173" s="327"/>
      <c r="L173" s="327"/>
      <c r="M173" s="327"/>
      <c r="N173" s="327"/>
      <c r="O173" s="327"/>
      <c r="P173" s="327"/>
      <c r="Q173" s="327"/>
      <c r="R173" s="327"/>
      <c r="S173" s="327"/>
      <c r="T173" s="327"/>
      <c r="U173" s="327"/>
      <c r="V173" s="327"/>
      <c r="W173" s="327"/>
      <c r="X173" s="327"/>
      <c r="Y173" s="327"/>
      <c r="Z173" s="327"/>
      <c r="AA173" s="327"/>
      <c r="AB173" s="327"/>
      <c r="AC173" s="327"/>
      <c r="AD173" s="327"/>
      <c r="AE173" s="327"/>
      <c r="AF173" s="327"/>
      <c r="AG173" s="327"/>
      <c r="AH173" s="327"/>
      <c r="AI173" s="327"/>
      <c r="AJ173" s="327"/>
      <c r="AK173" s="327"/>
      <c r="AL173" s="327"/>
      <c r="AM173" s="327"/>
      <c r="AN173" s="327"/>
      <c r="AO173" s="327"/>
      <c r="AP173" s="327"/>
      <c r="AQ173" s="327"/>
      <c r="AR173" s="327"/>
      <c r="AS173" s="327"/>
      <c r="AT173" s="327"/>
      <c r="AU173" s="327"/>
      <c r="AV173" s="327"/>
      <c r="AW173" s="327"/>
      <c r="AX173" s="327"/>
      <c r="AY173" s="327"/>
      <c r="AZ173" s="327"/>
      <c r="BA173" s="327"/>
      <c r="BB173" s="327"/>
      <c r="BC173" s="327"/>
      <c r="BD173" s="327"/>
      <c r="BE173" s="327"/>
      <c r="BF173" s="328" t="s">
        <v>409</v>
      </c>
      <c r="BG173" s="328"/>
      <c r="BH173" s="328"/>
      <c r="BI173" s="328"/>
    </row>
    <row r="174" spans="1:61" s="209" customFormat="1" ht="33" customHeight="1" x14ac:dyDescent="0.25">
      <c r="A174" s="321" t="s">
        <v>66</v>
      </c>
      <c r="B174" s="321"/>
      <c r="C174" s="321"/>
      <c r="D174" s="321"/>
      <c r="E174" s="322" t="s">
        <v>378</v>
      </c>
      <c r="F174" s="322"/>
      <c r="G174" s="322"/>
      <c r="H174" s="322"/>
      <c r="I174" s="322"/>
      <c r="J174" s="322"/>
      <c r="K174" s="322"/>
      <c r="L174" s="322"/>
      <c r="M174" s="322"/>
      <c r="N174" s="322"/>
      <c r="O174" s="322"/>
      <c r="P174" s="322"/>
      <c r="Q174" s="322"/>
      <c r="R174" s="322"/>
      <c r="S174" s="322"/>
      <c r="T174" s="322"/>
      <c r="U174" s="322"/>
      <c r="V174" s="322"/>
      <c r="W174" s="322"/>
      <c r="X174" s="322"/>
      <c r="Y174" s="322"/>
      <c r="Z174" s="322"/>
      <c r="AA174" s="322"/>
      <c r="AB174" s="322"/>
      <c r="AC174" s="322"/>
      <c r="AD174" s="322"/>
      <c r="AE174" s="322"/>
      <c r="AF174" s="322"/>
      <c r="AG174" s="322"/>
      <c r="AH174" s="322"/>
      <c r="AI174" s="322"/>
      <c r="AJ174" s="322"/>
      <c r="AK174" s="322"/>
      <c r="AL174" s="322"/>
      <c r="AM174" s="322"/>
      <c r="AN174" s="322"/>
      <c r="AO174" s="322"/>
      <c r="AP174" s="322"/>
      <c r="AQ174" s="322"/>
      <c r="AR174" s="322"/>
      <c r="AS174" s="322"/>
      <c r="AT174" s="322"/>
      <c r="AU174" s="322"/>
      <c r="AV174" s="322"/>
      <c r="AW174" s="322"/>
      <c r="AX174" s="322"/>
      <c r="AY174" s="322"/>
      <c r="AZ174" s="322"/>
      <c r="BA174" s="322"/>
      <c r="BB174" s="322"/>
      <c r="BC174" s="322"/>
      <c r="BD174" s="322"/>
      <c r="BE174" s="322"/>
      <c r="BF174" s="336" t="s">
        <v>289</v>
      </c>
      <c r="BG174" s="336"/>
      <c r="BH174" s="336"/>
      <c r="BI174" s="336"/>
    </row>
    <row r="175" spans="1:61" s="209" customFormat="1" ht="48" customHeight="1" x14ac:dyDescent="0.25">
      <c r="A175" s="321" t="s">
        <v>67</v>
      </c>
      <c r="B175" s="321"/>
      <c r="C175" s="321"/>
      <c r="D175" s="321"/>
      <c r="E175" s="335" t="s">
        <v>379</v>
      </c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  <c r="T175" s="335"/>
      <c r="U175" s="335"/>
      <c r="V175" s="335"/>
      <c r="W175" s="335"/>
      <c r="X175" s="335"/>
      <c r="Y175" s="335"/>
      <c r="Z175" s="335"/>
      <c r="AA175" s="335"/>
      <c r="AB175" s="335"/>
      <c r="AC175" s="335"/>
      <c r="AD175" s="335"/>
      <c r="AE175" s="335"/>
      <c r="AF175" s="335"/>
      <c r="AG175" s="335"/>
      <c r="AH175" s="335"/>
      <c r="AI175" s="335"/>
      <c r="AJ175" s="335"/>
      <c r="AK175" s="335"/>
      <c r="AL175" s="335"/>
      <c r="AM175" s="335"/>
      <c r="AN175" s="335"/>
      <c r="AO175" s="335"/>
      <c r="AP175" s="335"/>
      <c r="AQ175" s="335"/>
      <c r="AR175" s="335"/>
      <c r="AS175" s="335"/>
      <c r="AT175" s="335"/>
      <c r="AU175" s="335"/>
      <c r="AV175" s="335"/>
      <c r="AW175" s="335"/>
      <c r="AX175" s="335"/>
      <c r="AY175" s="335"/>
      <c r="AZ175" s="335"/>
      <c r="BA175" s="335"/>
      <c r="BB175" s="335"/>
      <c r="BC175" s="335"/>
      <c r="BD175" s="335"/>
      <c r="BE175" s="335"/>
      <c r="BF175" s="336" t="s">
        <v>290</v>
      </c>
      <c r="BG175" s="336"/>
      <c r="BH175" s="336"/>
      <c r="BI175" s="336"/>
    </row>
    <row r="176" spans="1:61" s="209" customFormat="1" ht="48" customHeight="1" x14ac:dyDescent="0.25">
      <c r="A176" s="321" t="s">
        <v>309</v>
      </c>
      <c r="B176" s="321"/>
      <c r="C176" s="321"/>
      <c r="D176" s="321"/>
      <c r="E176" s="327" t="s">
        <v>380</v>
      </c>
      <c r="F176" s="327"/>
      <c r="G176" s="327"/>
      <c r="H176" s="327"/>
      <c r="I176" s="327"/>
      <c r="J176" s="327"/>
      <c r="K176" s="327"/>
      <c r="L176" s="327"/>
      <c r="M176" s="327"/>
      <c r="N176" s="327"/>
      <c r="O176" s="327"/>
      <c r="P176" s="327"/>
      <c r="Q176" s="327"/>
      <c r="R176" s="327"/>
      <c r="S176" s="327"/>
      <c r="T176" s="327"/>
      <c r="U176" s="327"/>
      <c r="V176" s="327"/>
      <c r="W176" s="327"/>
      <c r="X176" s="327"/>
      <c r="Y176" s="327"/>
      <c r="Z176" s="327"/>
      <c r="AA176" s="327"/>
      <c r="AB176" s="327"/>
      <c r="AC176" s="327"/>
      <c r="AD176" s="327"/>
      <c r="AE176" s="327"/>
      <c r="AF176" s="327"/>
      <c r="AG176" s="327"/>
      <c r="AH176" s="327"/>
      <c r="AI176" s="327"/>
      <c r="AJ176" s="327"/>
      <c r="AK176" s="327"/>
      <c r="AL176" s="327"/>
      <c r="AM176" s="327"/>
      <c r="AN176" s="327"/>
      <c r="AO176" s="327"/>
      <c r="AP176" s="327"/>
      <c r="AQ176" s="327"/>
      <c r="AR176" s="327"/>
      <c r="AS176" s="327"/>
      <c r="AT176" s="327"/>
      <c r="AU176" s="327"/>
      <c r="AV176" s="327"/>
      <c r="AW176" s="327"/>
      <c r="AX176" s="327"/>
      <c r="AY176" s="327"/>
      <c r="AZ176" s="327"/>
      <c r="BA176" s="327"/>
      <c r="BB176" s="327"/>
      <c r="BC176" s="327"/>
      <c r="BD176" s="327"/>
      <c r="BE176" s="327"/>
      <c r="BF176" s="328" t="s">
        <v>410</v>
      </c>
      <c r="BG176" s="328"/>
      <c r="BH176" s="328"/>
      <c r="BI176" s="328"/>
    </row>
    <row r="177" spans="1:61" s="209" customFormat="1" ht="33" customHeight="1" x14ac:dyDescent="0.25">
      <c r="A177" s="321" t="s">
        <v>68</v>
      </c>
      <c r="B177" s="321"/>
      <c r="C177" s="321"/>
      <c r="D177" s="321"/>
      <c r="E177" s="327" t="s">
        <v>422</v>
      </c>
      <c r="F177" s="327"/>
      <c r="G177" s="327"/>
      <c r="H177" s="327"/>
      <c r="I177" s="327"/>
      <c r="J177" s="327"/>
      <c r="K177" s="327"/>
      <c r="L177" s="327"/>
      <c r="M177" s="327"/>
      <c r="N177" s="327"/>
      <c r="O177" s="327"/>
      <c r="P177" s="327"/>
      <c r="Q177" s="327"/>
      <c r="R177" s="327"/>
      <c r="S177" s="327"/>
      <c r="T177" s="327"/>
      <c r="U177" s="327"/>
      <c r="V177" s="327"/>
      <c r="W177" s="327"/>
      <c r="X177" s="327"/>
      <c r="Y177" s="327"/>
      <c r="Z177" s="327"/>
      <c r="AA177" s="327"/>
      <c r="AB177" s="327"/>
      <c r="AC177" s="327"/>
      <c r="AD177" s="327"/>
      <c r="AE177" s="327"/>
      <c r="AF177" s="327"/>
      <c r="AG177" s="327"/>
      <c r="AH177" s="327"/>
      <c r="AI177" s="327"/>
      <c r="AJ177" s="327"/>
      <c r="AK177" s="327"/>
      <c r="AL177" s="327"/>
      <c r="AM177" s="327"/>
      <c r="AN177" s="327"/>
      <c r="AO177" s="327"/>
      <c r="AP177" s="327"/>
      <c r="AQ177" s="327"/>
      <c r="AR177" s="327"/>
      <c r="AS177" s="327"/>
      <c r="AT177" s="327"/>
      <c r="AU177" s="327"/>
      <c r="AV177" s="327"/>
      <c r="AW177" s="327"/>
      <c r="AX177" s="327"/>
      <c r="AY177" s="327"/>
      <c r="AZ177" s="327"/>
      <c r="BA177" s="327"/>
      <c r="BB177" s="327"/>
      <c r="BC177" s="327"/>
      <c r="BD177" s="327"/>
      <c r="BE177" s="327"/>
      <c r="BF177" s="328" t="s">
        <v>411</v>
      </c>
      <c r="BG177" s="328"/>
      <c r="BH177" s="328"/>
      <c r="BI177" s="328"/>
    </row>
    <row r="178" spans="1:61" s="209" customFormat="1" ht="33" customHeight="1" x14ac:dyDescent="0.25">
      <c r="A178" s="321" t="s">
        <v>69</v>
      </c>
      <c r="B178" s="321"/>
      <c r="C178" s="321"/>
      <c r="D178" s="321"/>
      <c r="E178" s="327" t="s">
        <v>381</v>
      </c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  <c r="R178" s="327"/>
      <c r="S178" s="327"/>
      <c r="T178" s="327"/>
      <c r="U178" s="327"/>
      <c r="V178" s="327"/>
      <c r="W178" s="327"/>
      <c r="X178" s="327"/>
      <c r="Y178" s="327"/>
      <c r="Z178" s="327"/>
      <c r="AA178" s="327"/>
      <c r="AB178" s="327"/>
      <c r="AC178" s="327"/>
      <c r="AD178" s="327"/>
      <c r="AE178" s="327"/>
      <c r="AF178" s="327"/>
      <c r="AG178" s="327"/>
      <c r="AH178" s="327"/>
      <c r="AI178" s="327"/>
      <c r="AJ178" s="327"/>
      <c r="AK178" s="327"/>
      <c r="AL178" s="327"/>
      <c r="AM178" s="327"/>
      <c r="AN178" s="327"/>
      <c r="AO178" s="327"/>
      <c r="AP178" s="327"/>
      <c r="AQ178" s="327"/>
      <c r="AR178" s="327"/>
      <c r="AS178" s="327"/>
      <c r="AT178" s="327"/>
      <c r="AU178" s="327"/>
      <c r="AV178" s="327"/>
      <c r="AW178" s="327"/>
      <c r="AX178" s="327"/>
      <c r="AY178" s="327"/>
      <c r="AZ178" s="327"/>
      <c r="BA178" s="327"/>
      <c r="BB178" s="327"/>
      <c r="BC178" s="327"/>
      <c r="BD178" s="327"/>
      <c r="BE178" s="327"/>
      <c r="BF178" s="328" t="s">
        <v>292</v>
      </c>
      <c r="BG178" s="328"/>
      <c r="BH178" s="328"/>
      <c r="BI178" s="328"/>
    </row>
    <row r="179" spans="1:61" s="209" customFormat="1" ht="48" customHeight="1" x14ac:dyDescent="0.25">
      <c r="A179" s="321" t="s">
        <v>196</v>
      </c>
      <c r="B179" s="321"/>
      <c r="C179" s="321"/>
      <c r="D179" s="321"/>
      <c r="E179" s="327" t="s">
        <v>423</v>
      </c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  <c r="R179" s="327"/>
      <c r="S179" s="327"/>
      <c r="T179" s="327"/>
      <c r="U179" s="327"/>
      <c r="V179" s="327"/>
      <c r="W179" s="327"/>
      <c r="X179" s="327"/>
      <c r="Y179" s="327"/>
      <c r="Z179" s="327"/>
      <c r="AA179" s="327"/>
      <c r="AB179" s="327"/>
      <c r="AC179" s="327"/>
      <c r="AD179" s="327"/>
      <c r="AE179" s="327"/>
      <c r="AF179" s="327"/>
      <c r="AG179" s="327"/>
      <c r="AH179" s="327"/>
      <c r="AI179" s="327"/>
      <c r="AJ179" s="327"/>
      <c r="AK179" s="327"/>
      <c r="AL179" s="327"/>
      <c r="AM179" s="327"/>
      <c r="AN179" s="327"/>
      <c r="AO179" s="327"/>
      <c r="AP179" s="327"/>
      <c r="AQ179" s="327"/>
      <c r="AR179" s="327"/>
      <c r="AS179" s="327"/>
      <c r="AT179" s="327"/>
      <c r="AU179" s="327"/>
      <c r="AV179" s="327"/>
      <c r="AW179" s="327"/>
      <c r="AX179" s="327"/>
      <c r="AY179" s="327"/>
      <c r="AZ179" s="327"/>
      <c r="BA179" s="327"/>
      <c r="BB179" s="327"/>
      <c r="BC179" s="327"/>
      <c r="BD179" s="327"/>
      <c r="BE179" s="327"/>
      <c r="BF179" s="328" t="s">
        <v>293</v>
      </c>
      <c r="BG179" s="328"/>
      <c r="BH179" s="328"/>
      <c r="BI179" s="328"/>
    </row>
    <row r="180" spans="1:61" s="209" customFormat="1" ht="33" customHeight="1" x14ac:dyDescent="0.25">
      <c r="A180" s="321" t="s">
        <v>197</v>
      </c>
      <c r="B180" s="321"/>
      <c r="C180" s="321"/>
      <c r="D180" s="321"/>
      <c r="E180" s="327" t="s">
        <v>435</v>
      </c>
      <c r="F180" s="327"/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  <c r="R180" s="327"/>
      <c r="S180" s="327"/>
      <c r="T180" s="327"/>
      <c r="U180" s="327"/>
      <c r="V180" s="327"/>
      <c r="W180" s="327"/>
      <c r="X180" s="327"/>
      <c r="Y180" s="327"/>
      <c r="Z180" s="327"/>
      <c r="AA180" s="327"/>
      <c r="AB180" s="327"/>
      <c r="AC180" s="327"/>
      <c r="AD180" s="327"/>
      <c r="AE180" s="327"/>
      <c r="AF180" s="327"/>
      <c r="AG180" s="327"/>
      <c r="AH180" s="327"/>
      <c r="AI180" s="327"/>
      <c r="AJ180" s="327"/>
      <c r="AK180" s="327"/>
      <c r="AL180" s="327"/>
      <c r="AM180" s="327"/>
      <c r="AN180" s="327"/>
      <c r="AO180" s="327"/>
      <c r="AP180" s="327"/>
      <c r="AQ180" s="327"/>
      <c r="AR180" s="327"/>
      <c r="AS180" s="327"/>
      <c r="AT180" s="327"/>
      <c r="AU180" s="327"/>
      <c r="AV180" s="327"/>
      <c r="AW180" s="327"/>
      <c r="AX180" s="327"/>
      <c r="AY180" s="327"/>
      <c r="AZ180" s="327"/>
      <c r="BA180" s="327"/>
      <c r="BB180" s="327"/>
      <c r="BC180" s="327"/>
      <c r="BD180" s="327"/>
      <c r="BE180" s="327"/>
      <c r="BF180" s="328" t="s">
        <v>295</v>
      </c>
      <c r="BG180" s="328"/>
      <c r="BH180" s="328"/>
      <c r="BI180" s="328"/>
    </row>
    <row r="181" spans="1:61" s="209" customFormat="1" ht="33" customHeight="1" x14ac:dyDescent="0.25">
      <c r="A181" s="321" t="s">
        <v>198</v>
      </c>
      <c r="B181" s="321"/>
      <c r="C181" s="321"/>
      <c r="D181" s="321"/>
      <c r="E181" s="327" t="s">
        <v>382</v>
      </c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  <c r="Q181" s="327"/>
      <c r="R181" s="327"/>
      <c r="S181" s="327"/>
      <c r="T181" s="327"/>
      <c r="U181" s="327"/>
      <c r="V181" s="327"/>
      <c r="W181" s="327"/>
      <c r="X181" s="327"/>
      <c r="Y181" s="327"/>
      <c r="Z181" s="327"/>
      <c r="AA181" s="327"/>
      <c r="AB181" s="327"/>
      <c r="AC181" s="327"/>
      <c r="AD181" s="327"/>
      <c r="AE181" s="327"/>
      <c r="AF181" s="327"/>
      <c r="AG181" s="327"/>
      <c r="AH181" s="327"/>
      <c r="AI181" s="327"/>
      <c r="AJ181" s="327"/>
      <c r="AK181" s="327"/>
      <c r="AL181" s="327"/>
      <c r="AM181" s="327"/>
      <c r="AN181" s="327"/>
      <c r="AO181" s="327"/>
      <c r="AP181" s="327"/>
      <c r="AQ181" s="327"/>
      <c r="AR181" s="327"/>
      <c r="AS181" s="327"/>
      <c r="AT181" s="327"/>
      <c r="AU181" s="327"/>
      <c r="AV181" s="327"/>
      <c r="AW181" s="327"/>
      <c r="AX181" s="327"/>
      <c r="AY181" s="327"/>
      <c r="AZ181" s="327"/>
      <c r="BA181" s="327"/>
      <c r="BB181" s="327"/>
      <c r="BC181" s="327"/>
      <c r="BD181" s="327"/>
      <c r="BE181" s="327"/>
      <c r="BF181" s="328" t="s">
        <v>294</v>
      </c>
      <c r="BG181" s="328"/>
      <c r="BH181" s="328"/>
      <c r="BI181" s="328"/>
    </row>
    <row r="182" spans="1:61" s="209" customFormat="1" ht="33" customHeight="1" x14ac:dyDescent="0.25">
      <c r="A182" s="321" t="s">
        <v>199</v>
      </c>
      <c r="B182" s="321"/>
      <c r="C182" s="321"/>
      <c r="D182" s="321"/>
      <c r="E182" s="327" t="s">
        <v>225</v>
      </c>
      <c r="F182" s="327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  <c r="R182" s="327"/>
      <c r="S182" s="327"/>
      <c r="T182" s="327"/>
      <c r="U182" s="327"/>
      <c r="V182" s="327"/>
      <c r="W182" s="327"/>
      <c r="X182" s="327"/>
      <c r="Y182" s="327"/>
      <c r="Z182" s="327"/>
      <c r="AA182" s="327"/>
      <c r="AB182" s="327"/>
      <c r="AC182" s="327"/>
      <c r="AD182" s="327"/>
      <c r="AE182" s="327"/>
      <c r="AF182" s="327"/>
      <c r="AG182" s="327"/>
      <c r="AH182" s="327"/>
      <c r="AI182" s="327"/>
      <c r="AJ182" s="327"/>
      <c r="AK182" s="327"/>
      <c r="AL182" s="327"/>
      <c r="AM182" s="327"/>
      <c r="AN182" s="327"/>
      <c r="AO182" s="327"/>
      <c r="AP182" s="327"/>
      <c r="AQ182" s="327"/>
      <c r="AR182" s="327"/>
      <c r="AS182" s="327"/>
      <c r="AT182" s="327"/>
      <c r="AU182" s="327"/>
      <c r="AV182" s="327"/>
      <c r="AW182" s="327"/>
      <c r="AX182" s="327"/>
      <c r="AY182" s="327"/>
      <c r="AZ182" s="327"/>
      <c r="BA182" s="327"/>
      <c r="BB182" s="327"/>
      <c r="BC182" s="327"/>
      <c r="BD182" s="327"/>
      <c r="BE182" s="327"/>
      <c r="BF182" s="328" t="s">
        <v>297</v>
      </c>
      <c r="BG182" s="328"/>
      <c r="BH182" s="328"/>
      <c r="BI182" s="328"/>
    </row>
    <row r="183" spans="1:61" s="209" customFormat="1" ht="33" customHeight="1" x14ac:dyDescent="0.25">
      <c r="A183" s="321" t="s">
        <v>200</v>
      </c>
      <c r="B183" s="321"/>
      <c r="C183" s="321"/>
      <c r="D183" s="321"/>
      <c r="E183" s="327" t="s">
        <v>383</v>
      </c>
      <c r="F183" s="327"/>
      <c r="G183" s="327"/>
      <c r="H183" s="327"/>
      <c r="I183" s="327"/>
      <c r="J183" s="327"/>
      <c r="K183" s="327"/>
      <c r="L183" s="327"/>
      <c r="M183" s="327"/>
      <c r="N183" s="327"/>
      <c r="O183" s="327"/>
      <c r="P183" s="327"/>
      <c r="Q183" s="327"/>
      <c r="R183" s="327"/>
      <c r="S183" s="327"/>
      <c r="T183" s="327"/>
      <c r="U183" s="327"/>
      <c r="V183" s="327"/>
      <c r="W183" s="327"/>
      <c r="X183" s="327"/>
      <c r="Y183" s="327"/>
      <c r="Z183" s="327"/>
      <c r="AA183" s="327"/>
      <c r="AB183" s="327"/>
      <c r="AC183" s="327"/>
      <c r="AD183" s="327"/>
      <c r="AE183" s="327"/>
      <c r="AF183" s="327"/>
      <c r="AG183" s="327"/>
      <c r="AH183" s="327"/>
      <c r="AI183" s="327"/>
      <c r="AJ183" s="327"/>
      <c r="AK183" s="327"/>
      <c r="AL183" s="327"/>
      <c r="AM183" s="327"/>
      <c r="AN183" s="327"/>
      <c r="AO183" s="327"/>
      <c r="AP183" s="327"/>
      <c r="AQ183" s="327"/>
      <c r="AR183" s="327"/>
      <c r="AS183" s="327"/>
      <c r="AT183" s="327"/>
      <c r="AU183" s="327"/>
      <c r="AV183" s="327"/>
      <c r="AW183" s="327"/>
      <c r="AX183" s="327"/>
      <c r="AY183" s="327"/>
      <c r="AZ183" s="327"/>
      <c r="BA183" s="327"/>
      <c r="BB183" s="327"/>
      <c r="BC183" s="327"/>
      <c r="BD183" s="327"/>
      <c r="BE183" s="327"/>
      <c r="BF183" s="328" t="s">
        <v>298</v>
      </c>
      <c r="BG183" s="328"/>
      <c r="BH183" s="328"/>
      <c r="BI183" s="328"/>
    </row>
    <row r="184" spans="1:61" s="209" customFormat="1" ht="33" customHeight="1" x14ac:dyDescent="0.25">
      <c r="A184" s="321" t="s">
        <v>201</v>
      </c>
      <c r="B184" s="321"/>
      <c r="C184" s="321"/>
      <c r="D184" s="321"/>
      <c r="E184" s="327" t="s">
        <v>384</v>
      </c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  <c r="P184" s="327"/>
      <c r="Q184" s="327"/>
      <c r="R184" s="327"/>
      <c r="S184" s="327"/>
      <c r="T184" s="327"/>
      <c r="U184" s="327"/>
      <c r="V184" s="327"/>
      <c r="W184" s="327"/>
      <c r="X184" s="327"/>
      <c r="Y184" s="327"/>
      <c r="Z184" s="327"/>
      <c r="AA184" s="327"/>
      <c r="AB184" s="327"/>
      <c r="AC184" s="327"/>
      <c r="AD184" s="327"/>
      <c r="AE184" s="327"/>
      <c r="AF184" s="327"/>
      <c r="AG184" s="327"/>
      <c r="AH184" s="327"/>
      <c r="AI184" s="327"/>
      <c r="AJ184" s="327"/>
      <c r="AK184" s="327"/>
      <c r="AL184" s="327"/>
      <c r="AM184" s="327"/>
      <c r="AN184" s="327"/>
      <c r="AO184" s="327"/>
      <c r="AP184" s="327"/>
      <c r="AQ184" s="327"/>
      <c r="AR184" s="327"/>
      <c r="AS184" s="327"/>
      <c r="AT184" s="327"/>
      <c r="AU184" s="327"/>
      <c r="AV184" s="327"/>
      <c r="AW184" s="327"/>
      <c r="AX184" s="327"/>
      <c r="AY184" s="327"/>
      <c r="AZ184" s="327"/>
      <c r="BA184" s="327"/>
      <c r="BB184" s="327"/>
      <c r="BC184" s="327"/>
      <c r="BD184" s="327"/>
      <c r="BE184" s="327"/>
      <c r="BF184" s="328" t="s">
        <v>345</v>
      </c>
      <c r="BG184" s="328"/>
      <c r="BH184" s="328"/>
      <c r="BI184" s="328"/>
    </row>
    <row r="185" spans="1:61" s="209" customFormat="1" ht="33" customHeight="1" x14ac:dyDescent="0.25">
      <c r="A185" s="321" t="s">
        <v>202</v>
      </c>
      <c r="B185" s="321"/>
      <c r="C185" s="321"/>
      <c r="D185" s="321"/>
      <c r="E185" s="327" t="s">
        <v>385</v>
      </c>
      <c r="F185" s="327"/>
      <c r="G185" s="327"/>
      <c r="H185" s="327"/>
      <c r="I185" s="327"/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7"/>
      <c r="U185" s="327"/>
      <c r="V185" s="327"/>
      <c r="W185" s="327"/>
      <c r="X185" s="327"/>
      <c r="Y185" s="327"/>
      <c r="Z185" s="327"/>
      <c r="AA185" s="327"/>
      <c r="AB185" s="327"/>
      <c r="AC185" s="327"/>
      <c r="AD185" s="327"/>
      <c r="AE185" s="327"/>
      <c r="AF185" s="327"/>
      <c r="AG185" s="327"/>
      <c r="AH185" s="327"/>
      <c r="AI185" s="327"/>
      <c r="AJ185" s="327"/>
      <c r="AK185" s="327"/>
      <c r="AL185" s="327"/>
      <c r="AM185" s="327"/>
      <c r="AN185" s="327"/>
      <c r="AO185" s="327"/>
      <c r="AP185" s="327"/>
      <c r="AQ185" s="327"/>
      <c r="AR185" s="327"/>
      <c r="AS185" s="327"/>
      <c r="AT185" s="327"/>
      <c r="AU185" s="327"/>
      <c r="AV185" s="327"/>
      <c r="AW185" s="327"/>
      <c r="AX185" s="327"/>
      <c r="AY185" s="327"/>
      <c r="AZ185" s="327"/>
      <c r="BA185" s="327"/>
      <c r="BB185" s="327"/>
      <c r="BC185" s="327"/>
      <c r="BD185" s="327"/>
      <c r="BE185" s="327"/>
      <c r="BF185" s="328" t="s">
        <v>346</v>
      </c>
      <c r="BG185" s="328"/>
      <c r="BH185" s="328"/>
      <c r="BI185" s="328"/>
    </row>
    <row r="186" spans="1:61" s="209" customFormat="1" ht="33" customHeight="1" x14ac:dyDescent="0.25">
      <c r="A186" s="321" t="s">
        <v>203</v>
      </c>
      <c r="B186" s="321"/>
      <c r="C186" s="321"/>
      <c r="D186" s="321"/>
      <c r="E186" s="322" t="s">
        <v>436</v>
      </c>
      <c r="F186" s="322"/>
      <c r="G186" s="322"/>
      <c r="H186" s="322"/>
      <c r="I186" s="322"/>
      <c r="J186" s="322"/>
      <c r="K186" s="322"/>
      <c r="L186" s="322"/>
      <c r="M186" s="322"/>
      <c r="N186" s="322"/>
      <c r="O186" s="322"/>
      <c r="P186" s="322"/>
      <c r="Q186" s="322"/>
      <c r="R186" s="322"/>
      <c r="S186" s="322"/>
      <c r="T186" s="322"/>
      <c r="U186" s="322"/>
      <c r="V186" s="322"/>
      <c r="W186" s="322"/>
      <c r="X186" s="322"/>
      <c r="Y186" s="322"/>
      <c r="Z186" s="322"/>
      <c r="AA186" s="322"/>
      <c r="AB186" s="322"/>
      <c r="AC186" s="322"/>
      <c r="AD186" s="322"/>
      <c r="AE186" s="322"/>
      <c r="AF186" s="322"/>
      <c r="AG186" s="322"/>
      <c r="AH186" s="322"/>
      <c r="AI186" s="322"/>
      <c r="AJ186" s="322"/>
      <c r="AK186" s="322"/>
      <c r="AL186" s="322"/>
      <c r="AM186" s="322"/>
      <c r="AN186" s="322"/>
      <c r="AO186" s="322"/>
      <c r="AP186" s="322"/>
      <c r="AQ186" s="322"/>
      <c r="AR186" s="322"/>
      <c r="AS186" s="322"/>
      <c r="AT186" s="322"/>
      <c r="AU186" s="322"/>
      <c r="AV186" s="322"/>
      <c r="AW186" s="322"/>
      <c r="AX186" s="322"/>
      <c r="AY186" s="322"/>
      <c r="AZ186" s="322"/>
      <c r="BA186" s="322"/>
      <c r="BB186" s="322"/>
      <c r="BC186" s="322"/>
      <c r="BD186" s="322"/>
      <c r="BE186" s="322"/>
      <c r="BF186" s="328" t="s">
        <v>412</v>
      </c>
      <c r="BG186" s="328"/>
      <c r="BH186" s="328"/>
      <c r="BI186" s="328"/>
    </row>
    <row r="187" spans="1:61" s="209" customFormat="1" ht="48" customHeight="1" x14ac:dyDescent="0.25">
      <c r="A187" s="321" t="s">
        <v>204</v>
      </c>
      <c r="B187" s="321"/>
      <c r="C187" s="321"/>
      <c r="D187" s="321"/>
      <c r="E187" s="332" t="s">
        <v>386</v>
      </c>
      <c r="F187" s="333"/>
      <c r="G187" s="333"/>
      <c r="H187" s="333"/>
      <c r="I187" s="333"/>
      <c r="J187" s="333"/>
      <c r="K187" s="333"/>
      <c r="L187" s="333"/>
      <c r="M187" s="333"/>
      <c r="N187" s="333"/>
      <c r="O187" s="333"/>
      <c r="P187" s="333"/>
      <c r="Q187" s="333"/>
      <c r="R187" s="333"/>
      <c r="S187" s="333"/>
      <c r="T187" s="333"/>
      <c r="U187" s="333"/>
      <c r="V187" s="333"/>
      <c r="W187" s="333"/>
      <c r="X187" s="333"/>
      <c r="Y187" s="333"/>
      <c r="Z187" s="333"/>
      <c r="AA187" s="333"/>
      <c r="AB187" s="333"/>
      <c r="AC187" s="333"/>
      <c r="AD187" s="333"/>
      <c r="AE187" s="333"/>
      <c r="AF187" s="333"/>
      <c r="AG187" s="333"/>
      <c r="AH187" s="333"/>
      <c r="AI187" s="333"/>
      <c r="AJ187" s="333"/>
      <c r="AK187" s="333"/>
      <c r="AL187" s="333"/>
      <c r="AM187" s="333"/>
      <c r="AN187" s="333"/>
      <c r="AO187" s="333"/>
      <c r="AP187" s="333"/>
      <c r="AQ187" s="333"/>
      <c r="AR187" s="333"/>
      <c r="AS187" s="333"/>
      <c r="AT187" s="333"/>
      <c r="AU187" s="333"/>
      <c r="AV187" s="333"/>
      <c r="AW187" s="333"/>
      <c r="AX187" s="333"/>
      <c r="AY187" s="333"/>
      <c r="AZ187" s="333"/>
      <c r="BA187" s="333"/>
      <c r="BB187" s="333"/>
      <c r="BC187" s="333"/>
      <c r="BD187" s="333"/>
      <c r="BE187" s="334"/>
      <c r="BF187" s="328" t="s">
        <v>413</v>
      </c>
      <c r="BG187" s="328"/>
      <c r="BH187" s="328"/>
      <c r="BI187" s="328"/>
    </row>
    <row r="188" spans="1:61" s="209" customFormat="1" ht="48" customHeight="1" x14ac:dyDescent="0.25">
      <c r="A188" s="321" t="s">
        <v>205</v>
      </c>
      <c r="B188" s="321"/>
      <c r="C188" s="321"/>
      <c r="D188" s="321"/>
      <c r="E188" s="327" t="s">
        <v>424</v>
      </c>
      <c r="F188" s="327"/>
      <c r="G188" s="327"/>
      <c r="H188" s="327"/>
      <c r="I188" s="327"/>
      <c r="J188" s="327"/>
      <c r="K188" s="327"/>
      <c r="L188" s="327"/>
      <c r="M188" s="327"/>
      <c r="N188" s="327"/>
      <c r="O188" s="327"/>
      <c r="P188" s="327"/>
      <c r="Q188" s="327"/>
      <c r="R188" s="327"/>
      <c r="S188" s="327"/>
      <c r="T188" s="327"/>
      <c r="U188" s="327"/>
      <c r="V188" s="327"/>
      <c r="W188" s="327"/>
      <c r="X188" s="327"/>
      <c r="Y188" s="327"/>
      <c r="Z188" s="327"/>
      <c r="AA188" s="327"/>
      <c r="AB188" s="327"/>
      <c r="AC188" s="327"/>
      <c r="AD188" s="327"/>
      <c r="AE188" s="327"/>
      <c r="AF188" s="327"/>
      <c r="AG188" s="327"/>
      <c r="AH188" s="327"/>
      <c r="AI188" s="327"/>
      <c r="AJ188" s="327"/>
      <c r="AK188" s="327"/>
      <c r="AL188" s="327"/>
      <c r="AM188" s="327"/>
      <c r="AN188" s="327"/>
      <c r="AO188" s="327"/>
      <c r="AP188" s="327"/>
      <c r="AQ188" s="327"/>
      <c r="AR188" s="327"/>
      <c r="AS188" s="327"/>
      <c r="AT188" s="327"/>
      <c r="AU188" s="327"/>
      <c r="AV188" s="327"/>
      <c r="AW188" s="327"/>
      <c r="AX188" s="327"/>
      <c r="AY188" s="327"/>
      <c r="AZ188" s="327"/>
      <c r="BA188" s="327"/>
      <c r="BB188" s="327"/>
      <c r="BC188" s="327"/>
      <c r="BD188" s="327"/>
      <c r="BE188" s="327"/>
      <c r="BF188" s="328" t="s">
        <v>414</v>
      </c>
      <c r="BG188" s="328"/>
      <c r="BH188" s="328"/>
      <c r="BI188" s="328"/>
    </row>
    <row r="189" spans="1:61" s="209" customFormat="1" ht="33" customHeight="1" x14ac:dyDescent="0.25">
      <c r="A189" s="321" t="s">
        <v>206</v>
      </c>
      <c r="B189" s="321"/>
      <c r="C189" s="321"/>
      <c r="D189" s="321"/>
      <c r="E189" s="327" t="s">
        <v>425</v>
      </c>
      <c r="F189" s="327"/>
      <c r="G189" s="327"/>
      <c r="H189" s="327"/>
      <c r="I189" s="327"/>
      <c r="J189" s="327"/>
      <c r="K189" s="327"/>
      <c r="L189" s="327"/>
      <c r="M189" s="327"/>
      <c r="N189" s="327"/>
      <c r="O189" s="327"/>
      <c r="P189" s="327"/>
      <c r="Q189" s="327"/>
      <c r="R189" s="327"/>
      <c r="S189" s="327"/>
      <c r="T189" s="327"/>
      <c r="U189" s="327"/>
      <c r="V189" s="327"/>
      <c r="W189" s="327"/>
      <c r="X189" s="327"/>
      <c r="Y189" s="327"/>
      <c r="Z189" s="327"/>
      <c r="AA189" s="327"/>
      <c r="AB189" s="327"/>
      <c r="AC189" s="327"/>
      <c r="AD189" s="327"/>
      <c r="AE189" s="327"/>
      <c r="AF189" s="327"/>
      <c r="AG189" s="327"/>
      <c r="AH189" s="327"/>
      <c r="AI189" s="327"/>
      <c r="AJ189" s="327"/>
      <c r="AK189" s="327"/>
      <c r="AL189" s="327"/>
      <c r="AM189" s="327"/>
      <c r="AN189" s="327"/>
      <c r="AO189" s="327"/>
      <c r="AP189" s="327"/>
      <c r="AQ189" s="327"/>
      <c r="AR189" s="327"/>
      <c r="AS189" s="327"/>
      <c r="AT189" s="327"/>
      <c r="AU189" s="327"/>
      <c r="AV189" s="327"/>
      <c r="AW189" s="327"/>
      <c r="AX189" s="327"/>
      <c r="AY189" s="327"/>
      <c r="AZ189" s="327"/>
      <c r="BA189" s="327"/>
      <c r="BB189" s="327"/>
      <c r="BC189" s="327"/>
      <c r="BD189" s="327"/>
      <c r="BE189" s="327"/>
      <c r="BF189" s="328" t="s">
        <v>415</v>
      </c>
      <c r="BG189" s="328"/>
      <c r="BH189" s="328"/>
      <c r="BI189" s="328"/>
    </row>
    <row r="190" spans="1:61" s="209" customFormat="1" ht="33" customHeight="1" x14ac:dyDescent="0.25">
      <c r="A190" s="321" t="s">
        <v>207</v>
      </c>
      <c r="B190" s="321"/>
      <c r="C190" s="321"/>
      <c r="D190" s="321"/>
      <c r="E190" s="327" t="s">
        <v>387</v>
      </c>
      <c r="F190" s="327"/>
      <c r="G190" s="327"/>
      <c r="H190" s="327"/>
      <c r="I190" s="327"/>
      <c r="J190" s="327"/>
      <c r="K190" s="327"/>
      <c r="L190" s="327"/>
      <c r="M190" s="327"/>
      <c r="N190" s="327"/>
      <c r="O190" s="327"/>
      <c r="P190" s="327"/>
      <c r="Q190" s="327"/>
      <c r="R190" s="327"/>
      <c r="S190" s="327"/>
      <c r="T190" s="327"/>
      <c r="U190" s="327"/>
      <c r="V190" s="327"/>
      <c r="W190" s="327"/>
      <c r="X190" s="327"/>
      <c r="Y190" s="327"/>
      <c r="Z190" s="327"/>
      <c r="AA190" s="327"/>
      <c r="AB190" s="327"/>
      <c r="AC190" s="327"/>
      <c r="AD190" s="327"/>
      <c r="AE190" s="327"/>
      <c r="AF190" s="327"/>
      <c r="AG190" s="327"/>
      <c r="AH190" s="327"/>
      <c r="AI190" s="327"/>
      <c r="AJ190" s="327"/>
      <c r="AK190" s="327"/>
      <c r="AL190" s="327"/>
      <c r="AM190" s="327"/>
      <c r="AN190" s="327"/>
      <c r="AO190" s="327"/>
      <c r="AP190" s="327"/>
      <c r="AQ190" s="327"/>
      <c r="AR190" s="327"/>
      <c r="AS190" s="327"/>
      <c r="AT190" s="327"/>
      <c r="AU190" s="327"/>
      <c r="AV190" s="327"/>
      <c r="AW190" s="327"/>
      <c r="AX190" s="327"/>
      <c r="AY190" s="327"/>
      <c r="AZ190" s="327"/>
      <c r="BA190" s="327"/>
      <c r="BB190" s="327"/>
      <c r="BC190" s="327"/>
      <c r="BD190" s="327"/>
      <c r="BE190" s="327"/>
      <c r="BF190" s="328" t="s">
        <v>300</v>
      </c>
      <c r="BG190" s="328"/>
      <c r="BH190" s="328"/>
      <c r="BI190" s="328"/>
    </row>
    <row r="191" spans="1:61" s="209" customFormat="1" ht="33" customHeight="1" x14ac:dyDescent="0.25">
      <c r="A191" s="321" t="s">
        <v>208</v>
      </c>
      <c r="B191" s="321"/>
      <c r="C191" s="321"/>
      <c r="D191" s="321"/>
      <c r="E191" s="322" t="s">
        <v>388</v>
      </c>
      <c r="F191" s="322"/>
      <c r="G191" s="322"/>
      <c r="H191" s="322"/>
      <c r="I191" s="322"/>
      <c r="J191" s="322"/>
      <c r="K191" s="322"/>
      <c r="L191" s="322"/>
      <c r="M191" s="322"/>
      <c r="N191" s="322"/>
      <c r="O191" s="322"/>
      <c r="P191" s="322"/>
      <c r="Q191" s="322"/>
      <c r="R191" s="322"/>
      <c r="S191" s="322"/>
      <c r="T191" s="322"/>
      <c r="U191" s="322"/>
      <c r="V191" s="322"/>
      <c r="W191" s="322"/>
      <c r="X191" s="322"/>
      <c r="Y191" s="322"/>
      <c r="Z191" s="322"/>
      <c r="AA191" s="322"/>
      <c r="AB191" s="322"/>
      <c r="AC191" s="322"/>
      <c r="AD191" s="322"/>
      <c r="AE191" s="322"/>
      <c r="AF191" s="322"/>
      <c r="AG191" s="322"/>
      <c r="AH191" s="322"/>
      <c r="AI191" s="322"/>
      <c r="AJ191" s="322"/>
      <c r="AK191" s="322"/>
      <c r="AL191" s="322"/>
      <c r="AM191" s="322"/>
      <c r="AN191" s="322"/>
      <c r="AO191" s="322"/>
      <c r="AP191" s="322"/>
      <c r="AQ191" s="322"/>
      <c r="AR191" s="322"/>
      <c r="AS191" s="322"/>
      <c r="AT191" s="322"/>
      <c r="AU191" s="322"/>
      <c r="AV191" s="322"/>
      <c r="AW191" s="322"/>
      <c r="AX191" s="322"/>
      <c r="AY191" s="322"/>
      <c r="AZ191" s="322"/>
      <c r="BA191" s="322"/>
      <c r="BB191" s="322"/>
      <c r="BC191" s="322"/>
      <c r="BD191" s="322"/>
      <c r="BE191" s="322"/>
      <c r="BF191" s="323" t="s">
        <v>301</v>
      </c>
      <c r="BG191" s="323"/>
      <c r="BH191" s="323"/>
      <c r="BI191" s="323"/>
    </row>
    <row r="192" spans="1:61" s="209" customFormat="1" ht="33" customHeight="1" x14ac:dyDescent="0.25">
      <c r="A192" s="321" t="s">
        <v>209</v>
      </c>
      <c r="B192" s="321"/>
      <c r="C192" s="321"/>
      <c r="D192" s="321"/>
      <c r="E192" s="327" t="s">
        <v>320</v>
      </c>
      <c r="F192" s="327"/>
      <c r="G192" s="327"/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  <c r="R192" s="327"/>
      <c r="S192" s="327"/>
      <c r="T192" s="327"/>
      <c r="U192" s="327"/>
      <c r="V192" s="327"/>
      <c r="W192" s="327"/>
      <c r="X192" s="327"/>
      <c r="Y192" s="327"/>
      <c r="Z192" s="327"/>
      <c r="AA192" s="327"/>
      <c r="AB192" s="327"/>
      <c r="AC192" s="327"/>
      <c r="AD192" s="327"/>
      <c r="AE192" s="327"/>
      <c r="AF192" s="327"/>
      <c r="AG192" s="327"/>
      <c r="AH192" s="327"/>
      <c r="AI192" s="327"/>
      <c r="AJ192" s="327"/>
      <c r="AK192" s="327"/>
      <c r="AL192" s="327"/>
      <c r="AM192" s="327"/>
      <c r="AN192" s="327"/>
      <c r="AO192" s="327"/>
      <c r="AP192" s="327"/>
      <c r="AQ192" s="327"/>
      <c r="AR192" s="327"/>
      <c r="AS192" s="327"/>
      <c r="AT192" s="327"/>
      <c r="AU192" s="327"/>
      <c r="AV192" s="327"/>
      <c r="AW192" s="327"/>
      <c r="AX192" s="327"/>
      <c r="AY192" s="327"/>
      <c r="AZ192" s="327"/>
      <c r="BA192" s="327"/>
      <c r="BB192" s="327"/>
      <c r="BC192" s="327"/>
      <c r="BD192" s="327"/>
      <c r="BE192" s="327"/>
      <c r="BF192" s="328" t="s">
        <v>302</v>
      </c>
      <c r="BG192" s="328"/>
      <c r="BH192" s="328"/>
      <c r="BI192" s="328"/>
    </row>
    <row r="193" spans="1:61" s="209" customFormat="1" ht="33" customHeight="1" x14ac:dyDescent="0.25">
      <c r="A193" s="321" t="s">
        <v>315</v>
      </c>
      <c r="B193" s="321"/>
      <c r="C193" s="321"/>
      <c r="D193" s="321"/>
      <c r="E193" s="327" t="s">
        <v>437</v>
      </c>
      <c r="F193" s="327"/>
      <c r="G193" s="327"/>
      <c r="H193" s="327"/>
      <c r="I193" s="327"/>
      <c r="J193" s="327"/>
      <c r="K193" s="327"/>
      <c r="L193" s="327"/>
      <c r="M193" s="327"/>
      <c r="N193" s="327"/>
      <c r="O193" s="327"/>
      <c r="P193" s="327"/>
      <c r="Q193" s="327"/>
      <c r="R193" s="327"/>
      <c r="S193" s="327"/>
      <c r="T193" s="327"/>
      <c r="U193" s="327"/>
      <c r="V193" s="327"/>
      <c r="W193" s="327"/>
      <c r="X193" s="327"/>
      <c r="Y193" s="327"/>
      <c r="Z193" s="327"/>
      <c r="AA193" s="327"/>
      <c r="AB193" s="327"/>
      <c r="AC193" s="327"/>
      <c r="AD193" s="327"/>
      <c r="AE193" s="327"/>
      <c r="AF193" s="327"/>
      <c r="AG193" s="327"/>
      <c r="AH193" s="327"/>
      <c r="AI193" s="327"/>
      <c r="AJ193" s="327"/>
      <c r="AK193" s="327"/>
      <c r="AL193" s="327"/>
      <c r="AM193" s="327"/>
      <c r="AN193" s="327"/>
      <c r="AO193" s="327"/>
      <c r="AP193" s="327"/>
      <c r="AQ193" s="327"/>
      <c r="AR193" s="327"/>
      <c r="AS193" s="327"/>
      <c r="AT193" s="327"/>
      <c r="AU193" s="327"/>
      <c r="AV193" s="327"/>
      <c r="AW193" s="327"/>
      <c r="AX193" s="327"/>
      <c r="AY193" s="327"/>
      <c r="AZ193" s="327"/>
      <c r="BA193" s="327"/>
      <c r="BB193" s="327"/>
      <c r="BC193" s="327"/>
      <c r="BD193" s="327"/>
      <c r="BE193" s="327"/>
      <c r="BF193" s="328" t="s">
        <v>303</v>
      </c>
      <c r="BG193" s="328"/>
      <c r="BH193" s="328"/>
      <c r="BI193" s="328"/>
    </row>
    <row r="194" spans="1:61" s="210" customFormat="1" ht="33" customHeight="1" x14ac:dyDescent="0.25">
      <c r="A194" s="321" t="s">
        <v>316</v>
      </c>
      <c r="B194" s="321"/>
      <c r="C194" s="321"/>
      <c r="D194" s="321"/>
      <c r="E194" s="327" t="s">
        <v>426</v>
      </c>
      <c r="F194" s="327"/>
      <c r="G194" s="327"/>
      <c r="H194" s="327"/>
      <c r="I194" s="327"/>
      <c r="J194" s="327"/>
      <c r="K194" s="327"/>
      <c r="L194" s="327"/>
      <c r="M194" s="327"/>
      <c r="N194" s="327"/>
      <c r="O194" s="327"/>
      <c r="P194" s="327"/>
      <c r="Q194" s="327"/>
      <c r="R194" s="327"/>
      <c r="S194" s="327"/>
      <c r="T194" s="327"/>
      <c r="U194" s="327"/>
      <c r="V194" s="327"/>
      <c r="W194" s="327"/>
      <c r="X194" s="327"/>
      <c r="Y194" s="327"/>
      <c r="Z194" s="327"/>
      <c r="AA194" s="327"/>
      <c r="AB194" s="327"/>
      <c r="AC194" s="327"/>
      <c r="AD194" s="327"/>
      <c r="AE194" s="327"/>
      <c r="AF194" s="327"/>
      <c r="AG194" s="327"/>
      <c r="AH194" s="327"/>
      <c r="AI194" s="327"/>
      <c r="AJ194" s="327"/>
      <c r="AK194" s="327"/>
      <c r="AL194" s="327"/>
      <c r="AM194" s="327"/>
      <c r="AN194" s="327"/>
      <c r="AO194" s="327"/>
      <c r="AP194" s="327"/>
      <c r="AQ194" s="327"/>
      <c r="AR194" s="327"/>
      <c r="AS194" s="327"/>
      <c r="AT194" s="327"/>
      <c r="AU194" s="327"/>
      <c r="AV194" s="327"/>
      <c r="AW194" s="327"/>
      <c r="AX194" s="327"/>
      <c r="AY194" s="327"/>
      <c r="AZ194" s="327"/>
      <c r="BA194" s="327"/>
      <c r="BB194" s="327"/>
      <c r="BC194" s="327"/>
      <c r="BD194" s="327"/>
      <c r="BE194" s="327"/>
      <c r="BF194" s="328" t="s">
        <v>304</v>
      </c>
      <c r="BG194" s="328"/>
      <c r="BH194" s="328"/>
      <c r="BI194" s="328"/>
    </row>
    <row r="195" spans="1:61" s="210" customFormat="1" ht="33" customHeight="1" x14ac:dyDescent="0.25">
      <c r="A195" s="329" t="s">
        <v>317</v>
      </c>
      <c r="B195" s="329"/>
      <c r="C195" s="329"/>
      <c r="D195" s="329"/>
      <c r="E195" s="330" t="s">
        <v>427</v>
      </c>
      <c r="F195" s="330"/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  <c r="S195" s="330"/>
      <c r="T195" s="330"/>
      <c r="U195" s="330"/>
      <c r="V195" s="330"/>
      <c r="W195" s="330"/>
      <c r="X195" s="330"/>
      <c r="Y195" s="330"/>
      <c r="Z195" s="330"/>
      <c r="AA195" s="330"/>
      <c r="AB195" s="330"/>
      <c r="AC195" s="330"/>
      <c r="AD195" s="330"/>
      <c r="AE195" s="330"/>
      <c r="AF195" s="330"/>
      <c r="AG195" s="330"/>
      <c r="AH195" s="330"/>
      <c r="AI195" s="330"/>
      <c r="AJ195" s="330"/>
      <c r="AK195" s="330"/>
      <c r="AL195" s="330"/>
      <c r="AM195" s="330"/>
      <c r="AN195" s="330"/>
      <c r="AO195" s="330"/>
      <c r="AP195" s="330"/>
      <c r="AQ195" s="330"/>
      <c r="AR195" s="330"/>
      <c r="AS195" s="330"/>
      <c r="AT195" s="330"/>
      <c r="AU195" s="330"/>
      <c r="AV195" s="330"/>
      <c r="AW195" s="330"/>
      <c r="AX195" s="330"/>
      <c r="AY195" s="330"/>
      <c r="AZ195" s="330"/>
      <c r="BA195" s="330"/>
      <c r="BB195" s="330"/>
      <c r="BC195" s="330"/>
      <c r="BD195" s="330"/>
      <c r="BE195" s="330"/>
      <c r="BF195" s="331" t="s">
        <v>349</v>
      </c>
      <c r="BG195" s="331"/>
      <c r="BH195" s="331"/>
      <c r="BI195" s="331"/>
    </row>
    <row r="196" spans="1:61" s="209" customFormat="1" ht="33" customHeight="1" x14ac:dyDescent="0.25">
      <c r="A196" s="321" t="s">
        <v>318</v>
      </c>
      <c r="B196" s="321"/>
      <c r="C196" s="321"/>
      <c r="D196" s="321"/>
      <c r="E196" s="322" t="s">
        <v>389</v>
      </c>
      <c r="F196" s="322"/>
      <c r="G196" s="322"/>
      <c r="H196" s="322"/>
      <c r="I196" s="322"/>
      <c r="J196" s="322"/>
      <c r="K196" s="322"/>
      <c r="L196" s="322"/>
      <c r="M196" s="322"/>
      <c r="N196" s="322"/>
      <c r="O196" s="322"/>
      <c r="P196" s="322"/>
      <c r="Q196" s="322"/>
      <c r="R196" s="322"/>
      <c r="S196" s="322"/>
      <c r="T196" s="322"/>
      <c r="U196" s="322"/>
      <c r="V196" s="322"/>
      <c r="W196" s="322"/>
      <c r="X196" s="322"/>
      <c r="Y196" s="322"/>
      <c r="Z196" s="322"/>
      <c r="AA196" s="322"/>
      <c r="AB196" s="322"/>
      <c r="AC196" s="322"/>
      <c r="AD196" s="322"/>
      <c r="AE196" s="322"/>
      <c r="AF196" s="322"/>
      <c r="AG196" s="322"/>
      <c r="AH196" s="322"/>
      <c r="AI196" s="322"/>
      <c r="AJ196" s="322"/>
      <c r="AK196" s="322"/>
      <c r="AL196" s="322"/>
      <c r="AM196" s="322"/>
      <c r="AN196" s="322"/>
      <c r="AO196" s="322"/>
      <c r="AP196" s="322"/>
      <c r="AQ196" s="322"/>
      <c r="AR196" s="322"/>
      <c r="AS196" s="322"/>
      <c r="AT196" s="322"/>
      <c r="AU196" s="322"/>
      <c r="AV196" s="322"/>
      <c r="AW196" s="322"/>
      <c r="AX196" s="322"/>
      <c r="AY196" s="322"/>
      <c r="AZ196" s="322"/>
      <c r="BA196" s="322"/>
      <c r="BB196" s="322"/>
      <c r="BC196" s="322"/>
      <c r="BD196" s="322"/>
      <c r="BE196" s="322"/>
      <c r="BF196" s="323" t="s">
        <v>306</v>
      </c>
      <c r="BG196" s="323"/>
      <c r="BH196" s="323"/>
      <c r="BI196" s="323"/>
    </row>
    <row r="197" spans="1:61" s="210" customFormat="1" ht="33" customHeight="1" x14ac:dyDescent="0.25">
      <c r="A197" s="321" t="s">
        <v>319</v>
      </c>
      <c r="B197" s="321"/>
      <c r="C197" s="321"/>
      <c r="D197" s="321"/>
      <c r="E197" s="322" t="s">
        <v>428</v>
      </c>
      <c r="F197" s="322"/>
      <c r="G197" s="322"/>
      <c r="H197" s="322"/>
      <c r="I197" s="322"/>
      <c r="J197" s="322"/>
      <c r="K197" s="322"/>
      <c r="L197" s="322"/>
      <c r="M197" s="322"/>
      <c r="N197" s="322"/>
      <c r="O197" s="322"/>
      <c r="P197" s="322"/>
      <c r="Q197" s="322"/>
      <c r="R197" s="322"/>
      <c r="S197" s="322"/>
      <c r="T197" s="322"/>
      <c r="U197" s="322"/>
      <c r="V197" s="322"/>
      <c r="W197" s="322"/>
      <c r="X197" s="322"/>
      <c r="Y197" s="322"/>
      <c r="Z197" s="322"/>
      <c r="AA197" s="322"/>
      <c r="AB197" s="322"/>
      <c r="AC197" s="322"/>
      <c r="AD197" s="322"/>
      <c r="AE197" s="322"/>
      <c r="AF197" s="322"/>
      <c r="AG197" s="322"/>
      <c r="AH197" s="322"/>
      <c r="AI197" s="322"/>
      <c r="AJ197" s="322"/>
      <c r="AK197" s="322"/>
      <c r="AL197" s="322"/>
      <c r="AM197" s="322"/>
      <c r="AN197" s="322"/>
      <c r="AO197" s="322"/>
      <c r="AP197" s="322"/>
      <c r="AQ197" s="322"/>
      <c r="AR197" s="322"/>
      <c r="AS197" s="322"/>
      <c r="AT197" s="322"/>
      <c r="AU197" s="322"/>
      <c r="AV197" s="322"/>
      <c r="AW197" s="322"/>
      <c r="AX197" s="322"/>
      <c r="AY197" s="322"/>
      <c r="AZ197" s="322"/>
      <c r="BA197" s="322"/>
      <c r="BB197" s="322"/>
      <c r="BC197" s="322"/>
      <c r="BD197" s="322"/>
      <c r="BE197" s="322"/>
      <c r="BF197" s="323" t="s">
        <v>306</v>
      </c>
      <c r="BG197" s="323"/>
      <c r="BH197" s="323"/>
      <c r="BI197" s="323"/>
    </row>
    <row r="198" spans="1:61" s="209" customFormat="1" ht="33" customHeight="1" x14ac:dyDescent="0.25">
      <c r="A198" s="321" t="s">
        <v>312</v>
      </c>
      <c r="B198" s="321"/>
      <c r="C198" s="321"/>
      <c r="D198" s="321"/>
      <c r="E198" s="327" t="s">
        <v>390</v>
      </c>
      <c r="F198" s="327"/>
      <c r="G198" s="327"/>
      <c r="H198" s="327"/>
      <c r="I198" s="327"/>
      <c r="J198" s="327"/>
      <c r="K198" s="327"/>
      <c r="L198" s="327"/>
      <c r="M198" s="327"/>
      <c r="N198" s="327"/>
      <c r="O198" s="327"/>
      <c r="P198" s="327"/>
      <c r="Q198" s="327"/>
      <c r="R198" s="327"/>
      <c r="S198" s="327"/>
      <c r="T198" s="327"/>
      <c r="U198" s="327"/>
      <c r="V198" s="327"/>
      <c r="W198" s="327"/>
      <c r="X198" s="327"/>
      <c r="Y198" s="327"/>
      <c r="Z198" s="327"/>
      <c r="AA198" s="327"/>
      <c r="AB198" s="327"/>
      <c r="AC198" s="327"/>
      <c r="AD198" s="327"/>
      <c r="AE198" s="327"/>
      <c r="AF198" s="327"/>
      <c r="AG198" s="327"/>
      <c r="AH198" s="327"/>
      <c r="AI198" s="327"/>
      <c r="AJ198" s="327"/>
      <c r="AK198" s="327"/>
      <c r="AL198" s="327"/>
      <c r="AM198" s="327"/>
      <c r="AN198" s="327"/>
      <c r="AO198" s="327"/>
      <c r="AP198" s="327"/>
      <c r="AQ198" s="327"/>
      <c r="AR198" s="327"/>
      <c r="AS198" s="327"/>
      <c r="AT198" s="327"/>
      <c r="AU198" s="327"/>
      <c r="AV198" s="327"/>
      <c r="AW198" s="327"/>
      <c r="AX198" s="327"/>
      <c r="AY198" s="327"/>
      <c r="AZ198" s="327"/>
      <c r="BA198" s="327"/>
      <c r="BB198" s="327"/>
      <c r="BC198" s="327"/>
      <c r="BD198" s="327"/>
      <c r="BE198" s="327"/>
      <c r="BF198" s="328" t="s">
        <v>307</v>
      </c>
      <c r="BG198" s="328"/>
      <c r="BH198" s="328"/>
      <c r="BI198" s="328"/>
    </row>
    <row r="199" spans="1:61" s="209" customFormat="1" ht="33" customHeight="1" x14ac:dyDescent="0.25">
      <c r="A199" s="321" t="s">
        <v>313</v>
      </c>
      <c r="B199" s="321"/>
      <c r="C199" s="321"/>
      <c r="D199" s="321"/>
      <c r="E199" s="327" t="s">
        <v>391</v>
      </c>
      <c r="F199" s="327"/>
      <c r="G199" s="327"/>
      <c r="H199" s="327"/>
      <c r="I199" s="327"/>
      <c r="J199" s="327"/>
      <c r="K199" s="327"/>
      <c r="L199" s="327"/>
      <c r="M199" s="327"/>
      <c r="N199" s="327"/>
      <c r="O199" s="327"/>
      <c r="P199" s="327"/>
      <c r="Q199" s="327"/>
      <c r="R199" s="327"/>
      <c r="S199" s="327"/>
      <c r="T199" s="327"/>
      <c r="U199" s="327"/>
      <c r="V199" s="327"/>
      <c r="W199" s="327"/>
      <c r="X199" s="327"/>
      <c r="Y199" s="327"/>
      <c r="Z199" s="327"/>
      <c r="AA199" s="327"/>
      <c r="AB199" s="327"/>
      <c r="AC199" s="327"/>
      <c r="AD199" s="327"/>
      <c r="AE199" s="327"/>
      <c r="AF199" s="327"/>
      <c r="AG199" s="327"/>
      <c r="AH199" s="327"/>
      <c r="AI199" s="327"/>
      <c r="AJ199" s="327"/>
      <c r="AK199" s="327"/>
      <c r="AL199" s="327"/>
      <c r="AM199" s="327"/>
      <c r="AN199" s="327"/>
      <c r="AO199" s="327"/>
      <c r="AP199" s="327"/>
      <c r="AQ199" s="327"/>
      <c r="AR199" s="327"/>
      <c r="AS199" s="327"/>
      <c r="AT199" s="327"/>
      <c r="AU199" s="327"/>
      <c r="AV199" s="327"/>
      <c r="AW199" s="327"/>
      <c r="AX199" s="327"/>
      <c r="AY199" s="327"/>
      <c r="AZ199" s="327"/>
      <c r="BA199" s="327"/>
      <c r="BB199" s="327"/>
      <c r="BC199" s="327"/>
      <c r="BD199" s="327"/>
      <c r="BE199" s="327"/>
      <c r="BF199" s="328" t="s">
        <v>307</v>
      </c>
      <c r="BG199" s="328"/>
      <c r="BH199" s="328"/>
      <c r="BI199" s="328"/>
    </row>
    <row r="200" spans="1:61" s="209" customFormat="1" ht="33" customHeight="1" x14ac:dyDescent="0.25">
      <c r="A200" s="321" t="s">
        <v>314</v>
      </c>
      <c r="B200" s="321"/>
      <c r="C200" s="321"/>
      <c r="D200" s="321"/>
      <c r="E200" s="327" t="s">
        <v>392</v>
      </c>
      <c r="F200" s="327"/>
      <c r="G200" s="327"/>
      <c r="H200" s="327"/>
      <c r="I200" s="327"/>
      <c r="J200" s="327"/>
      <c r="K200" s="327"/>
      <c r="L200" s="327"/>
      <c r="M200" s="327"/>
      <c r="N200" s="327"/>
      <c r="O200" s="327"/>
      <c r="P200" s="327"/>
      <c r="Q200" s="327"/>
      <c r="R200" s="327"/>
      <c r="S200" s="327"/>
      <c r="T200" s="327"/>
      <c r="U200" s="327"/>
      <c r="V200" s="327"/>
      <c r="W200" s="327"/>
      <c r="X200" s="327"/>
      <c r="Y200" s="327"/>
      <c r="Z200" s="327"/>
      <c r="AA200" s="327"/>
      <c r="AB200" s="327"/>
      <c r="AC200" s="327"/>
      <c r="AD200" s="327"/>
      <c r="AE200" s="327"/>
      <c r="AF200" s="327"/>
      <c r="AG200" s="327"/>
      <c r="AH200" s="327"/>
      <c r="AI200" s="327"/>
      <c r="AJ200" s="327"/>
      <c r="AK200" s="327"/>
      <c r="AL200" s="327"/>
      <c r="AM200" s="327"/>
      <c r="AN200" s="327"/>
      <c r="AO200" s="327"/>
      <c r="AP200" s="327"/>
      <c r="AQ200" s="327"/>
      <c r="AR200" s="327"/>
      <c r="AS200" s="327"/>
      <c r="AT200" s="327"/>
      <c r="AU200" s="327"/>
      <c r="AV200" s="327"/>
      <c r="AW200" s="327"/>
      <c r="AX200" s="327"/>
      <c r="AY200" s="327"/>
      <c r="AZ200" s="327"/>
      <c r="BA200" s="327"/>
      <c r="BB200" s="327"/>
      <c r="BC200" s="327"/>
      <c r="BD200" s="327"/>
      <c r="BE200" s="327"/>
      <c r="BF200" s="323" t="s">
        <v>308</v>
      </c>
      <c r="BG200" s="323"/>
      <c r="BH200" s="323"/>
      <c r="BI200" s="323"/>
    </row>
    <row r="201" spans="1:61" s="209" customFormat="1" ht="33" customHeight="1" x14ac:dyDescent="0.25">
      <c r="A201" s="321" t="s">
        <v>310</v>
      </c>
      <c r="B201" s="321"/>
      <c r="C201" s="321"/>
      <c r="D201" s="321"/>
      <c r="E201" s="322" t="s">
        <v>393</v>
      </c>
      <c r="F201" s="322"/>
      <c r="G201" s="322"/>
      <c r="H201" s="322"/>
      <c r="I201" s="322"/>
      <c r="J201" s="322"/>
      <c r="K201" s="322"/>
      <c r="L201" s="322"/>
      <c r="M201" s="322"/>
      <c r="N201" s="322"/>
      <c r="O201" s="322"/>
      <c r="P201" s="322"/>
      <c r="Q201" s="322"/>
      <c r="R201" s="322"/>
      <c r="S201" s="322"/>
      <c r="T201" s="322"/>
      <c r="U201" s="322"/>
      <c r="V201" s="322"/>
      <c r="W201" s="322"/>
      <c r="X201" s="322"/>
      <c r="Y201" s="322"/>
      <c r="Z201" s="322"/>
      <c r="AA201" s="322"/>
      <c r="AB201" s="322"/>
      <c r="AC201" s="322"/>
      <c r="AD201" s="322"/>
      <c r="AE201" s="322"/>
      <c r="AF201" s="322"/>
      <c r="AG201" s="322"/>
      <c r="AH201" s="322"/>
      <c r="AI201" s="322"/>
      <c r="AJ201" s="322"/>
      <c r="AK201" s="322"/>
      <c r="AL201" s="322"/>
      <c r="AM201" s="322"/>
      <c r="AN201" s="322"/>
      <c r="AO201" s="322"/>
      <c r="AP201" s="322"/>
      <c r="AQ201" s="322"/>
      <c r="AR201" s="322"/>
      <c r="AS201" s="322"/>
      <c r="AT201" s="322"/>
      <c r="AU201" s="322"/>
      <c r="AV201" s="322"/>
      <c r="AW201" s="322"/>
      <c r="AX201" s="322"/>
      <c r="AY201" s="322"/>
      <c r="AZ201" s="322"/>
      <c r="BA201" s="322"/>
      <c r="BB201" s="322"/>
      <c r="BC201" s="322"/>
      <c r="BD201" s="322"/>
      <c r="BE201" s="322"/>
      <c r="BF201" s="323" t="s">
        <v>308</v>
      </c>
      <c r="BG201" s="323"/>
      <c r="BH201" s="323"/>
      <c r="BI201" s="323"/>
    </row>
    <row r="202" spans="1:61" s="209" customFormat="1" ht="33" customHeight="1" thickBot="1" x14ac:dyDescent="0.3">
      <c r="A202" s="324" t="s">
        <v>311</v>
      </c>
      <c r="B202" s="324"/>
      <c r="C202" s="324"/>
      <c r="D202" s="324"/>
      <c r="E202" s="325" t="s">
        <v>394</v>
      </c>
      <c r="F202" s="325"/>
      <c r="G202" s="325"/>
      <c r="H202" s="325"/>
      <c r="I202" s="325"/>
      <c r="J202" s="325"/>
      <c r="K202" s="325"/>
      <c r="L202" s="325"/>
      <c r="M202" s="325"/>
      <c r="N202" s="325"/>
      <c r="O202" s="325"/>
      <c r="P202" s="325"/>
      <c r="Q202" s="325"/>
      <c r="R202" s="325"/>
      <c r="S202" s="325"/>
      <c r="T202" s="325"/>
      <c r="U202" s="325"/>
      <c r="V202" s="325"/>
      <c r="W202" s="325"/>
      <c r="X202" s="325"/>
      <c r="Y202" s="325"/>
      <c r="Z202" s="325"/>
      <c r="AA202" s="325"/>
      <c r="AB202" s="325"/>
      <c r="AC202" s="325"/>
      <c r="AD202" s="325"/>
      <c r="AE202" s="325"/>
      <c r="AF202" s="325"/>
      <c r="AG202" s="325"/>
      <c r="AH202" s="325"/>
      <c r="AI202" s="325"/>
      <c r="AJ202" s="325"/>
      <c r="AK202" s="325"/>
      <c r="AL202" s="325"/>
      <c r="AM202" s="325"/>
      <c r="AN202" s="325"/>
      <c r="AO202" s="325"/>
      <c r="AP202" s="325"/>
      <c r="AQ202" s="325"/>
      <c r="AR202" s="325"/>
      <c r="AS202" s="325"/>
      <c r="AT202" s="325"/>
      <c r="AU202" s="325"/>
      <c r="AV202" s="325"/>
      <c r="AW202" s="325"/>
      <c r="AX202" s="325"/>
      <c r="AY202" s="325"/>
      <c r="AZ202" s="325"/>
      <c r="BA202" s="325"/>
      <c r="BB202" s="325"/>
      <c r="BC202" s="325"/>
      <c r="BD202" s="325"/>
      <c r="BE202" s="325"/>
      <c r="BF202" s="326" t="s">
        <v>171</v>
      </c>
      <c r="BG202" s="326"/>
      <c r="BH202" s="326"/>
      <c r="BI202" s="326"/>
    </row>
    <row r="203" spans="1:61" s="211" customFormat="1" ht="48" customHeight="1" thickTop="1" x14ac:dyDescent="0.25"/>
    <row r="204" spans="1:61" s="212" customFormat="1" ht="30" customHeight="1" x14ac:dyDescent="0.25">
      <c r="B204" s="715" t="s">
        <v>398</v>
      </c>
      <c r="C204" s="715"/>
      <c r="D204" s="715"/>
      <c r="E204" s="715"/>
      <c r="F204" s="715"/>
      <c r="G204" s="715"/>
      <c r="H204" s="715"/>
      <c r="I204" s="715"/>
      <c r="J204" s="715"/>
      <c r="K204" s="715"/>
      <c r="L204" s="715"/>
      <c r="M204" s="715"/>
      <c r="N204" s="715"/>
      <c r="O204" s="715"/>
      <c r="P204" s="715"/>
      <c r="Q204" s="715"/>
      <c r="R204" s="715"/>
      <c r="S204" s="715"/>
      <c r="T204" s="715"/>
      <c r="U204" s="715"/>
      <c r="V204" s="715"/>
      <c r="W204" s="715"/>
      <c r="X204" s="715"/>
      <c r="Y204" s="715"/>
      <c r="Z204" s="715"/>
      <c r="AA204" s="715"/>
      <c r="AB204" s="715"/>
      <c r="AC204" s="715"/>
      <c r="AD204" s="715"/>
      <c r="AE204" s="715"/>
      <c r="AF204" s="715"/>
      <c r="AG204" s="715"/>
      <c r="AH204" s="715"/>
      <c r="AI204" s="715"/>
      <c r="AJ204" s="715"/>
      <c r="AK204" s="715"/>
      <c r="AL204" s="715"/>
      <c r="AM204" s="715"/>
      <c r="AN204" s="715"/>
      <c r="AO204" s="715"/>
      <c r="AP204" s="715"/>
      <c r="AQ204" s="715"/>
      <c r="AR204" s="715"/>
      <c r="AS204" s="715"/>
      <c r="AT204" s="715"/>
      <c r="AU204" s="715"/>
      <c r="AV204" s="715"/>
      <c r="AW204" s="715"/>
      <c r="AX204" s="715"/>
      <c r="AY204" s="715"/>
      <c r="AZ204" s="715"/>
      <c r="BA204" s="715"/>
      <c r="BB204" s="715"/>
      <c r="BC204" s="715"/>
      <c r="BD204" s="715"/>
      <c r="BE204" s="715"/>
      <c r="BF204" s="715"/>
      <c r="BG204" s="715"/>
      <c r="BH204" s="715"/>
      <c r="BI204" s="715"/>
    </row>
    <row r="205" spans="1:61" s="212" customFormat="1" ht="48" customHeight="1" x14ac:dyDescent="0.25">
      <c r="A205" s="237">
        <v>1</v>
      </c>
      <c r="B205" s="715" t="s">
        <v>429</v>
      </c>
      <c r="C205" s="715"/>
      <c r="D205" s="715"/>
      <c r="E205" s="715"/>
      <c r="F205" s="715"/>
      <c r="G205" s="715"/>
      <c r="H205" s="715"/>
      <c r="I205" s="715"/>
      <c r="J205" s="715"/>
      <c r="K205" s="715"/>
      <c r="L205" s="715"/>
      <c r="M205" s="715"/>
      <c r="N205" s="715"/>
      <c r="O205" s="715"/>
      <c r="P205" s="715"/>
      <c r="Q205" s="715"/>
      <c r="R205" s="715"/>
      <c r="S205" s="715"/>
      <c r="T205" s="715"/>
      <c r="U205" s="715"/>
      <c r="V205" s="715"/>
      <c r="W205" s="715"/>
      <c r="X205" s="715"/>
      <c r="Y205" s="715"/>
      <c r="Z205" s="715"/>
      <c r="AA205" s="715"/>
      <c r="AB205" s="715"/>
      <c r="AC205" s="715"/>
      <c r="AD205" s="715"/>
      <c r="AE205" s="715"/>
      <c r="AF205" s="715"/>
      <c r="AG205" s="715"/>
      <c r="AH205" s="715"/>
      <c r="AI205" s="715"/>
      <c r="AJ205" s="715"/>
      <c r="AK205" s="715"/>
      <c r="AL205" s="715"/>
      <c r="AM205" s="715"/>
      <c r="AN205" s="715"/>
      <c r="AO205" s="715"/>
      <c r="AP205" s="715"/>
      <c r="AQ205" s="715"/>
      <c r="AR205" s="715"/>
      <c r="AS205" s="715"/>
      <c r="AT205" s="715"/>
      <c r="AU205" s="715"/>
      <c r="AV205" s="715"/>
      <c r="AW205" s="715"/>
      <c r="AX205" s="715"/>
      <c r="AY205" s="715"/>
      <c r="AZ205" s="715"/>
      <c r="BA205" s="715"/>
      <c r="BB205" s="715"/>
      <c r="BC205" s="715"/>
      <c r="BD205" s="715"/>
      <c r="BE205" s="715"/>
      <c r="BF205" s="715"/>
      <c r="BG205" s="715"/>
      <c r="BH205" s="715"/>
      <c r="BI205" s="715"/>
    </row>
    <row r="206" spans="1:61" s="212" customFormat="1" ht="24" customHeight="1" x14ac:dyDescent="0.25">
      <c r="A206" s="182"/>
      <c r="B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  <c r="AA206" s="182"/>
      <c r="AB206" s="182"/>
      <c r="AC206" s="182"/>
      <c r="AD206" s="182"/>
      <c r="AE206" s="182"/>
      <c r="AF206" s="182"/>
      <c r="AG206" s="182"/>
      <c r="AH206" s="182"/>
      <c r="AI206" s="182"/>
      <c r="AJ206" s="182"/>
      <c r="AK206" s="182"/>
      <c r="AL206" s="182"/>
      <c r="AM206" s="182"/>
      <c r="AN206" s="182"/>
      <c r="AO206" s="182"/>
      <c r="AP206" s="182"/>
      <c r="AQ206" s="182"/>
      <c r="AR206" s="182"/>
      <c r="AS206" s="182"/>
      <c r="AT206" s="182"/>
      <c r="AU206" s="182"/>
      <c r="AV206" s="182"/>
      <c r="AW206" s="182"/>
      <c r="AX206" s="182"/>
      <c r="AY206" s="182"/>
      <c r="AZ206" s="182"/>
      <c r="BA206" s="182"/>
      <c r="BB206" s="182"/>
      <c r="BC206" s="182"/>
      <c r="BD206" s="182"/>
      <c r="BE206" s="182"/>
      <c r="BF206" s="182"/>
      <c r="BG206" s="182"/>
      <c r="BH206" s="182"/>
      <c r="BI206" s="182"/>
    </row>
    <row r="207" spans="1:61" s="212" customFormat="1" ht="24" customHeight="1" x14ac:dyDescent="0.3">
      <c r="C207" s="238" t="s">
        <v>133</v>
      </c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39"/>
      <c r="R207" s="239"/>
      <c r="S207" s="239"/>
      <c r="T207" s="239"/>
      <c r="U207" s="239"/>
      <c r="V207" s="239"/>
      <c r="W207" s="239"/>
      <c r="X207" s="239"/>
      <c r="Y207" s="239"/>
      <c r="Z207" s="239"/>
      <c r="AA207" s="239"/>
      <c r="AB207" s="239"/>
      <c r="AC207" s="239"/>
      <c r="AD207" s="239"/>
      <c r="AE207" s="239"/>
      <c r="AF207" s="239"/>
      <c r="AG207" s="239"/>
      <c r="AH207" s="239"/>
      <c r="AI207" s="239"/>
      <c r="AJ207" s="238" t="s">
        <v>133</v>
      </c>
      <c r="AK207" s="239"/>
      <c r="AL207" s="239"/>
      <c r="AM207" s="239"/>
      <c r="AN207" s="239"/>
      <c r="AO207" s="239"/>
      <c r="AP207" s="239"/>
      <c r="AQ207" s="239"/>
      <c r="AR207" s="239"/>
      <c r="AS207" s="239"/>
      <c r="AT207" s="239"/>
      <c r="AU207" s="239"/>
      <c r="AV207" s="239"/>
      <c r="AW207" s="239"/>
      <c r="AX207" s="239"/>
      <c r="AY207" s="239"/>
      <c r="AZ207" s="239"/>
      <c r="BA207" s="239"/>
      <c r="BB207" s="239"/>
      <c r="BC207" s="239"/>
      <c r="BD207" s="239"/>
      <c r="BE207" s="239"/>
      <c r="BF207" s="239"/>
      <c r="BG207" s="239"/>
      <c r="BH207" s="239"/>
      <c r="BI207" s="239"/>
    </row>
    <row r="208" spans="1:61" s="212" customFormat="1" ht="24" customHeight="1" x14ac:dyDescent="0.3">
      <c r="C208" s="239" t="s">
        <v>186</v>
      </c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  <c r="AB208" s="239"/>
      <c r="AC208" s="239"/>
      <c r="AD208" s="239"/>
      <c r="AE208" s="239"/>
      <c r="AF208" s="239"/>
      <c r="AG208" s="239"/>
      <c r="AH208" s="239"/>
      <c r="AI208" s="239"/>
      <c r="AJ208" s="239" t="s">
        <v>134</v>
      </c>
      <c r="AK208" s="239"/>
      <c r="AL208" s="239"/>
      <c r="AM208" s="239"/>
      <c r="AN208" s="239"/>
      <c r="AO208" s="239"/>
      <c r="AP208" s="239"/>
      <c r="AQ208" s="239"/>
      <c r="AR208" s="239"/>
      <c r="AS208" s="239"/>
      <c r="AT208" s="239"/>
      <c r="AU208" s="239"/>
      <c r="AV208" s="239"/>
      <c r="AW208" s="239"/>
      <c r="AX208" s="239"/>
      <c r="AY208" s="239"/>
      <c r="AZ208" s="239"/>
      <c r="BA208" s="239"/>
      <c r="BB208" s="239"/>
      <c r="BC208" s="239"/>
      <c r="BD208" s="239"/>
      <c r="BE208" s="239"/>
      <c r="BF208" s="239"/>
      <c r="BG208" s="239"/>
      <c r="BH208" s="239"/>
      <c r="BI208" s="239"/>
    </row>
    <row r="209" spans="3:61" s="212" customFormat="1" ht="24" customHeight="1" x14ac:dyDescent="0.3">
      <c r="C209" s="240"/>
      <c r="D209" s="240"/>
      <c r="E209" s="240"/>
      <c r="F209" s="240"/>
      <c r="G209" s="240"/>
      <c r="H209" s="240"/>
      <c r="I209" s="240"/>
      <c r="J209" s="240"/>
      <c r="K209" s="241"/>
      <c r="L209" s="240"/>
      <c r="M209" s="240"/>
      <c r="N209" s="240"/>
      <c r="O209" s="240"/>
      <c r="P209" s="240"/>
      <c r="Q209" s="240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  <c r="AB209" s="239"/>
      <c r="AC209" s="239"/>
      <c r="AD209" s="239"/>
      <c r="AE209" s="239"/>
      <c r="AF209" s="239"/>
      <c r="AG209" s="239"/>
      <c r="AH209" s="239"/>
      <c r="AI209" s="239"/>
      <c r="AJ209" s="239" t="s">
        <v>135</v>
      </c>
      <c r="AK209" s="239"/>
      <c r="AL209" s="239"/>
      <c r="AM209" s="239"/>
      <c r="AN209" s="239"/>
      <c r="AO209" s="239"/>
      <c r="AP209" s="239"/>
      <c r="AQ209" s="239"/>
      <c r="AR209" s="239"/>
      <c r="AS209" s="239"/>
      <c r="AT209" s="239"/>
      <c r="AU209" s="239"/>
      <c r="AV209" s="239"/>
      <c r="AW209" s="239"/>
      <c r="AX209" s="239"/>
      <c r="AY209" s="239"/>
      <c r="AZ209" s="239"/>
      <c r="BA209" s="239"/>
      <c r="BB209" s="239"/>
      <c r="BC209" s="239"/>
      <c r="BD209" s="239"/>
      <c r="BE209" s="239"/>
      <c r="BF209" s="239"/>
      <c r="BG209" s="239"/>
      <c r="BH209" s="239"/>
      <c r="BI209" s="239"/>
    </row>
    <row r="210" spans="3:61" s="212" customFormat="1" ht="42" customHeight="1" x14ac:dyDescent="0.3">
      <c r="C210" s="242"/>
      <c r="D210" s="242"/>
      <c r="E210" s="242"/>
      <c r="F210" s="242"/>
      <c r="G210" s="242"/>
      <c r="H210" s="242"/>
      <c r="I210" s="243"/>
      <c r="J210" s="243"/>
      <c r="K210" s="241"/>
      <c r="L210" s="242" t="s">
        <v>187</v>
      </c>
      <c r="M210" s="242"/>
      <c r="N210" s="244"/>
      <c r="O210" s="244"/>
      <c r="P210" s="244"/>
      <c r="Q210" s="244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  <c r="AB210" s="239"/>
      <c r="AC210" s="239"/>
      <c r="AD210" s="239"/>
      <c r="AE210" s="239"/>
      <c r="AF210" s="239"/>
      <c r="AG210" s="239"/>
      <c r="AH210" s="239"/>
      <c r="AI210" s="239"/>
      <c r="AJ210" s="242"/>
      <c r="AK210" s="242"/>
      <c r="AL210" s="242"/>
      <c r="AM210" s="242"/>
      <c r="AN210" s="242"/>
      <c r="AO210" s="242"/>
      <c r="AP210" s="243"/>
      <c r="AQ210" s="243"/>
      <c r="AR210" s="241"/>
      <c r="AS210" s="242" t="s">
        <v>136</v>
      </c>
      <c r="AT210" s="242"/>
      <c r="AU210" s="244"/>
      <c r="AV210" s="244"/>
      <c r="AW210" s="244"/>
      <c r="AX210" s="244"/>
      <c r="AY210" s="239"/>
      <c r="AZ210" s="239"/>
      <c r="BA210" s="239"/>
      <c r="BB210" s="239"/>
      <c r="BC210" s="239"/>
      <c r="BD210" s="239"/>
      <c r="BE210" s="239"/>
      <c r="BF210" s="239"/>
      <c r="BG210" s="239"/>
      <c r="BH210" s="239"/>
      <c r="BI210" s="239"/>
    </row>
    <row r="211" spans="3:61" s="212" customFormat="1" ht="24" customHeight="1" x14ac:dyDescent="0.3">
      <c r="C211" s="242"/>
      <c r="D211" s="242"/>
      <c r="E211" s="242"/>
      <c r="F211" s="242"/>
      <c r="G211" s="245" t="s">
        <v>213</v>
      </c>
      <c r="H211" s="246"/>
      <c r="I211" s="240"/>
      <c r="J211" s="240"/>
      <c r="K211" s="247" t="s">
        <v>180</v>
      </c>
      <c r="L211" s="248"/>
      <c r="M211" s="248"/>
      <c r="N211" s="248"/>
      <c r="O211" s="248"/>
      <c r="P211" s="248"/>
      <c r="Q211" s="248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39"/>
      <c r="AC211" s="239"/>
      <c r="AD211" s="239"/>
      <c r="AE211" s="239"/>
      <c r="AF211" s="239"/>
      <c r="AG211" s="239"/>
      <c r="AH211" s="239"/>
      <c r="AI211" s="239"/>
      <c r="AJ211" s="242"/>
      <c r="AK211" s="242"/>
      <c r="AL211" s="242"/>
      <c r="AM211" s="242"/>
      <c r="AN211" s="245" t="s">
        <v>213</v>
      </c>
      <c r="AO211" s="246"/>
      <c r="AP211" s="240"/>
      <c r="AQ211" s="240"/>
      <c r="AR211" s="247"/>
      <c r="AS211" s="248"/>
      <c r="AT211" s="248"/>
      <c r="AU211" s="248"/>
      <c r="AV211" s="248"/>
      <c r="AW211" s="248"/>
      <c r="AX211" s="248"/>
      <c r="AY211" s="239"/>
      <c r="AZ211" s="248"/>
      <c r="BA211" s="239"/>
      <c r="BB211" s="239"/>
      <c r="BC211" s="239"/>
      <c r="BD211" s="239"/>
      <c r="BE211" s="239"/>
      <c r="BF211" s="239"/>
      <c r="BG211" s="239"/>
      <c r="BH211" s="239"/>
      <c r="BI211" s="239"/>
    </row>
    <row r="212" spans="3:61" s="212" customFormat="1" ht="24" customHeight="1" x14ac:dyDescent="0.3">
      <c r="C212" s="239"/>
      <c r="D212" s="239"/>
      <c r="E212" s="239"/>
      <c r="F212" s="239"/>
      <c r="G212" s="239"/>
      <c r="H212" s="239"/>
      <c r="I212" s="239"/>
      <c r="J212" s="239"/>
      <c r="K212" s="239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  <c r="AB212" s="239"/>
      <c r="AC212" s="239"/>
      <c r="AD212" s="239"/>
      <c r="AE212" s="239"/>
      <c r="AF212" s="239"/>
      <c r="AG212" s="239"/>
      <c r="AH212" s="239"/>
      <c r="AI212" s="239"/>
      <c r="AJ212" s="240"/>
      <c r="AK212" s="240"/>
      <c r="AL212" s="240"/>
      <c r="AM212" s="240"/>
      <c r="AN212" s="240"/>
      <c r="AO212" s="245"/>
      <c r="AP212" s="241"/>
      <c r="AQ212" s="241"/>
      <c r="AR212" s="239"/>
      <c r="AS212" s="239"/>
      <c r="AT212" s="239"/>
      <c r="AU212" s="239"/>
      <c r="AV212" s="239"/>
      <c r="AW212" s="239"/>
      <c r="AX212" s="239"/>
      <c r="AY212" s="239"/>
      <c r="AZ212" s="239"/>
      <c r="BA212" s="239"/>
      <c r="BB212" s="239"/>
      <c r="BC212" s="239"/>
      <c r="BD212" s="239"/>
      <c r="BE212" s="239"/>
      <c r="BF212" s="239"/>
      <c r="BG212" s="239"/>
      <c r="BH212" s="239"/>
      <c r="BI212" s="239"/>
    </row>
    <row r="213" spans="3:61" s="212" customFormat="1" ht="24" customHeight="1" x14ac:dyDescent="0.3">
      <c r="C213" s="239" t="s">
        <v>188</v>
      </c>
      <c r="D213" s="239"/>
      <c r="E213" s="239"/>
      <c r="F213" s="239"/>
      <c r="G213" s="239"/>
      <c r="H213" s="239"/>
      <c r="I213" s="239"/>
      <c r="J213" s="239"/>
      <c r="K213" s="239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  <c r="AB213" s="239"/>
      <c r="AC213" s="239"/>
      <c r="AD213" s="239"/>
      <c r="AE213" s="239"/>
      <c r="AF213" s="239"/>
      <c r="AG213" s="239"/>
      <c r="AH213" s="239"/>
      <c r="AI213" s="239"/>
      <c r="AJ213" s="239" t="s">
        <v>137</v>
      </c>
      <c r="AK213" s="249"/>
      <c r="AL213" s="249"/>
      <c r="AM213" s="249"/>
      <c r="AN213" s="249"/>
      <c r="AO213" s="249"/>
      <c r="AP213" s="249"/>
      <c r="AQ213" s="249"/>
      <c r="AR213" s="239"/>
      <c r="AS213" s="239"/>
      <c r="AT213" s="239"/>
      <c r="AU213" s="239"/>
      <c r="AV213" s="239"/>
      <c r="AW213" s="239"/>
      <c r="AX213" s="239"/>
      <c r="AY213" s="239"/>
      <c r="AZ213" s="239"/>
      <c r="BA213" s="239"/>
      <c r="BB213" s="239"/>
      <c r="BC213" s="239"/>
      <c r="BD213" s="239"/>
      <c r="BE213" s="239"/>
      <c r="BF213" s="239"/>
      <c r="BG213" s="239"/>
      <c r="BH213" s="239"/>
      <c r="BI213" s="239"/>
    </row>
    <row r="214" spans="3:61" s="212" customFormat="1" ht="24" customHeight="1" x14ac:dyDescent="0.3"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39"/>
      <c r="T214" s="239"/>
      <c r="U214" s="239"/>
      <c r="V214" s="239"/>
      <c r="W214" s="239"/>
      <c r="X214" s="239"/>
      <c r="Y214" s="239"/>
      <c r="Z214" s="239"/>
      <c r="AA214" s="239"/>
      <c r="AB214" s="239"/>
      <c r="AC214" s="239"/>
      <c r="AD214" s="239"/>
      <c r="AE214" s="239"/>
      <c r="AF214" s="239"/>
      <c r="AG214" s="239"/>
      <c r="AH214" s="239"/>
      <c r="AI214" s="239"/>
      <c r="AJ214" s="239" t="s">
        <v>395</v>
      </c>
      <c r="AK214" s="249"/>
      <c r="AL214" s="249"/>
      <c r="AM214" s="249"/>
      <c r="AN214" s="249"/>
      <c r="AO214" s="249"/>
      <c r="AP214" s="249"/>
      <c r="AQ214" s="249"/>
      <c r="AR214" s="239"/>
      <c r="AS214" s="239"/>
      <c r="AT214" s="239"/>
      <c r="AU214" s="239"/>
      <c r="AV214" s="239"/>
      <c r="AW214" s="239"/>
      <c r="AX214" s="239"/>
      <c r="AY214" s="239"/>
      <c r="AZ214" s="239"/>
      <c r="BA214" s="239"/>
      <c r="BB214" s="239"/>
      <c r="BC214" s="239"/>
      <c r="BD214" s="239"/>
      <c r="BE214" s="239"/>
      <c r="BF214" s="239"/>
      <c r="BG214" s="239"/>
      <c r="BH214" s="239"/>
      <c r="BI214" s="239"/>
    </row>
    <row r="215" spans="3:61" s="212" customFormat="1" ht="42" customHeight="1" x14ac:dyDescent="0.3">
      <c r="C215" s="242"/>
      <c r="D215" s="242"/>
      <c r="E215" s="242"/>
      <c r="F215" s="242"/>
      <c r="G215" s="242"/>
      <c r="H215" s="242"/>
      <c r="I215" s="243"/>
      <c r="J215" s="243"/>
      <c r="K215" s="241"/>
      <c r="L215" s="242" t="s">
        <v>140</v>
      </c>
      <c r="M215" s="242"/>
      <c r="N215" s="244"/>
      <c r="O215" s="244"/>
      <c r="P215" s="244"/>
      <c r="Q215" s="244"/>
      <c r="R215" s="239"/>
      <c r="S215" s="239"/>
      <c r="T215" s="239"/>
      <c r="U215" s="239"/>
      <c r="V215" s="239"/>
      <c r="W215" s="239"/>
      <c r="X215" s="239"/>
      <c r="Y215" s="239"/>
      <c r="Z215" s="239"/>
      <c r="AA215" s="239"/>
      <c r="AB215" s="239"/>
      <c r="AC215" s="239"/>
      <c r="AD215" s="239"/>
      <c r="AE215" s="239"/>
      <c r="AF215" s="239"/>
      <c r="AG215" s="239"/>
      <c r="AH215" s="239"/>
      <c r="AI215" s="239"/>
      <c r="AJ215" s="242"/>
      <c r="AK215" s="242"/>
      <c r="AL215" s="242"/>
      <c r="AM215" s="242"/>
      <c r="AN215" s="242"/>
      <c r="AO215" s="242"/>
      <c r="AP215" s="243"/>
      <c r="AQ215" s="243"/>
      <c r="AR215" s="241"/>
      <c r="AS215" s="242" t="s">
        <v>138</v>
      </c>
      <c r="AT215" s="242"/>
      <c r="AU215" s="244"/>
      <c r="AV215" s="244"/>
      <c r="AW215" s="244"/>
      <c r="AX215" s="244"/>
      <c r="AY215" s="239"/>
      <c r="AZ215" s="239"/>
      <c r="BA215" s="239"/>
      <c r="BB215" s="239"/>
      <c r="BC215" s="239"/>
      <c r="BD215" s="239"/>
      <c r="BE215" s="239"/>
      <c r="BF215" s="239"/>
      <c r="BG215" s="239"/>
      <c r="BH215" s="239"/>
      <c r="BI215" s="239"/>
    </row>
    <row r="216" spans="3:61" s="212" customFormat="1" ht="24" customHeight="1" x14ac:dyDescent="0.3">
      <c r="C216" s="242"/>
      <c r="D216" s="242"/>
      <c r="E216" s="242"/>
      <c r="F216" s="242"/>
      <c r="G216" s="245" t="s">
        <v>213</v>
      </c>
      <c r="H216" s="246"/>
      <c r="I216" s="240"/>
      <c r="J216" s="240"/>
      <c r="K216" s="247" t="s">
        <v>180</v>
      </c>
      <c r="L216" s="248"/>
      <c r="M216" s="248"/>
      <c r="N216" s="248"/>
      <c r="O216" s="248"/>
      <c r="P216" s="248"/>
      <c r="Q216" s="248"/>
      <c r="R216" s="239"/>
      <c r="S216" s="239"/>
      <c r="T216" s="239"/>
      <c r="U216" s="239"/>
      <c r="V216" s="239"/>
      <c r="W216" s="239"/>
      <c r="X216" s="239"/>
      <c r="Y216" s="239"/>
      <c r="Z216" s="239"/>
      <c r="AA216" s="239"/>
      <c r="AB216" s="239"/>
      <c r="AC216" s="239"/>
      <c r="AD216" s="239"/>
      <c r="AE216" s="239"/>
      <c r="AF216" s="239"/>
      <c r="AG216" s="239"/>
      <c r="AH216" s="239"/>
      <c r="AI216" s="239"/>
      <c r="AJ216" s="242"/>
      <c r="AK216" s="242"/>
      <c r="AL216" s="242"/>
      <c r="AM216" s="242"/>
      <c r="AN216" s="245" t="s">
        <v>213</v>
      </c>
      <c r="AO216" s="246"/>
      <c r="AP216" s="240"/>
      <c r="AQ216" s="240"/>
      <c r="AR216" s="247" t="s">
        <v>180</v>
      </c>
      <c r="AS216" s="248"/>
      <c r="AT216" s="248"/>
      <c r="AU216" s="248"/>
      <c r="AV216" s="248"/>
      <c r="AW216" s="248"/>
      <c r="AX216" s="248"/>
      <c r="AY216" s="239"/>
      <c r="AZ216" s="250"/>
      <c r="BA216" s="239"/>
      <c r="BB216" s="239"/>
      <c r="BC216" s="239"/>
      <c r="BD216" s="239"/>
      <c r="BE216" s="239"/>
      <c r="BF216" s="239"/>
      <c r="BG216" s="239"/>
      <c r="BH216" s="239"/>
      <c r="BI216" s="239"/>
    </row>
    <row r="217" spans="3:61" s="212" customFormat="1" ht="24" customHeight="1" x14ac:dyDescent="0.3">
      <c r="C217" s="240"/>
      <c r="D217" s="240"/>
      <c r="E217" s="240"/>
      <c r="F217" s="240"/>
      <c r="G217" s="240"/>
      <c r="H217" s="239"/>
      <c r="I217" s="239"/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  <c r="Z217" s="239"/>
      <c r="AA217" s="239"/>
      <c r="AB217" s="239"/>
      <c r="AC217" s="239"/>
      <c r="AD217" s="239"/>
      <c r="AE217" s="239"/>
      <c r="AF217" s="239"/>
      <c r="AG217" s="239"/>
      <c r="AH217" s="239"/>
      <c r="AI217" s="239"/>
      <c r="AJ217" s="241"/>
      <c r="AK217" s="241"/>
      <c r="AL217" s="241"/>
      <c r="AM217" s="241"/>
      <c r="AN217" s="245"/>
      <c r="AO217" s="240"/>
      <c r="AP217" s="246"/>
      <c r="AQ217" s="248"/>
      <c r="AR217" s="248"/>
      <c r="AS217" s="250"/>
      <c r="AT217" s="250"/>
      <c r="AU217" s="250"/>
      <c r="AV217" s="250"/>
      <c r="AW217" s="250"/>
      <c r="AX217" s="250"/>
      <c r="AY217" s="239"/>
      <c r="AZ217" s="250"/>
      <c r="BA217" s="239"/>
      <c r="BB217" s="239"/>
      <c r="BC217" s="239"/>
      <c r="BD217" s="239"/>
      <c r="BE217" s="239"/>
      <c r="BF217" s="239"/>
      <c r="BG217" s="239"/>
      <c r="BH217" s="239"/>
      <c r="BI217" s="239"/>
    </row>
    <row r="218" spans="3:61" s="212" customFormat="1" ht="24" customHeight="1" x14ac:dyDescent="0.3">
      <c r="C218" s="239" t="s">
        <v>189</v>
      </c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  <c r="Z218" s="239"/>
      <c r="AA218" s="239"/>
      <c r="AB218" s="239"/>
      <c r="AC218" s="239"/>
      <c r="AD218" s="239"/>
      <c r="AE218" s="239"/>
      <c r="AF218" s="239"/>
      <c r="AG218" s="239"/>
      <c r="AH218" s="239"/>
      <c r="AI218" s="239"/>
      <c r="AJ218" s="241" t="s">
        <v>139</v>
      </c>
      <c r="AK218" s="240"/>
      <c r="AL218" s="240"/>
      <c r="AM218" s="240"/>
      <c r="AN218" s="240"/>
      <c r="AO218" s="245"/>
      <c r="AP218" s="241"/>
      <c r="AQ218" s="241"/>
      <c r="AR218" s="241"/>
      <c r="AS218" s="248"/>
      <c r="AT218" s="248"/>
      <c r="AU218" s="248"/>
      <c r="AV218" s="248"/>
      <c r="AW218" s="248"/>
      <c r="AX218" s="248"/>
      <c r="AY218" s="239"/>
      <c r="AZ218" s="248"/>
      <c r="BA218" s="239"/>
      <c r="BB218" s="239"/>
      <c r="BC218" s="239"/>
      <c r="BD218" s="239"/>
      <c r="BE218" s="239"/>
      <c r="BF218" s="239"/>
      <c r="BG218" s="239"/>
      <c r="BH218" s="239"/>
      <c r="BI218" s="239"/>
    </row>
    <row r="219" spans="3:61" s="212" customFormat="1" ht="42" customHeight="1" x14ac:dyDescent="0.3">
      <c r="C219" s="242"/>
      <c r="D219" s="242"/>
      <c r="E219" s="242"/>
      <c r="F219" s="242"/>
      <c r="G219" s="242"/>
      <c r="H219" s="242"/>
      <c r="I219" s="243"/>
      <c r="J219" s="243"/>
      <c r="K219" s="241"/>
      <c r="L219" s="242" t="s">
        <v>190</v>
      </c>
      <c r="M219" s="242"/>
      <c r="N219" s="244"/>
      <c r="O219" s="244"/>
      <c r="P219" s="244"/>
      <c r="Q219" s="244"/>
      <c r="R219" s="239"/>
      <c r="S219" s="239"/>
      <c r="T219" s="239"/>
      <c r="U219" s="239"/>
      <c r="V219" s="239"/>
      <c r="W219" s="239"/>
      <c r="X219" s="239"/>
      <c r="Y219" s="239"/>
      <c r="Z219" s="239"/>
      <c r="AA219" s="239"/>
      <c r="AB219" s="239"/>
      <c r="AC219" s="239"/>
      <c r="AD219" s="239"/>
      <c r="AE219" s="239"/>
      <c r="AF219" s="239"/>
      <c r="AG219" s="239"/>
      <c r="AH219" s="239"/>
      <c r="AI219" s="239"/>
      <c r="AJ219" s="242"/>
      <c r="AK219" s="242"/>
      <c r="AL219" s="242"/>
      <c r="AM219" s="242"/>
      <c r="AN219" s="242"/>
      <c r="AO219" s="242"/>
      <c r="AP219" s="243"/>
      <c r="AQ219" s="243"/>
      <c r="AR219" s="241"/>
      <c r="AS219" s="242" t="s">
        <v>397</v>
      </c>
      <c r="AT219" s="242"/>
      <c r="AU219" s="244"/>
      <c r="AV219" s="244"/>
      <c r="AW219" s="244"/>
      <c r="AX219" s="244"/>
      <c r="AY219" s="239"/>
      <c r="AZ219" s="239"/>
      <c r="BA219" s="239"/>
      <c r="BB219" s="239"/>
      <c r="BC219" s="239"/>
      <c r="BD219" s="239"/>
      <c r="BE219" s="239"/>
      <c r="BF219" s="239"/>
      <c r="BG219" s="239"/>
      <c r="BH219" s="239"/>
      <c r="BI219" s="239"/>
    </row>
    <row r="220" spans="3:61" s="212" customFormat="1" ht="24" customHeight="1" x14ac:dyDescent="0.3">
      <c r="C220" s="242"/>
      <c r="D220" s="242"/>
      <c r="E220" s="242"/>
      <c r="F220" s="242"/>
      <c r="G220" s="245" t="s">
        <v>213</v>
      </c>
      <c r="H220" s="246"/>
      <c r="I220" s="240"/>
      <c r="J220" s="240"/>
      <c r="K220" s="247"/>
      <c r="L220" s="248"/>
      <c r="M220" s="248"/>
      <c r="N220" s="248"/>
      <c r="O220" s="248"/>
      <c r="P220" s="248"/>
      <c r="Q220" s="248"/>
      <c r="R220" s="239"/>
      <c r="S220" s="239"/>
      <c r="T220" s="239"/>
      <c r="U220" s="239"/>
      <c r="V220" s="239"/>
      <c r="W220" s="239"/>
      <c r="X220" s="239"/>
      <c r="Y220" s="239"/>
      <c r="Z220" s="239"/>
      <c r="AA220" s="239"/>
      <c r="AB220" s="239"/>
      <c r="AC220" s="239"/>
      <c r="AD220" s="239"/>
      <c r="AE220" s="239"/>
      <c r="AF220" s="239"/>
      <c r="AG220" s="239"/>
      <c r="AH220" s="239"/>
      <c r="AI220" s="239"/>
      <c r="AJ220" s="242"/>
      <c r="AK220" s="242"/>
      <c r="AL220" s="242"/>
      <c r="AM220" s="242"/>
      <c r="AN220" s="245" t="s">
        <v>213</v>
      </c>
      <c r="AO220" s="246"/>
      <c r="AP220" s="240"/>
      <c r="AQ220" s="240"/>
      <c r="AR220" s="247"/>
      <c r="AS220" s="248"/>
      <c r="AT220" s="248"/>
      <c r="AU220" s="248"/>
      <c r="AV220" s="248"/>
      <c r="AW220" s="248"/>
      <c r="AX220" s="248"/>
      <c r="AY220" s="239"/>
      <c r="AZ220" s="250"/>
      <c r="BA220" s="239"/>
      <c r="BB220" s="239"/>
      <c r="BC220" s="239"/>
      <c r="BD220" s="239"/>
      <c r="BE220" s="239"/>
      <c r="BF220" s="239"/>
      <c r="BG220" s="239"/>
      <c r="BH220" s="239"/>
      <c r="BI220" s="239"/>
    </row>
    <row r="221" spans="3:61" s="212" customFormat="1" ht="24" customHeight="1" x14ac:dyDescent="0.3">
      <c r="C221" s="239"/>
      <c r="D221" s="239"/>
      <c r="E221" s="239"/>
      <c r="F221" s="239"/>
      <c r="G221" s="239"/>
      <c r="H221" s="239"/>
      <c r="I221" s="239"/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  <c r="Z221" s="239"/>
      <c r="AA221" s="239"/>
      <c r="AB221" s="239"/>
      <c r="AC221" s="239"/>
      <c r="AD221" s="239"/>
      <c r="AE221" s="239"/>
      <c r="AF221" s="239"/>
      <c r="AG221" s="239"/>
      <c r="AH221" s="239"/>
      <c r="AI221" s="239"/>
      <c r="AJ221" s="241"/>
      <c r="AK221" s="241"/>
      <c r="AL221" s="241"/>
      <c r="AM221" s="241"/>
      <c r="AN221" s="245"/>
      <c r="AO221" s="246"/>
      <c r="AP221" s="240"/>
      <c r="AQ221" s="240"/>
      <c r="AR221" s="247"/>
      <c r="AS221" s="248"/>
      <c r="AT221" s="248"/>
      <c r="AU221" s="248"/>
      <c r="AV221" s="248"/>
      <c r="AW221" s="248"/>
      <c r="AX221" s="248"/>
      <c r="AY221" s="239"/>
      <c r="AZ221" s="250"/>
      <c r="BA221" s="239"/>
      <c r="BB221" s="239"/>
      <c r="BC221" s="239"/>
      <c r="BD221" s="239"/>
      <c r="BE221" s="239"/>
      <c r="BF221" s="239"/>
      <c r="BG221" s="239"/>
      <c r="BH221" s="239"/>
      <c r="BI221" s="239"/>
    </row>
    <row r="222" spans="3:61" s="212" customFormat="1" ht="24" customHeight="1" x14ac:dyDescent="0.3">
      <c r="C222" s="251" t="s">
        <v>182</v>
      </c>
      <c r="D222" s="239"/>
      <c r="E222" s="239"/>
      <c r="F222" s="239"/>
      <c r="G222" s="239"/>
      <c r="H222" s="239"/>
      <c r="I222" s="239"/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  <c r="Z222" s="239"/>
      <c r="AA222" s="239"/>
      <c r="AB222" s="239"/>
      <c r="AC222" s="239"/>
      <c r="AD222" s="239"/>
      <c r="AE222" s="239"/>
      <c r="AF222" s="239"/>
      <c r="AG222" s="239"/>
      <c r="AH222" s="239"/>
      <c r="AI222" s="239"/>
      <c r="AJ222" s="241"/>
      <c r="AK222" s="241"/>
      <c r="AL222" s="241"/>
      <c r="AM222" s="241"/>
      <c r="AN222" s="245"/>
      <c r="AO222" s="246"/>
      <c r="AP222" s="240"/>
      <c r="AQ222" s="240"/>
      <c r="AR222" s="247"/>
      <c r="AS222" s="248"/>
      <c r="AT222" s="248"/>
      <c r="AU222" s="248"/>
      <c r="AV222" s="248"/>
      <c r="AW222" s="248"/>
      <c r="AX222" s="248"/>
      <c r="AY222" s="239"/>
      <c r="AZ222" s="250"/>
      <c r="BA222" s="239"/>
      <c r="BB222" s="239"/>
      <c r="BC222" s="239"/>
      <c r="BD222" s="239"/>
      <c r="BE222" s="239"/>
      <c r="BF222" s="239"/>
      <c r="BG222" s="239"/>
      <c r="BH222" s="239"/>
      <c r="BI222" s="239"/>
    </row>
    <row r="223" spans="3:61" s="212" customFormat="1" ht="24" customHeight="1" x14ac:dyDescent="0.3">
      <c r="C223" s="251" t="s">
        <v>191</v>
      </c>
      <c r="D223" s="239"/>
      <c r="E223" s="239"/>
      <c r="F223" s="239"/>
      <c r="G223" s="239"/>
      <c r="H223" s="239"/>
      <c r="I223" s="239"/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  <c r="AB223" s="239"/>
      <c r="AC223" s="239"/>
      <c r="AD223" s="239"/>
      <c r="AE223" s="239"/>
      <c r="AF223" s="239"/>
      <c r="AG223" s="239"/>
      <c r="AH223" s="239"/>
      <c r="AI223" s="239"/>
      <c r="AJ223" s="241"/>
      <c r="AK223" s="241"/>
      <c r="AL223" s="241"/>
      <c r="AM223" s="241"/>
      <c r="AN223" s="245"/>
      <c r="AO223" s="246"/>
      <c r="AP223" s="240"/>
      <c r="AQ223" s="240"/>
      <c r="AR223" s="247"/>
      <c r="AS223" s="248"/>
      <c r="AT223" s="248"/>
      <c r="AU223" s="248"/>
      <c r="AV223" s="248"/>
      <c r="AW223" s="248"/>
      <c r="AX223" s="248"/>
      <c r="AY223" s="239"/>
      <c r="AZ223" s="250"/>
      <c r="BA223" s="239"/>
      <c r="BB223" s="239"/>
      <c r="BC223" s="239"/>
      <c r="BD223" s="239"/>
      <c r="BE223" s="239"/>
      <c r="BF223" s="239"/>
      <c r="BG223" s="239"/>
      <c r="BH223" s="239"/>
      <c r="BI223" s="239"/>
    </row>
    <row r="224" spans="3:61" s="212" customFormat="1" ht="24" customHeight="1" x14ac:dyDescent="0.3">
      <c r="C224" s="251" t="s">
        <v>323</v>
      </c>
      <c r="D224" s="239"/>
      <c r="E224" s="239"/>
      <c r="F224" s="239"/>
      <c r="G224" s="239"/>
      <c r="H224" s="239"/>
      <c r="I224" s="239"/>
      <c r="J224" s="239"/>
      <c r="K224" s="239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  <c r="Z224" s="239"/>
      <c r="AA224" s="239"/>
      <c r="AB224" s="239"/>
      <c r="AC224" s="239"/>
      <c r="AD224" s="239"/>
      <c r="AE224" s="239"/>
      <c r="AF224" s="239"/>
      <c r="AG224" s="239"/>
      <c r="AH224" s="239"/>
      <c r="AI224" s="239"/>
      <c r="AJ224" s="241"/>
      <c r="AK224" s="241"/>
      <c r="AL224" s="241"/>
      <c r="AM224" s="241"/>
      <c r="AN224" s="245"/>
      <c r="AO224" s="246"/>
      <c r="AP224" s="240"/>
      <c r="AQ224" s="240"/>
      <c r="AR224" s="247"/>
      <c r="AS224" s="248"/>
      <c r="AT224" s="248"/>
      <c r="AU224" s="248"/>
      <c r="AV224" s="248"/>
      <c r="AW224" s="248"/>
      <c r="AX224" s="248"/>
      <c r="AY224" s="239"/>
      <c r="AZ224" s="250"/>
      <c r="BA224" s="239"/>
      <c r="BB224" s="239"/>
      <c r="BC224" s="239"/>
      <c r="BD224" s="239"/>
      <c r="BE224" s="239"/>
      <c r="BF224" s="239"/>
      <c r="BG224" s="239"/>
      <c r="BH224" s="239"/>
      <c r="BI224" s="239"/>
    </row>
    <row r="225" spans="1:61" s="193" customFormat="1" ht="20.100000000000001" customHeight="1" x14ac:dyDescent="0.25"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</row>
    <row r="226" spans="1:61" s="193" customFormat="1" ht="18.75" x14ac:dyDescent="0.25"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</row>
    <row r="227" spans="1:61" s="198" customFormat="1" ht="18.75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</row>
    <row r="228" spans="1:61" s="198" customFormat="1" x14ac:dyDescent="0.25">
      <c r="BH228" s="213"/>
      <c r="BI228" s="213"/>
    </row>
  </sheetData>
  <mergeCells count="1312">
    <mergeCell ref="B204:BI204"/>
    <mergeCell ref="B205:BI205"/>
    <mergeCell ref="AH27:AJ27"/>
    <mergeCell ref="AK27:AM27"/>
    <mergeCell ref="AN27:AP27"/>
    <mergeCell ref="AQ27:AS27"/>
    <mergeCell ref="BH25:BI29"/>
    <mergeCell ref="Z26:AG26"/>
    <mergeCell ref="AH26:AM26"/>
    <mergeCell ref="AN26:AS26"/>
    <mergeCell ref="AT26:AY26"/>
    <mergeCell ref="AZ26:BE26"/>
    <mergeCell ref="Z27:AA29"/>
    <mergeCell ref="AB27:AC29"/>
    <mergeCell ref="BF30:BG30"/>
    <mergeCell ref="BH30:BI30"/>
    <mergeCell ref="A31:B31"/>
    <mergeCell ref="C31:Q31"/>
    <mergeCell ref="V31:W31"/>
    <mergeCell ref="BF84:BG84"/>
    <mergeCell ref="AB30:AC30"/>
    <mergeCell ref="AD30:AE30"/>
    <mergeCell ref="AF30:AG30"/>
    <mergeCell ref="AW27:AY27"/>
    <mergeCell ref="AZ27:BB27"/>
    <mergeCell ref="BC27:BE27"/>
    <mergeCell ref="AI28:AJ28"/>
    <mergeCell ref="Z34:AA34"/>
    <mergeCell ref="AB34:AC34"/>
    <mergeCell ref="AD34:AE34"/>
    <mergeCell ref="AF34:AG34"/>
    <mergeCell ref="BF34:BG34"/>
    <mergeCell ref="BH11:BH14"/>
    <mergeCell ref="BI11:BI14"/>
    <mergeCell ref="A24:BI24"/>
    <mergeCell ref="A25:B29"/>
    <mergeCell ref="C25:Q29"/>
    <mergeCell ref="R25:S29"/>
    <mergeCell ref="T25:U29"/>
    <mergeCell ref="V25:AG25"/>
    <mergeCell ref="AH25:BE25"/>
    <mergeCell ref="BF25:BG29"/>
    <mergeCell ref="BB11:BB14"/>
    <mergeCell ref="BC11:BC14"/>
    <mergeCell ref="BD11:BD14"/>
    <mergeCell ref="BE11:BE14"/>
    <mergeCell ref="BF11:BF14"/>
    <mergeCell ref="BG11:BG14"/>
    <mergeCell ref="AB11:AE11"/>
    <mergeCell ref="AG11:AI11"/>
    <mergeCell ref="AK11:AN11"/>
    <mergeCell ref="AO11:AR11"/>
    <mergeCell ref="AT11:AV11"/>
    <mergeCell ref="AX11:BA11"/>
    <mergeCell ref="AL28:AM28"/>
    <mergeCell ref="AO28:AP28"/>
    <mergeCell ref="AR28:AS28"/>
    <mergeCell ref="AU28:AV28"/>
    <mergeCell ref="AX28:AY28"/>
    <mergeCell ref="AD27:AE29"/>
    <mergeCell ref="AF27:AG29"/>
    <mergeCell ref="V26:W29"/>
    <mergeCell ref="X26:Y29"/>
    <mergeCell ref="AT27:AV27"/>
    <mergeCell ref="P1:AV1"/>
    <mergeCell ref="P2:AV3"/>
    <mergeCell ref="P5:AV6"/>
    <mergeCell ref="A11:A14"/>
    <mergeCell ref="B11:E11"/>
    <mergeCell ref="G11:I11"/>
    <mergeCell ref="K11:N11"/>
    <mergeCell ref="O11:R11"/>
    <mergeCell ref="T11:V11"/>
    <mergeCell ref="X11:Z11"/>
    <mergeCell ref="Z32:AA32"/>
    <mergeCell ref="AB32:AC32"/>
    <mergeCell ref="AD32:AE32"/>
    <mergeCell ref="AF32:AG32"/>
    <mergeCell ref="BF32:BG32"/>
    <mergeCell ref="BH32:BI32"/>
    <mergeCell ref="A32:B32"/>
    <mergeCell ref="C32:Q32"/>
    <mergeCell ref="R32:S32"/>
    <mergeCell ref="T32:U32"/>
    <mergeCell ref="V32:W32"/>
    <mergeCell ref="X32:Y32"/>
    <mergeCell ref="X31:Y31"/>
    <mergeCell ref="BF31:BG31"/>
    <mergeCell ref="BH31:BI31"/>
    <mergeCell ref="BA28:BB28"/>
    <mergeCell ref="BD28:BE28"/>
    <mergeCell ref="A30:B30"/>
    <mergeCell ref="C30:Q30"/>
    <mergeCell ref="V30:W30"/>
    <mergeCell ref="X30:Y30"/>
    <mergeCell ref="Z30:AA30"/>
    <mergeCell ref="BH34:BI34"/>
    <mergeCell ref="A34:B34"/>
    <mergeCell ref="C34:Q34"/>
    <mergeCell ref="R34:S34"/>
    <mergeCell ref="T34:U34"/>
    <mergeCell ref="V34:W34"/>
    <mergeCell ref="X34:Y34"/>
    <mergeCell ref="Z33:AA33"/>
    <mergeCell ref="AB33:AC33"/>
    <mergeCell ref="AD33:AE33"/>
    <mergeCell ref="AF33:AG33"/>
    <mergeCell ref="BF33:BG33"/>
    <mergeCell ref="BH33:BI33"/>
    <mergeCell ref="A33:B33"/>
    <mergeCell ref="C33:Q33"/>
    <mergeCell ref="R33:S33"/>
    <mergeCell ref="T33:U33"/>
    <mergeCell ref="V33:W33"/>
    <mergeCell ref="X33:Y33"/>
    <mergeCell ref="A36:B36"/>
    <mergeCell ref="C36:Q36"/>
    <mergeCell ref="V36:W36"/>
    <mergeCell ref="X36:Y36"/>
    <mergeCell ref="BF36:BG36"/>
    <mergeCell ref="BH36:BI36"/>
    <mergeCell ref="Z35:AA35"/>
    <mergeCell ref="AB35:AC35"/>
    <mergeCell ref="AD35:AE35"/>
    <mergeCell ref="AF35:AG35"/>
    <mergeCell ref="BF35:BG35"/>
    <mergeCell ref="BH35:BI35"/>
    <mergeCell ref="A35:B35"/>
    <mergeCell ref="C35:Q35"/>
    <mergeCell ref="R35:S35"/>
    <mergeCell ref="T35:U35"/>
    <mergeCell ref="V35:W35"/>
    <mergeCell ref="X35:Y35"/>
    <mergeCell ref="Z38:AA38"/>
    <mergeCell ref="AB38:AC38"/>
    <mergeCell ref="AD38:AE38"/>
    <mergeCell ref="BF38:BG38"/>
    <mergeCell ref="BH38:BI38"/>
    <mergeCell ref="A39:B39"/>
    <mergeCell ref="C39:Q39"/>
    <mergeCell ref="V39:W39"/>
    <mergeCell ref="X39:Y39"/>
    <mergeCell ref="BF39:BG39"/>
    <mergeCell ref="A38:B38"/>
    <mergeCell ref="C38:Q38"/>
    <mergeCell ref="R38:S38"/>
    <mergeCell ref="T38:U38"/>
    <mergeCell ref="V38:W38"/>
    <mergeCell ref="X38:Y38"/>
    <mergeCell ref="Z37:AA37"/>
    <mergeCell ref="AB37:AC37"/>
    <mergeCell ref="AD37:AE37"/>
    <mergeCell ref="AF37:AG37"/>
    <mergeCell ref="BF37:BG37"/>
    <mergeCell ref="BH37:BI37"/>
    <mergeCell ref="A37:B37"/>
    <mergeCell ref="C37:Q37"/>
    <mergeCell ref="R37:S37"/>
    <mergeCell ref="T37:U37"/>
    <mergeCell ref="V37:W37"/>
    <mergeCell ref="X37:Y37"/>
    <mergeCell ref="BF40:BG40"/>
    <mergeCell ref="BH40:BI40"/>
    <mergeCell ref="A41:B41"/>
    <mergeCell ref="C41:Q41"/>
    <mergeCell ref="R41:S41"/>
    <mergeCell ref="T41:U41"/>
    <mergeCell ref="V41:W41"/>
    <mergeCell ref="X41:Y41"/>
    <mergeCell ref="Z41:AA41"/>
    <mergeCell ref="AF40:AG40"/>
    <mergeCell ref="BH39:BI39"/>
    <mergeCell ref="A40:B40"/>
    <mergeCell ref="C40:Q40"/>
    <mergeCell ref="V40:W40"/>
    <mergeCell ref="X40:Y40"/>
    <mergeCell ref="Z40:AA40"/>
    <mergeCell ref="AB40:AC40"/>
    <mergeCell ref="AD40:AE40"/>
    <mergeCell ref="R40:S40"/>
    <mergeCell ref="T40:U40"/>
    <mergeCell ref="BH42:BI42"/>
    <mergeCell ref="A43:B43"/>
    <mergeCell ref="C43:Q43"/>
    <mergeCell ref="R43:S43"/>
    <mergeCell ref="T43:U43"/>
    <mergeCell ref="V43:W43"/>
    <mergeCell ref="X43:Y43"/>
    <mergeCell ref="Z43:AA43"/>
    <mergeCell ref="AB43:AC43"/>
    <mergeCell ref="AD43:AE43"/>
    <mergeCell ref="X42:Y42"/>
    <mergeCell ref="Z42:AA42"/>
    <mergeCell ref="AB42:AC42"/>
    <mergeCell ref="AD42:AE42"/>
    <mergeCell ref="AF42:AG42"/>
    <mergeCell ref="BF42:BG42"/>
    <mergeCell ref="AB41:AC41"/>
    <mergeCell ref="AD41:AE41"/>
    <mergeCell ref="AF41:AG41"/>
    <mergeCell ref="BF41:BG41"/>
    <mergeCell ref="BH41:BI41"/>
    <mergeCell ref="A42:B42"/>
    <mergeCell ref="C42:Q42"/>
    <mergeCell ref="R42:S42"/>
    <mergeCell ref="T42:U42"/>
    <mergeCell ref="V42:W42"/>
    <mergeCell ref="AB44:AC44"/>
    <mergeCell ref="AD44:AE44"/>
    <mergeCell ref="AF44:AG44"/>
    <mergeCell ref="BF44:BG44"/>
    <mergeCell ref="BH44:BI44"/>
    <mergeCell ref="A45:B45"/>
    <mergeCell ref="C45:Q45"/>
    <mergeCell ref="R45:S45"/>
    <mergeCell ref="T45:U45"/>
    <mergeCell ref="V45:W45"/>
    <mergeCell ref="AF43:AG43"/>
    <mergeCell ref="BF43:BG43"/>
    <mergeCell ref="BH43:BI43"/>
    <mergeCell ref="A44:B44"/>
    <mergeCell ref="C44:Q44"/>
    <mergeCell ref="R44:S44"/>
    <mergeCell ref="T44:U44"/>
    <mergeCell ref="V44:W44"/>
    <mergeCell ref="X44:Y44"/>
    <mergeCell ref="Z44:AA44"/>
    <mergeCell ref="AF46:AG46"/>
    <mergeCell ref="BF46:BG46"/>
    <mergeCell ref="BH46:BI46"/>
    <mergeCell ref="A47:B47"/>
    <mergeCell ref="C47:Q47"/>
    <mergeCell ref="V47:W47"/>
    <mergeCell ref="X47:Y47"/>
    <mergeCell ref="BF47:BG47"/>
    <mergeCell ref="BH47:BI47"/>
    <mergeCell ref="R47:S47"/>
    <mergeCell ref="T47:U47"/>
    <mergeCell ref="BH45:BI45"/>
    <mergeCell ref="A46:B46"/>
    <mergeCell ref="C46:Q46"/>
    <mergeCell ref="R46:S46"/>
    <mergeCell ref="T46:U46"/>
    <mergeCell ref="V46:W46"/>
    <mergeCell ref="X46:Y46"/>
    <mergeCell ref="Z46:AA46"/>
    <mergeCell ref="AB46:AC46"/>
    <mergeCell ref="AD46:AE46"/>
    <mergeCell ref="X45:Y45"/>
    <mergeCell ref="Z45:AA45"/>
    <mergeCell ref="AB45:AC45"/>
    <mergeCell ref="AD45:AE45"/>
    <mergeCell ref="AF45:AG45"/>
    <mergeCell ref="BF45:BG45"/>
    <mergeCell ref="Z49:AA49"/>
    <mergeCell ref="AB49:AC49"/>
    <mergeCell ref="AD49:AE49"/>
    <mergeCell ref="AF49:AG49"/>
    <mergeCell ref="BF49:BG49"/>
    <mergeCell ref="BH49:BI49"/>
    <mergeCell ref="A49:B49"/>
    <mergeCell ref="C49:Q49"/>
    <mergeCell ref="R49:S49"/>
    <mergeCell ref="T49:U49"/>
    <mergeCell ref="V49:W49"/>
    <mergeCell ref="X49:Y49"/>
    <mergeCell ref="Z48:AA48"/>
    <mergeCell ref="AB48:AC48"/>
    <mergeCell ref="AD48:AE48"/>
    <mergeCell ref="AF48:AG48"/>
    <mergeCell ref="BF48:BG48"/>
    <mergeCell ref="BH48:BI48"/>
    <mergeCell ref="A48:B48"/>
    <mergeCell ref="C48:Q48"/>
    <mergeCell ref="R48:S48"/>
    <mergeCell ref="T48:U48"/>
    <mergeCell ref="V48:W48"/>
    <mergeCell ref="X48:Y48"/>
    <mergeCell ref="Z51:AA51"/>
    <mergeCell ref="AB51:AC51"/>
    <mergeCell ref="AD51:AE51"/>
    <mergeCell ref="AF51:AG51"/>
    <mergeCell ref="BF51:BG51"/>
    <mergeCell ref="BH51:BI51"/>
    <mergeCell ref="A51:B51"/>
    <mergeCell ref="C51:Q51"/>
    <mergeCell ref="R51:S51"/>
    <mergeCell ref="T51:U51"/>
    <mergeCell ref="V51:W51"/>
    <mergeCell ref="X51:Y51"/>
    <mergeCell ref="A50:B50"/>
    <mergeCell ref="C50:Q50"/>
    <mergeCell ref="V50:W50"/>
    <mergeCell ref="X50:Y50"/>
    <mergeCell ref="BF50:BG50"/>
    <mergeCell ref="BH50:BI50"/>
    <mergeCell ref="X53:Y53"/>
    <mergeCell ref="Z53:AA53"/>
    <mergeCell ref="AB53:AC53"/>
    <mergeCell ref="AD53:AE53"/>
    <mergeCell ref="AF53:AG53"/>
    <mergeCell ref="BF53:BG53"/>
    <mergeCell ref="Z52:AA52"/>
    <mergeCell ref="AB52:AC52"/>
    <mergeCell ref="AD52:AE52"/>
    <mergeCell ref="AF52:AG52"/>
    <mergeCell ref="BF52:BG52"/>
    <mergeCell ref="BH52:BI53"/>
    <mergeCell ref="A52:B53"/>
    <mergeCell ref="C52:Q52"/>
    <mergeCell ref="R52:S52"/>
    <mergeCell ref="T52:U52"/>
    <mergeCell ref="V52:W52"/>
    <mergeCell ref="X52:Y52"/>
    <mergeCell ref="C53:Q53"/>
    <mergeCell ref="R53:S53"/>
    <mergeCell ref="T53:U53"/>
    <mergeCell ref="V53:W53"/>
    <mergeCell ref="Z55:AA55"/>
    <mergeCell ref="AB55:AC55"/>
    <mergeCell ref="AD55:AE55"/>
    <mergeCell ref="AF55:AG55"/>
    <mergeCell ref="BF55:BG55"/>
    <mergeCell ref="BH55:BI55"/>
    <mergeCell ref="A55:B55"/>
    <mergeCell ref="C55:Q55"/>
    <mergeCell ref="R55:S55"/>
    <mergeCell ref="T55:U55"/>
    <mergeCell ref="V55:W55"/>
    <mergeCell ref="X55:Y55"/>
    <mergeCell ref="Z54:AA54"/>
    <mergeCell ref="AB54:AC54"/>
    <mergeCell ref="AD54:AE54"/>
    <mergeCell ref="AF54:AG54"/>
    <mergeCell ref="BF54:BG54"/>
    <mergeCell ref="BH54:BI54"/>
    <mergeCell ref="A54:B54"/>
    <mergeCell ref="C54:Q54"/>
    <mergeCell ref="R54:S54"/>
    <mergeCell ref="T54:U54"/>
    <mergeCell ref="V54:W54"/>
    <mergeCell ref="X54:Y54"/>
    <mergeCell ref="X57:Y57"/>
    <mergeCell ref="Z57:AA57"/>
    <mergeCell ref="AB57:AC57"/>
    <mergeCell ref="AD57:AE57"/>
    <mergeCell ref="AF57:AG57"/>
    <mergeCell ref="BF57:BG57"/>
    <mergeCell ref="Z56:AA56"/>
    <mergeCell ref="AB56:AC56"/>
    <mergeCell ref="AD56:AE56"/>
    <mergeCell ref="AF56:AG56"/>
    <mergeCell ref="BF56:BG56"/>
    <mergeCell ref="BH56:BI57"/>
    <mergeCell ref="A56:B57"/>
    <mergeCell ref="C56:Q56"/>
    <mergeCell ref="R56:S56"/>
    <mergeCell ref="T56:U56"/>
    <mergeCell ref="V56:W56"/>
    <mergeCell ref="X56:Y56"/>
    <mergeCell ref="C57:Q57"/>
    <mergeCell ref="R57:S57"/>
    <mergeCell ref="T57:U57"/>
    <mergeCell ref="V57:W57"/>
    <mergeCell ref="Z59:AA59"/>
    <mergeCell ref="AB59:AC59"/>
    <mergeCell ref="AD59:AE59"/>
    <mergeCell ref="AF59:AG59"/>
    <mergeCell ref="BF59:BG59"/>
    <mergeCell ref="BH59:BI59"/>
    <mergeCell ref="A59:B59"/>
    <mergeCell ref="C59:Q59"/>
    <mergeCell ref="R59:S59"/>
    <mergeCell ref="T59:U59"/>
    <mergeCell ref="V59:W59"/>
    <mergeCell ref="X59:Y59"/>
    <mergeCell ref="Z58:AA58"/>
    <mergeCell ref="AB58:AC58"/>
    <mergeCell ref="AD58:AE58"/>
    <mergeCell ref="AF58:AG58"/>
    <mergeCell ref="BF58:BG58"/>
    <mergeCell ref="BH58:BI58"/>
    <mergeCell ref="A58:B58"/>
    <mergeCell ref="C58:Q58"/>
    <mergeCell ref="R58:S58"/>
    <mergeCell ref="T58:U58"/>
    <mergeCell ref="V58:W58"/>
    <mergeCell ref="X58:Y58"/>
    <mergeCell ref="Z61:AA61"/>
    <mergeCell ref="AB61:AC61"/>
    <mergeCell ref="AD61:AE61"/>
    <mergeCell ref="AF61:AG61"/>
    <mergeCell ref="BF61:BG61"/>
    <mergeCell ref="BH61:BI61"/>
    <mergeCell ref="A61:B61"/>
    <mergeCell ref="C61:Q61"/>
    <mergeCell ref="R61:S61"/>
    <mergeCell ref="T61:U61"/>
    <mergeCell ref="V61:W61"/>
    <mergeCell ref="X61:Y61"/>
    <mergeCell ref="Z60:AA60"/>
    <mergeCell ref="AB60:AC60"/>
    <mergeCell ref="AD60:AE60"/>
    <mergeCell ref="AF60:AG60"/>
    <mergeCell ref="BF60:BG60"/>
    <mergeCell ref="BH60:BI60"/>
    <mergeCell ref="A60:B60"/>
    <mergeCell ref="C60:Q60"/>
    <mergeCell ref="R60:S60"/>
    <mergeCell ref="T60:U60"/>
    <mergeCell ref="V60:W60"/>
    <mergeCell ref="X60:Y60"/>
    <mergeCell ref="BH66:BI66"/>
    <mergeCell ref="A67:B67"/>
    <mergeCell ref="C67:Q67"/>
    <mergeCell ref="V67:W67"/>
    <mergeCell ref="X67:Y67"/>
    <mergeCell ref="BF67:BG67"/>
    <mergeCell ref="BH67:BI67"/>
    <mergeCell ref="A66:B66"/>
    <mergeCell ref="C66:Q66"/>
    <mergeCell ref="V66:W66"/>
    <mergeCell ref="X66:Y66"/>
    <mergeCell ref="Z66:AA66"/>
    <mergeCell ref="AB66:AC66"/>
    <mergeCell ref="Z62:AA62"/>
    <mergeCell ref="AB62:AC62"/>
    <mergeCell ref="AD62:AE62"/>
    <mergeCell ref="AF62:AG62"/>
    <mergeCell ref="BF62:BG62"/>
    <mergeCell ref="BH62:BI62"/>
    <mergeCell ref="A62:B62"/>
    <mergeCell ref="C62:Q62"/>
    <mergeCell ref="R62:S62"/>
    <mergeCell ref="T62:U62"/>
    <mergeCell ref="V62:W62"/>
    <mergeCell ref="X62:Y62"/>
    <mergeCell ref="Z63:AA63"/>
    <mergeCell ref="AB63:AC63"/>
    <mergeCell ref="AD63:AE63"/>
    <mergeCell ref="AF63:AG63"/>
    <mergeCell ref="BF63:BG63"/>
    <mergeCell ref="BH63:BI63"/>
    <mergeCell ref="A63:B63"/>
    <mergeCell ref="C63:Q63"/>
    <mergeCell ref="R63:S63"/>
    <mergeCell ref="T63:U63"/>
    <mergeCell ref="V63:W63"/>
    <mergeCell ref="X63:Y63"/>
    <mergeCell ref="Z69:AA69"/>
    <mergeCell ref="AB69:AC69"/>
    <mergeCell ref="AD69:AE69"/>
    <mergeCell ref="AF69:AG69"/>
    <mergeCell ref="BF69:BG69"/>
    <mergeCell ref="BH69:BI69"/>
    <mergeCell ref="AB68:AC68"/>
    <mergeCell ref="AD68:AE68"/>
    <mergeCell ref="AF68:AG68"/>
    <mergeCell ref="BF68:BG68"/>
    <mergeCell ref="BH68:BI68"/>
    <mergeCell ref="A69:B69"/>
    <mergeCell ref="C69:Q69"/>
    <mergeCell ref="T69:U69"/>
    <mergeCell ref="V69:W69"/>
    <mergeCell ref="X69:Y69"/>
    <mergeCell ref="A68:B68"/>
    <mergeCell ref="C68:Q68"/>
    <mergeCell ref="T68:U68"/>
    <mergeCell ref="V68:W68"/>
    <mergeCell ref="BH65:BI65"/>
    <mergeCell ref="A65:B65"/>
    <mergeCell ref="C65:Q65"/>
    <mergeCell ref="R65:S65"/>
    <mergeCell ref="T65:U65"/>
    <mergeCell ref="V65:W65"/>
    <mergeCell ref="X65:Y65"/>
    <mergeCell ref="Z64:AA64"/>
    <mergeCell ref="AB64:AC64"/>
    <mergeCell ref="AD64:AE64"/>
    <mergeCell ref="AF64:AG64"/>
    <mergeCell ref="BF64:BG64"/>
    <mergeCell ref="BH64:BI64"/>
    <mergeCell ref="A64:B64"/>
    <mergeCell ref="C64:Q64"/>
    <mergeCell ref="R64:S64"/>
    <mergeCell ref="T64:U64"/>
    <mergeCell ref="V64:W64"/>
    <mergeCell ref="X64:Y64"/>
    <mergeCell ref="AZ74:BE74"/>
    <mergeCell ref="Z75:AA77"/>
    <mergeCell ref="A73:B77"/>
    <mergeCell ref="C73:Q77"/>
    <mergeCell ref="R73:S77"/>
    <mergeCell ref="T73:U77"/>
    <mergeCell ref="V73:AG73"/>
    <mergeCell ref="AH73:BE73"/>
    <mergeCell ref="AB75:AC77"/>
    <mergeCell ref="AD75:AE77"/>
    <mergeCell ref="AF75:AG77"/>
    <mergeCell ref="AH75:AJ75"/>
    <mergeCell ref="Z65:AA65"/>
    <mergeCell ref="AB65:AC65"/>
    <mergeCell ref="AD65:AE65"/>
    <mergeCell ref="AF65:AG65"/>
    <mergeCell ref="BF65:BG65"/>
    <mergeCell ref="X68:Y68"/>
    <mergeCell ref="Z68:AA68"/>
    <mergeCell ref="AD66:AE66"/>
    <mergeCell ref="AF66:AG66"/>
    <mergeCell ref="BF66:BG66"/>
    <mergeCell ref="A70:B70"/>
    <mergeCell ref="C70:Q70"/>
    <mergeCell ref="V70:W70"/>
    <mergeCell ref="X70:Y70"/>
    <mergeCell ref="BF70:BG70"/>
    <mergeCell ref="A71:B71"/>
    <mergeCell ref="C71:Q71"/>
    <mergeCell ref="R71:S71"/>
    <mergeCell ref="T71:U71"/>
    <mergeCell ref="V71:W71"/>
    <mergeCell ref="BC75:BE75"/>
    <mergeCell ref="AI76:AJ76"/>
    <mergeCell ref="AL76:AM76"/>
    <mergeCell ref="AO76:AP76"/>
    <mergeCell ref="AR76:AS76"/>
    <mergeCell ref="AU76:AV76"/>
    <mergeCell ref="AX76:AY76"/>
    <mergeCell ref="BA76:BB76"/>
    <mergeCell ref="BD76:BE76"/>
    <mergeCell ref="AK75:AM75"/>
    <mergeCell ref="AN75:AP75"/>
    <mergeCell ref="AQ75:AS75"/>
    <mergeCell ref="AT75:AV75"/>
    <mergeCell ref="AW75:AY75"/>
    <mergeCell ref="AZ75:BB75"/>
    <mergeCell ref="BF73:BG77"/>
    <mergeCell ref="AF72:AG72"/>
    <mergeCell ref="BF72:BG72"/>
    <mergeCell ref="V74:W77"/>
    <mergeCell ref="X74:Y77"/>
    <mergeCell ref="BH72:BI72"/>
    <mergeCell ref="A78:B79"/>
    <mergeCell ref="C78:Q78"/>
    <mergeCell ref="R78:S78"/>
    <mergeCell ref="T78:U78"/>
    <mergeCell ref="V78:W78"/>
    <mergeCell ref="X78:Y78"/>
    <mergeCell ref="Z78:AA78"/>
    <mergeCell ref="BH71:BI71"/>
    <mergeCell ref="A72:B72"/>
    <mergeCell ref="C72:Q72"/>
    <mergeCell ref="R72:S72"/>
    <mergeCell ref="T72:U72"/>
    <mergeCell ref="V72:W72"/>
    <mergeCell ref="X72:Y72"/>
    <mergeCell ref="Z72:AA72"/>
    <mergeCell ref="AB72:AC72"/>
    <mergeCell ref="AD72:AE72"/>
    <mergeCell ref="X71:Y71"/>
    <mergeCell ref="Z71:AA71"/>
    <mergeCell ref="AB71:AC71"/>
    <mergeCell ref="AD71:AE71"/>
    <mergeCell ref="AF71:AG71"/>
    <mergeCell ref="BF71:BG71"/>
    <mergeCell ref="Z79:AA79"/>
    <mergeCell ref="AB79:AC79"/>
    <mergeCell ref="AD79:AE79"/>
    <mergeCell ref="AF79:AG79"/>
    <mergeCell ref="BF79:BG79"/>
    <mergeCell ref="BH73:BI77"/>
    <mergeCell ref="AN74:AS74"/>
    <mergeCell ref="AT74:AY74"/>
    <mergeCell ref="A80:B80"/>
    <mergeCell ref="C80:Q80"/>
    <mergeCell ref="R80:S80"/>
    <mergeCell ref="T80:U80"/>
    <mergeCell ref="V80:W80"/>
    <mergeCell ref="AB78:AC78"/>
    <mergeCell ref="AD78:AE78"/>
    <mergeCell ref="AF78:AG78"/>
    <mergeCell ref="BF78:BG78"/>
    <mergeCell ref="BH78:BI79"/>
    <mergeCell ref="C79:Q79"/>
    <mergeCell ref="R79:S79"/>
    <mergeCell ref="T79:U79"/>
    <mergeCell ref="V79:W79"/>
    <mergeCell ref="X79:Y79"/>
    <mergeCell ref="Z74:AG74"/>
    <mergeCell ref="AH74:AM74"/>
    <mergeCell ref="Z82:AA82"/>
    <mergeCell ref="AB82:AC82"/>
    <mergeCell ref="AD82:AE82"/>
    <mergeCell ref="AF82:AG82"/>
    <mergeCell ref="BF82:BG82"/>
    <mergeCell ref="BH82:BI82"/>
    <mergeCell ref="A82:B82"/>
    <mergeCell ref="C82:Q82"/>
    <mergeCell ref="R82:S82"/>
    <mergeCell ref="T82:U82"/>
    <mergeCell ref="V82:W82"/>
    <mergeCell ref="X82:Y82"/>
    <mergeCell ref="BH80:BI80"/>
    <mergeCell ref="A81:B81"/>
    <mergeCell ref="C81:Q81"/>
    <mergeCell ref="V81:W81"/>
    <mergeCell ref="X81:Y81"/>
    <mergeCell ref="BF81:BG81"/>
    <mergeCell ref="BH81:BI81"/>
    <mergeCell ref="X80:Y80"/>
    <mergeCell ref="Z80:AA80"/>
    <mergeCell ref="AB80:AC80"/>
    <mergeCell ref="AD80:AE80"/>
    <mergeCell ref="AF80:AG80"/>
    <mergeCell ref="BF80:BG80"/>
    <mergeCell ref="AB85:AC85"/>
    <mergeCell ref="AD85:AE85"/>
    <mergeCell ref="AF85:AG85"/>
    <mergeCell ref="BF85:BG85"/>
    <mergeCell ref="BH85:BI86"/>
    <mergeCell ref="A85:B86"/>
    <mergeCell ref="C85:Q85"/>
    <mergeCell ref="R85:S85"/>
    <mergeCell ref="T85:U85"/>
    <mergeCell ref="V85:W85"/>
    <mergeCell ref="X85:Y85"/>
    <mergeCell ref="C86:Q86"/>
    <mergeCell ref="R86:S86"/>
    <mergeCell ref="T86:U86"/>
    <mergeCell ref="V86:W86"/>
    <mergeCell ref="Z83:AA83"/>
    <mergeCell ref="AB83:AC83"/>
    <mergeCell ref="AD83:AE83"/>
    <mergeCell ref="AF83:AG83"/>
    <mergeCell ref="BF83:BG83"/>
    <mergeCell ref="BH83:BI84"/>
    <mergeCell ref="A83:B84"/>
    <mergeCell ref="C83:Q83"/>
    <mergeCell ref="A88:B88"/>
    <mergeCell ref="C88:Q88"/>
    <mergeCell ref="V88:W88"/>
    <mergeCell ref="X88:Y88"/>
    <mergeCell ref="BF88:BG88"/>
    <mergeCell ref="BH88:BI88"/>
    <mergeCell ref="R83:S83"/>
    <mergeCell ref="T83:U83"/>
    <mergeCell ref="V83:W83"/>
    <mergeCell ref="X83:Y83"/>
    <mergeCell ref="C84:Q84"/>
    <mergeCell ref="V84:W84"/>
    <mergeCell ref="Z87:AA87"/>
    <mergeCell ref="AB87:AC87"/>
    <mergeCell ref="AD87:AE87"/>
    <mergeCell ref="AF87:AG87"/>
    <mergeCell ref="BF87:BG87"/>
    <mergeCell ref="BH87:BI87"/>
    <mergeCell ref="A87:B87"/>
    <mergeCell ref="C87:Q87"/>
    <mergeCell ref="R87:S87"/>
    <mergeCell ref="T87:U87"/>
    <mergeCell ref="V87:W87"/>
    <mergeCell ref="X87:Y87"/>
    <mergeCell ref="X86:Y86"/>
    <mergeCell ref="Z86:AA86"/>
    <mergeCell ref="AB86:AC86"/>
    <mergeCell ref="AD86:AE86"/>
    <mergeCell ref="AF86:AG86"/>
    <mergeCell ref="BF86:BG86"/>
    <mergeCell ref="X84:Y84"/>
    <mergeCell ref="Z85:AA85"/>
    <mergeCell ref="Z90:AA90"/>
    <mergeCell ref="AB90:AC90"/>
    <mergeCell ref="AD90:AE90"/>
    <mergeCell ref="AF90:AG90"/>
    <mergeCell ref="BF90:BG90"/>
    <mergeCell ref="BH90:BI90"/>
    <mergeCell ref="A90:B90"/>
    <mergeCell ref="C90:Q90"/>
    <mergeCell ref="R90:S90"/>
    <mergeCell ref="T90:U90"/>
    <mergeCell ref="V90:W90"/>
    <mergeCell ref="X90:Y90"/>
    <mergeCell ref="Z89:AA89"/>
    <mergeCell ref="AB89:AC89"/>
    <mergeCell ref="AD89:AE89"/>
    <mergeCell ref="AF89:AG89"/>
    <mergeCell ref="BF89:BG89"/>
    <mergeCell ref="BH89:BI89"/>
    <mergeCell ref="A89:B89"/>
    <mergeCell ref="C89:Q89"/>
    <mergeCell ref="R89:S89"/>
    <mergeCell ref="T89:U89"/>
    <mergeCell ref="V89:W89"/>
    <mergeCell ref="X89:Y89"/>
    <mergeCell ref="Z92:AA92"/>
    <mergeCell ref="AB92:AC92"/>
    <mergeCell ref="AD92:AE92"/>
    <mergeCell ref="AF92:AG92"/>
    <mergeCell ref="BF92:BG92"/>
    <mergeCell ref="BH92:BI92"/>
    <mergeCell ref="A92:B92"/>
    <mergeCell ref="C92:Q92"/>
    <mergeCell ref="R92:S92"/>
    <mergeCell ref="T92:U92"/>
    <mergeCell ref="V92:W92"/>
    <mergeCell ref="X92:Y92"/>
    <mergeCell ref="Z91:AA91"/>
    <mergeCell ref="AB91:AC91"/>
    <mergeCell ref="AD91:AE91"/>
    <mergeCell ref="AF91:AG91"/>
    <mergeCell ref="BF91:BG91"/>
    <mergeCell ref="BH91:BI91"/>
    <mergeCell ref="A91:B91"/>
    <mergeCell ref="C91:Q91"/>
    <mergeCell ref="R91:S91"/>
    <mergeCell ref="T91:U91"/>
    <mergeCell ref="V91:W91"/>
    <mergeCell ref="X91:Y91"/>
    <mergeCell ref="X94:Y94"/>
    <mergeCell ref="Z94:AA94"/>
    <mergeCell ref="AB94:AC94"/>
    <mergeCell ref="AD94:AE94"/>
    <mergeCell ref="AF94:AG94"/>
    <mergeCell ref="BF94:BG94"/>
    <mergeCell ref="Z93:AA93"/>
    <mergeCell ref="AB93:AC93"/>
    <mergeCell ref="AD93:AE93"/>
    <mergeCell ref="AF93:AG93"/>
    <mergeCell ref="BF93:BG93"/>
    <mergeCell ref="BH93:BI94"/>
    <mergeCell ref="A93:B94"/>
    <mergeCell ref="C93:Q93"/>
    <mergeCell ref="R93:S93"/>
    <mergeCell ref="T93:U93"/>
    <mergeCell ref="V93:W93"/>
    <mergeCell ref="X93:Y93"/>
    <mergeCell ref="C94:Q94"/>
    <mergeCell ref="R94:S94"/>
    <mergeCell ref="T94:U94"/>
    <mergeCell ref="V94:W94"/>
    <mergeCell ref="Z96:AA96"/>
    <mergeCell ref="AB96:AC96"/>
    <mergeCell ref="AD96:AE96"/>
    <mergeCell ref="AF96:AG96"/>
    <mergeCell ref="BF96:BG96"/>
    <mergeCell ref="BH96:BI96"/>
    <mergeCell ref="A96:B96"/>
    <mergeCell ref="C96:Q96"/>
    <mergeCell ref="R96:S96"/>
    <mergeCell ref="T96:U96"/>
    <mergeCell ref="V96:W96"/>
    <mergeCell ref="X96:Y96"/>
    <mergeCell ref="Z95:AA95"/>
    <mergeCell ref="AB95:AC95"/>
    <mergeCell ref="AD95:AE95"/>
    <mergeCell ref="AF95:AG95"/>
    <mergeCell ref="BF95:BG95"/>
    <mergeCell ref="BH95:BI95"/>
    <mergeCell ref="A95:B95"/>
    <mergeCell ref="C95:Q95"/>
    <mergeCell ref="R95:S95"/>
    <mergeCell ref="T95:U95"/>
    <mergeCell ref="V95:W95"/>
    <mergeCell ref="X95:Y95"/>
    <mergeCell ref="AB98:AC98"/>
    <mergeCell ref="AD98:AE98"/>
    <mergeCell ref="AF98:AG98"/>
    <mergeCell ref="BF98:BG98"/>
    <mergeCell ref="BH98:BI98"/>
    <mergeCell ref="A99:B100"/>
    <mergeCell ref="C99:Q99"/>
    <mergeCell ref="R99:S99"/>
    <mergeCell ref="T99:U99"/>
    <mergeCell ref="V99:W99"/>
    <mergeCell ref="A98:B98"/>
    <mergeCell ref="C98:Q98"/>
    <mergeCell ref="T98:U98"/>
    <mergeCell ref="V98:W98"/>
    <mergeCell ref="X98:Y98"/>
    <mergeCell ref="Z98:AA98"/>
    <mergeCell ref="Z97:AA97"/>
    <mergeCell ref="AB97:AC97"/>
    <mergeCell ref="AD97:AE97"/>
    <mergeCell ref="AF97:AG97"/>
    <mergeCell ref="BF97:BG97"/>
    <mergeCell ref="BH97:BI97"/>
    <mergeCell ref="A97:B97"/>
    <mergeCell ref="C97:Q97"/>
    <mergeCell ref="R97:S97"/>
    <mergeCell ref="T97:U97"/>
    <mergeCell ref="V97:W97"/>
    <mergeCell ref="X97:Y97"/>
    <mergeCell ref="BF100:BG100"/>
    <mergeCell ref="A101:B101"/>
    <mergeCell ref="C101:Q101"/>
    <mergeCell ref="R101:S101"/>
    <mergeCell ref="T101:U101"/>
    <mergeCell ref="V101:W101"/>
    <mergeCell ref="X101:Y101"/>
    <mergeCell ref="Z101:AA101"/>
    <mergeCell ref="AB101:AC101"/>
    <mergeCell ref="AD101:AE101"/>
    <mergeCell ref="BH99:BI100"/>
    <mergeCell ref="C100:Q100"/>
    <mergeCell ref="R100:S100"/>
    <mergeCell ref="T100:U100"/>
    <mergeCell ref="V100:W100"/>
    <mergeCell ref="X100:Y100"/>
    <mergeCell ref="Z100:AA100"/>
    <mergeCell ref="AB100:AC100"/>
    <mergeCell ref="AD100:AE100"/>
    <mergeCell ref="AF100:AG100"/>
    <mergeCell ref="X99:Y99"/>
    <mergeCell ref="Z99:AA99"/>
    <mergeCell ref="AB99:AC99"/>
    <mergeCell ref="AD99:AE99"/>
    <mergeCell ref="AF99:AG99"/>
    <mergeCell ref="BF99:BG99"/>
    <mergeCell ref="AB102:AC102"/>
    <mergeCell ref="AD102:AE102"/>
    <mergeCell ref="AF102:AG102"/>
    <mergeCell ref="BF102:BG102"/>
    <mergeCell ref="BH102:BI102"/>
    <mergeCell ref="A103:B103"/>
    <mergeCell ref="C103:Q103"/>
    <mergeCell ref="R103:S103"/>
    <mergeCell ref="T103:U103"/>
    <mergeCell ref="V103:W103"/>
    <mergeCell ref="AD105:AE105"/>
    <mergeCell ref="AF105:AG105"/>
    <mergeCell ref="BF105:BG105"/>
    <mergeCell ref="AF101:AG101"/>
    <mergeCell ref="BF101:BG101"/>
    <mergeCell ref="BH101:BI101"/>
    <mergeCell ref="A102:B102"/>
    <mergeCell ref="C102:Q102"/>
    <mergeCell ref="R102:S102"/>
    <mergeCell ref="T102:U102"/>
    <mergeCell ref="V102:W102"/>
    <mergeCell ref="X102:Y102"/>
    <mergeCell ref="Z102:AA102"/>
    <mergeCell ref="AF104:AG104"/>
    <mergeCell ref="BF104:BG104"/>
    <mergeCell ref="BH104:BI105"/>
    <mergeCell ref="C105:Q105"/>
    <mergeCell ref="R105:S105"/>
    <mergeCell ref="T105:U105"/>
    <mergeCell ref="V105:W105"/>
    <mergeCell ref="X105:Y105"/>
    <mergeCell ref="Z105:AA105"/>
    <mergeCell ref="AB105:AC105"/>
    <mergeCell ref="BH103:BI103"/>
    <mergeCell ref="A104:B105"/>
    <mergeCell ref="C104:Q104"/>
    <mergeCell ref="R104:S104"/>
    <mergeCell ref="T104:U104"/>
    <mergeCell ref="V104:W104"/>
    <mergeCell ref="X104:Y104"/>
    <mergeCell ref="Z104:AA104"/>
    <mergeCell ref="AB104:AC104"/>
    <mergeCell ref="AD104:AE104"/>
    <mergeCell ref="X103:Y103"/>
    <mergeCell ref="Z103:AA103"/>
    <mergeCell ref="AB103:AC103"/>
    <mergeCell ref="AD103:AE103"/>
    <mergeCell ref="AF103:AG103"/>
    <mergeCell ref="BF103:BG103"/>
    <mergeCell ref="BH107:BI107"/>
    <mergeCell ref="A108:B108"/>
    <mergeCell ref="C108:Q108"/>
    <mergeCell ref="R108:S108"/>
    <mergeCell ref="T108:U108"/>
    <mergeCell ref="V108:W108"/>
    <mergeCell ref="X108:Y108"/>
    <mergeCell ref="Z108:AA108"/>
    <mergeCell ref="AB108:AC108"/>
    <mergeCell ref="AD108:AE108"/>
    <mergeCell ref="AB106:AC106"/>
    <mergeCell ref="AD106:AE106"/>
    <mergeCell ref="AF106:AG106"/>
    <mergeCell ref="BF106:BG106"/>
    <mergeCell ref="BH106:BI106"/>
    <mergeCell ref="A107:B107"/>
    <mergeCell ref="C107:Q107"/>
    <mergeCell ref="V107:W107"/>
    <mergeCell ref="X107:Y107"/>
    <mergeCell ref="BF107:BG107"/>
    <mergeCell ref="A106:B106"/>
    <mergeCell ref="C106:Q106"/>
    <mergeCell ref="R106:S106"/>
    <mergeCell ref="T106:U106"/>
    <mergeCell ref="V106:W106"/>
    <mergeCell ref="X106:Y106"/>
    <mergeCell ref="Z106:AA106"/>
    <mergeCell ref="AB109:AC109"/>
    <mergeCell ref="AD109:AE109"/>
    <mergeCell ref="AF109:AG109"/>
    <mergeCell ref="BF109:BG109"/>
    <mergeCell ref="BH109:BI109"/>
    <mergeCell ref="A110:B110"/>
    <mergeCell ref="C110:Q110"/>
    <mergeCell ref="R110:S110"/>
    <mergeCell ref="T110:U110"/>
    <mergeCell ref="V110:W110"/>
    <mergeCell ref="AF108:AG108"/>
    <mergeCell ref="BF108:BG108"/>
    <mergeCell ref="BH108:BI108"/>
    <mergeCell ref="A109:B109"/>
    <mergeCell ref="C109:Q109"/>
    <mergeCell ref="R109:S109"/>
    <mergeCell ref="T109:U109"/>
    <mergeCell ref="V109:W109"/>
    <mergeCell ref="X109:Y109"/>
    <mergeCell ref="Z109:AA109"/>
    <mergeCell ref="BH110:BI110"/>
    <mergeCell ref="X110:Y110"/>
    <mergeCell ref="Z110:AA110"/>
    <mergeCell ref="AB110:AC110"/>
    <mergeCell ref="AD110:AE110"/>
    <mergeCell ref="AF110:AG110"/>
    <mergeCell ref="BF110:BG110"/>
    <mergeCell ref="Z112:AA112"/>
    <mergeCell ref="AB112:AC112"/>
    <mergeCell ref="AD112:AE112"/>
    <mergeCell ref="AF112:AG112"/>
    <mergeCell ref="BF112:BG112"/>
    <mergeCell ref="BH112:BI112"/>
    <mergeCell ref="A111:B111"/>
    <mergeCell ref="C111:Q111"/>
    <mergeCell ref="BF111:BG111"/>
    <mergeCell ref="BH111:BI111"/>
    <mergeCell ref="A112:B112"/>
    <mergeCell ref="C112:Q112"/>
    <mergeCell ref="R112:S112"/>
    <mergeCell ref="T112:U112"/>
    <mergeCell ref="V112:W112"/>
    <mergeCell ref="X112:Y112"/>
    <mergeCell ref="Z114:AA114"/>
    <mergeCell ref="AB114:AC114"/>
    <mergeCell ref="AD114:AE114"/>
    <mergeCell ref="AF114:AG114"/>
    <mergeCell ref="BF114:BG114"/>
    <mergeCell ref="BH114:BI114"/>
    <mergeCell ref="A114:B114"/>
    <mergeCell ref="C114:Q114"/>
    <mergeCell ref="R114:S114"/>
    <mergeCell ref="T114:U114"/>
    <mergeCell ref="V114:W114"/>
    <mergeCell ref="X114:Y114"/>
    <mergeCell ref="Z113:AA113"/>
    <mergeCell ref="AB113:AC113"/>
    <mergeCell ref="AD113:AE113"/>
    <mergeCell ref="AF113:AG113"/>
    <mergeCell ref="BF113:BG113"/>
    <mergeCell ref="BH113:BI113"/>
    <mergeCell ref="A113:B113"/>
    <mergeCell ref="C113:Q113"/>
    <mergeCell ref="R113:S113"/>
    <mergeCell ref="T113:U113"/>
    <mergeCell ref="V113:W113"/>
    <mergeCell ref="X113:Y113"/>
    <mergeCell ref="BF116:BG116"/>
    <mergeCell ref="BH116:BI116"/>
    <mergeCell ref="A116:B116"/>
    <mergeCell ref="C116:Q116"/>
    <mergeCell ref="R116:S116"/>
    <mergeCell ref="T116:U116"/>
    <mergeCell ref="V116:W116"/>
    <mergeCell ref="X116:Y116"/>
    <mergeCell ref="Z115:AA115"/>
    <mergeCell ref="AB115:AC115"/>
    <mergeCell ref="AD115:AE115"/>
    <mergeCell ref="AF115:AG115"/>
    <mergeCell ref="BF115:BG115"/>
    <mergeCell ref="BH115:BI115"/>
    <mergeCell ref="A115:B115"/>
    <mergeCell ref="C115:Q115"/>
    <mergeCell ref="R115:S115"/>
    <mergeCell ref="T115:U115"/>
    <mergeCell ref="V115:W115"/>
    <mergeCell ref="X115:Y115"/>
    <mergeCell ref="Z116:AA116"/>
    <mergeCell ref="AB116:AC116"/>
    <mergeCell ref="AD116:AE116"/>
    <mergeCell ref="AF116:AG116"/>
    <mergeCell ref="BF118:BG118"/>
    <mergeCell ref="BH118:BI118"/>
    <mergeCell ref="A119:B119"/>
    <mergeCell ref="C119:Q119"/>
    <mergeCell ref="R119:S119"/>
    <mergeCell ref="T119:U119"/>
    <mergeCell ref="V119:W119"/>
    <mergeCell ref="X119:Y119"/>
    <mergeCell ref="Z117:AA117"/>
    <mergeCell ref="AB117:AC117"/>
    <mergeCell ref="AD117:AE117"/>
    <mergeCell ref="AF117:AG117"/>
    <mergeCell ref="BF117:BG117"/>
    <mergeCell ref="BH117:BI117"/>
    <mergeCell ref="A117:B117"/>
    <mergeCell ref="C117:Q117"/>
    <mergeCell ref="R117:S117"/>
    <mergeCell ref="T117:U117"/>
    <mergeCell ref="V117:W117"/>
    <mergeCell ref="X117:Y117"/>
    <mergeCell ref="A118:B118"/>
    <mergeCell ref="C118:Q118"/>
    <mergeCell ref="BF120:BG120"/>
    <mergeCell ref="BH120:BI120"/>
    <mergeCell ref="A121:U121"/>
    <mergeCell ref="V121:W121"/>
    <mergeCell ref="X121:Y121"/>
    <mergeCell ref="Z121:AA121"/>
    <mergeCell ref="AB121:AC121"/>
    <mergeCell ref="AD121:AE121"/>
    <mergeCell ref="A120:B120"/>
    <mergeCell ref="C120:Q120"/>
    <mergeCell ref="V120:W120"/>
    <mergeCell ref="X120:Y120"/>
    <mergeCell ref="Z120:AA120"/>
    <mergeCell ref="AB120:AC120"/>
    <mergeCell ref="Z119:AA119"/>
    <mergeCell ref="AB119:AC119"/>
    <mergeCell ref="AD119:AE119"/>
    <mergeCell ref="AF119:AG119"/>
    <mergeCell ref="BF119:BG119"/>
    <mergeCell ref="BH119:BI119"/>
    <mergeCell ref="BF122:BG122"/>
    <mergeCell ref="BH122:BI122"/>
    <mergeCell ref="A123:U123"/>
    <mergeCell ref="V123:W123"/>
    <mergeCell ref="X123:Y123"/>
    <mergeCell ref="Z123:AA123"/>
    <mergeCell ref="AB123:AC123"/>
    <mergeCell ref="AD123:AE123"/>
    <mergeCell ref="AF123:AG123"/>
    <mergeCell ref="AH123:AJ123"/>
    <mergeCell ref="AF121:AG121"/>
    <mergeCell ref="BF121:BG121"/>
    <mergeCell ref="BH121:BI121"/>
    <mergeCell ref="A122:U122"/>
    <mergeCell ref="V122:W122"/>
    <mergeCell ref="X122:Y122"/>
    <mergeCell ref="Z122:AA122"/>
    <mergeCell ref="AB122:AC122"/>
    <mergeCell ref="AD122:AE122"/>
    <mergeCell ref="AF122:AG122"/>
    <mergeCell ref="AK122:AM122"/>
    <mergeCell ref="AN122:AP122"/>
    <mergeCell ref="AQ122:AS122"/>
    <mergeCell ref="AT122:AV122"/>
    <mergeCell ref="AW122:AY122"/>
    <mergeCell ref="AZ122:BB122"/>
    <mergeCell ref="AZ124:BB124"/>
    <mergeCell ref="BC124:BE124"/>
    <mergeCell ref="BF124:BG124"/>
    <mergeCell ref="BH124:BI124"/>
    <mergeCell ref="A125:U125"/>
    <mergeCell ref="V125:W125"/>
    <mergeCell ref="X125:Y125"/>
    <mergeCell ref="Z125:AA125"/>
    <mergeCell ref="AB125:AC125"/>
    <mergeCell ref="AD125:AE125"/>
    <mergeCell ref="AH124:AJ124"/>
    <mergeCell ref="AK124:AM124"/>
    <mergeCell ref="AN124:AP124"/>
    <mergeCell ref="AQ124:AS124"/>
    <mergeCell ref="AT124:AV124"/>
    <mergeCell ref="AW124:AY124"/>
    <mergeCell ref="BC123:BE123"/>
    <mergeCell ref="BF123:BG123"/>
    <mergeCell ref="BH123:BI123"/>
    <mergeCell ref="A124:U124"/>
    <mergeCell ref="V124:W124"/>
    <mergeCell ref="X124:Y124"/>
    <mergeCell ref="Z124:AA124"/>
    <mergeCell ref="AB124:AC124"/>
    <mergeCell ref="AD124:AE124"/>
    <mergeCell ref="AF124:AG124"/>
    <mergeCell ref="AK123:AM123"/>
    <mergeCell ref="AN123:AP123"/>
    <mergeCell ref="AQ123:AS123"/>
    <mergeCell ref="AT123:AV123"/>
    <mergeCell ref="AW123:AY123"/>
    <mergeCell ref="AZ123:BB123"/>
    <mergeCell ref="AK128:AN128"/>
    <mergeCell ref="AO128:AR128"/>
    <mergeCell ref="AS128:AV128"/>
    <mergeCell ref="AB128:AD128"/>
    <mergeCell ref="AE128:AG128"/>
    <mergeCell ref="AW125:AY125"/>
    <mergeCell ref="AZ125:BB125"/>
    <mergeCell ref="BC125:BE125"/>
    <mergeCell ref="BF125:BG125"/>
    <mergeCell ref="BH125:BI125"/>
    <mergeCell ref="AK127:AV127"/>
    <mergeCell ref="AW127:BI128"/>
    <mergeCell ref="AF125:AG125"/>
    <mergeCell ref="AH125:AJ125"/>
    <mergeCell ref="AK125:AM125"/>
    <mergeCell ref="AN125:AP125"/>
    <mergeCell ref="AQ125:AS125"/>
    <mergeCell ref="AT125:AV125"/>
    <mergeCell ref="Q127:AJ127"/>
    <mergeCell ref="Q128:AA128"/>
    <mergeCell ref="A146:D146"/>
    <mergeCell ref="E146:BE146"/>
    <mergeCell ref="BF146:BI146"/>
    <mergeCell ref="A147:D147"/>
    <mergeCell ref="E147:BE147"/>
    <mergeCell ref="BF147:BI147"/>
    <mergeCell ref="A143:BI143"/>
    <mergeCell ref="A144:D144"/>
    <mergeCell ref="E144:BE144"/>
    <mergeCell ref="BF144:BI144"/>
    <mergeCell ref="A145:D145"/>
    <mergeCell ref="E145:BE145"/>
    <mergeCell ref="BF145:BI145"/>
    <mergeCell ref="AH129:AJ130"/>
    <mergeCell ref="AK129:AN134"/>
    <mergeCell ref="AO129:AR134"/>
    <mergeCell ref="AS129:AV134"/>
    <mergeCell ref="AH131:AJ132"/>
    <mergeCell ref="AE131:AG132"/>
    <mergeCell ref="AW129:BI131"/>
    <mergeCell ref="AW132:BI134"/>
    <mergeCell ref="Q129:AA130"/>
    <mergeCell ref="Q131:AA132"/>
    <mergeCell ref="Q133:AA134"/>
    <mergeCell ref="A152:D152"/>
    <mergeCell ref="E152:BE152"/>
    <mergeCell ref="BF152:BI152"/>
    <mergeCell ref="A153:D153"/>
    <mergeCell ref="E153:BE153"/>
    <mergeCell ref="BF153:BI153"/>
    <mergeCell ref="A150:D150"/>
    <mergeCell ref="E150:BE150"/>
    <mergeCell ref="BF150:BI150"/>
    <mergeCell ref="A151:D151"/>
    <mergeCell ref="E151:BE151"/>
    <mergeCell ref="BF151:BI151"/>
    <mergeCell ref="A148:D148"/>
    <mergeCell ref="E148:BE148"/>
    <mergeCell ref="BF148:BI148"/>
    <mergeCell ref="A149:D149"/>
    <mergeCell ref="E149:BE149"/>
    <mergeCell ref="BF149:BI149"/>
    <mergeCell ref="A158:D158"/>
    <mergeCell ref="E158:BE158"/>
    <mergeCell ref="BF158:BI158"/>
    <mergeCell ref="A159:D159"/>
    <mergeCell ref="E159:BE159"/>
    <mergeCell ref="BF159:BI159"/>
    <mergeCell ref="A156:D156"/>
    <mergeCell ref="E156:BE156"/>
    <mergeCell ref="BF156:BI156"/>
    <mergeCell ref="A157:D157"/>
    <mergeCell ref="E157:BE157"/>
    <mergeCell ref="BF157:BI157"/>
    <mergeCell ref="A154:D154"/>
    <mergeCell ref="E154:BE154"/>
    <mergeCell ref="BF154:BI154"/>
    <mergeCell ref="A155:D155"/>
    <mergeCell ref="E155:BE155"/>
    <mergeCell ref="BF155:BI155"/>
    <mergeCell ref="A164:D164"/>
    <mergeCell ref="E164:BE164"/>
    <mergeCell ref="BF164:BI164"/>
    <mergeCell ref="A165:D165"/>
    <mergeCell ref="E165:BE165"/>
    <mergeCell ref="BF165:BI165"/>
    <mergeCell ref="A162:D162"/>
    <mergeCell ref="E162:BE162"/>
    <mergeCell ref="BF162:BI162"/>
    <mergeCell ref="A163:D163"/>
    <mergeCell ref="E163:BE163"/>
    <mergeCell ref="BF163:BI163"/>
    <mergeCell ref="A160:D160"/>
    <mergeCell ref="E160:BE160"/>
    <mergeCell ref="BF160:BI160"/>
    <mergeCell ref="A161:D161"/>
    <mergeCell ref="E161:BE161"/>
    <mergeCell ref="BF161:BI161"/>
    <mergeCell ref="A170:D170"/>
    <mergeCell ref="E170:BE170"/>
    <mergeCell ref="BF170:BI170"/>
    <mergeCell ref="A171:D171"/>
    <mergeCell ref="E171:BE171"/>
    <mergeCell ref="BF171:BI171"/>
    <mergeCell ref="A168:D168"/>
    <mergeCell ref="E168:BE168"/>
    <mergeCell ref="BF168:BI168"/>
    <mergeCell ref="A169:D169"/>
    <mergeCell ref="E169:BE169"/>
    <mergeCell ref="BF169:BI169"/>
    <mergeCell ref="A166:D166"/>
    <mergeCell ref="E166:BE166"/>
    <mergeCell ref="BF166:BI166"/>
    <mergeCell ref="A167:D167"/>
    <mergeCell ref="E167:BE167"/>
    <mergeCell ref="BF167:BI167"/>
    <mergeCell ref="A177:D177"/>
    <mergeCell ref="E177:BE177"/>
    <mergeCell ref="BF177:BI177"/>
    <mergeCell ref="A178:D178"/>
    <mergeCell ref="E178:BE178"/>
    <mergeCell ref="BF178:BI178"/>
    <mergeCell ref="A175:D175"/>
    <mergeCell ref="E175:BE175"/>
    <mergeCell ref="BF175:BI175"/>
    <mergeCell ref="A176:D176"/>
    <mergeCell ref="E176:BE176"/>
    <mergeCell ref="BF176:BI176"/>
    <mergeCell ref="A174:D174"/>
    <mergeCell ref="E174:BE174"/>
    <mergeCell ref="BF174:BI174"/>
    <mergeCell ref="A172:D172"/>
    <mergeCell ref="E172:BE172"/>
    <mergeCell ref="BF172:BI172"/>
    <mergeCell ref="A173:D173"/>
    <mergeCell ref="E173:BE173"/>
    <mergeCell ref="BF173:BI173"/>
    <mergeCell ref="A183:D183"/>
    <mergeCell ref="E183:BE183"/>
    <mergeCell ref="BF183:BI183"/>
    <mergeCell ref="A184:D184"/>
    <mergeCell ref="E184:BE184"/>
    <mergeCell ref="BF184:BI184"/>
    <mergeCell ref="A181:D181"/>
    <mergeCell ref="E181:BE181"/>
    <mergeCell ref="BF181:BI181"/>
    <mergeCell ref="A182:D182"/>
    <mergeCell ref="E182:BE182"/>
    <mergeCell ref="BF182:BI182"/>
    <mergeCell ref="A179:D179"/>
    <mergeCell ref="E179:BE179"/>
    <mergeCell ref="BF179:BI179"/>
    <mergeCell ref="A180:D180"/>
    <mergeCell ref="E180:BE180"/>
    <mergeCell ref="BF180:BI180"/>
    <mergeCell ref="A189:D189"/>
    <mergeCell ref="E189:BE189"/>
    <mergeCell ref="BF189:BI189"/>
    <mergeCell ref="A190:D190"/>
    <mergeCell ref="E190:BE190"/>
    <mergeCell ref="BF190:BI190"/>
    <mergeCell ref="A187:D187"/>
    <mergeCell ref="E187:BE187"/>
    <mergeCell ref="BF187:BI187"/>
    <mergeCell ref="A188:D188"/>
    <mergeCell ref="E188:BE188"/>
    <mergeCell ref="BF188:BI188"/>
    <mergeCell ref="A185:D185"/>
    <mergeCell ref="E185:BE185"/>
    <mergeCell ref="BF185:BI185"/>
    <mergeCell ref="A186:D186"/>
    <mergeCell ref="E186:BE186"/>
    <mergeCell ref="BF186:BI186"/>
    <mergeCell ref="A195:D195"/>
    <mergeCell ref="E195:BE195"/>
    <mergeCell ref="BF195:BI195"/>
    <mergeCell ref="A196:D196"/>
    <mergeCell ref="E196:BE196"/>
    <mergeCell ref="BF196:BI196"/>
    <mergeCell ref="A193:D193"/>
    <mergeCell ref="E193:BE193"/>
    <mergeCell ref="BF193:BI193"/>
    <mergeCell ref="A194:D194"/>
    <mergeCell ref="E194:BE194"/>
    <mergeCell ref="BF194:BI194"/>
    <mergeCell ref="A191:D191"/>
    <mergeCell ref="E191:BE191"/>
    <mergeCell ref="BF191:BI191"/>
    <mergeCell ref="A192:D192"/>
    <mergeCell ref="E192:BE192"/>
    <mergeCell ref="BF192:BI192"/>
    <mergeCell ref="A201:D201"/>
    <mergeCell ref="E201:BE201"/>
    <mergeCell ref="BF201:BI201"/>
    <mergeCell ref="A202:D202"/>
    <mergeCell ref="E202:BE202"/>
    <mergeCell ref="BF202:BI202"/>
    <mergeCell ref="A199:D199"/>
    <mergeCell ref="E199:BE199"/>
    <mergeCell ref="BF199:BI199"/>
    <mergeCell ref="A200:D200"/>
    <mergeCell ref="E200:BE200"/>
    <mergeCell ref="BF200:BI200"/>
    <mergeCell ref="A197:D197"/>
    <mergeCell ref="E197:BE197"/>
    <mergeCell ref="BF197:BI197"/>
    <mergeCell ref="A198:D198"/>
    <mergeCell ref="E198:BE198"/>
    <mergeCell ref="BF198:BI198"/>
    <mergeCell ref="A127:P127"/>
    <mergeCell ref="N128:P128"/>
    <mergeCell ref="K128:M128"/>
    <mergeCell ref="H128:J128"/>
    <mergeCell ref="A128:G128"/>
    <mergeCell ref="A129:G134"/>
    <mergeCell ref="H129:J134"/>
    <mergeCell ref="K129:M134"/>
    <mergeCell ref="N129:P134"/>
    <mergeCell ref="AB131:AD132"/>
    <mergeCell ref="AB133:AD134"/>
    <mergeCell ref="AE133:AG134"/>
    <mergeCell ref="AH133:AJ134"/>
    <mergeCell ref="AB129:AD130"/>
    <mergeCell ref="AE129:AG130"/>
    <mergeCell ref="AH128:AJ128"/>
    <mergeCell ref="AD120:AE120"/>
    <mergeCell ref="AF120:AG120"/>
    <mergeCell ref="AH122:AJ122"/>
  </mergeCells>
  <printOptions horizontalCentered="1"/>
  <pageMargins left="0.19685039370078741" right="0.19685039370078741" top="0.78740157480314965" bottom="0.39370078740157483" header="0.31496062992125984" footer="0.31496062992125984"/>
  <pageSetup paperSize="8" scale="46" fitToHeight="0" orientation="portrait" verticalDpi="1200" r:id="rId1"/>
  <headerFooter alignWithMargins="0"/>
  <rowBreaks count="3" manualBreakCount="3">
    <brk id="72" max="60" man="1"/>
    <brk id="140" max="16383" man="1"/>
    <brk id="206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22.03.21_fin</vt:lpstr>
      <vt:lpstr>'22.03.21_fin'!Область_печати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2021-03-22T06:51:16Z</cp:lastPrinted>
  <dcterms:created xsi:type="dcterms:W3CDTF">2019-03-18T13:20:47Z</dcterms:created>
  <dcterms:modified xsi:type="dcterms:W3CDTF">2021-03-22T06:54:04Z</dcterms:modified>
</cp:coreProperties>
</file>