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28275" windowHeight="12045" tabRatio="584"/>
  </bookViews>
  <sheets>
    <sheet name="ФОРМА" sheetId="28" r:id="rId1"/>
  </sheets>
  <calcPr calcId="152511"/>
</workbook>
</file>

<file path=xl/calcChain.xml><?xml version="1.0" encoding="utf-8"?>
<calcChain xmlns="http://schemas.openxmlformats.org/spreadsheetml/2006/main">
  <c r="BD70" i="28" l="1"/>
  <c r="BD68" i="28"/>
  <c r="AZ62" i="28" l="1"/>
  <c r="AY62" i="28"/>
  <c r="AX62" i="28"/>
  <c r="AG62" i="28"/>
  <c r="AH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BA62" i="28"/>
  <c r="BB62" i="28"/>
  <c r="BC62" i="28"/>
  <c r="AF62" i="28"/>
  <c r="V62" i="28"/>
  <c r="X62" i="28"/>
  <c r="Z62" i="28"/>
  <c r="AB62" i="28"/>
  <c r="AD62" i="28"/>
  <c r="T62" i="28"/>
  <c r="AG29" i="28" l="1"/>
  <c r="AG127" i="28" s="1"/>
  <c r="AH29" i="28"/>
  <c r="AH127" i="28" s="1"/>
  <c r="AI29" i="28"/>
  <c r="AJ29" i="28"/>
  <c r="AJ127" i="28" s="1"/>
  <c r="AK29" i="28"/>
  <c r="AK127" i="28" s="1"/>
  <c r="AL29" i="28"/>
  <c r="AL127" i="28" s="1"/>
  <c r="AM29" i="28"/>
  <c r="AM127" i="28" s="1"/>
  <c r="AN29" i="28"/>
  <c r="AN127" i="28" s="1"/>
  <c r="AO29" i="28"/>
  <c r="AO127" i="28" s="1"/>
  <c r="AP29" i="28"/>
  <c r="AP127" i="28" s="1"/>
  <c r="AQ29" i="28"/>
  <c r="AQ127" i="28" s="1"/>
  <c r="AR29" i="28"/>
  <c r="AR127" i="28" s="1"/>
  <c r="AS29" i="28"/>
  <c r="AS127" i="28" s="1"/>
  <c r="AT29" i="28"/>
  <c r="AT127" i="28" s="1"/>
  <c r="AU29" i="28"/>
  <c r="AU127" i="28" s="1"/>
  <c r="AV29" i="28"/>
  <c r="AV127" i="28" s="1"/>
  <c r="AW29" i="28"/>
  <c r="AW127" i="28" s="1"/>
  <c r="AX29" i="28"/>
  <c r="AX127" i="28" s="1"/>
  <c r="AY29" i="28"/>
  <c r="AY127" i="28" s="1"/>
  <c r="AZ29" i="28"/>
  <c r="AZ127" i="28" s="1"/>
  <c r="BA29" i="28"/>
  <c r="BB29" i="28"/>
  <c r="BC29" i="28"/>
  <c r="AF29" i="28"/>
  <c r="AF127" i="28" s="1"/>
  <c r="V29" i="28"/>
  <c r="V127" i="28" s="1"/>
  <c r="X29" i="28"/>
  <c r="X127" i="28" s="1"/>
  <c r="Z29" i="28"/>
  <c r="Z127" i="28" s="1"/>
  <c r="AB29" i="28"/>
  <c r="AB127" i="28" s="1"/>
  <c r="AD29" i="28"/>
  <c r="AD127" i="28" s="1"/>
  <c r="T29" i="28"/>
  <c r="T127" i="28" s="1"/>
  <c r="T131" i="28" l="1"/>
  <c r="T130" i="28"/>
  <c r="T129" i="28"/>
  <c r="BC127" i="28"/>
  <c r="BB127" i="28"/>
  <c r="BA127" i="28"/>
  <c r="AX128" i="28"/>
  <c r="AU128" i="28"/>
  <c r="AR128" i="28"/>
  <c r="AO128" i="28"/>
  <c r="AL128" i="28"/>
  <c r="AI128" i="28"/>
  <c r="AF128" i="28"/>
  <c r="BD69" i="28" l="1"/>
  <c r="BD105" i="28" l="1"/>
  <c r="BD118" i="28"/>
  <c r="BD117" i="28"/>
  <c r="BD115" i="28"/>
  <c r="BD114" i="28"/>
  <c r="BD113" i="28"/>
  <c r="BD104" i="28"/>
  <c r="BD103" i="28"/>
  <c r="BD102" i="28"/>
  <c r="BD101" i="28"/>
  <c r="BD100" i="28"/>
  <c r="BD99" i="28"/>
  <c r="BD98" i="28"/>
  <c r="BD97" i="28"/>
  <c r="BD96" i="28"/>
  <c r="BD95" i="28"/>
  <c r="BD94" i="28"/>
  <c r="BD93" i="28"/>
  <c r="BD92" i="28"/>
  <c r="BD91" i="28"/>
  <c r="BD90" i="28"/>
  <c r="BD88" i="28"/>
  <c r="BD87" i="28"/>
  <c r="BD86" i="28"/>
  <c r="BD85" i="28"/>
  <c r="BD84" i="28"/>
  <c r="BD83" i="28"/>
  <c r="BD82" i="28"/>
  <c r="BD81" i="28"/>
  <c r="BD80" i="28"/>
  <c r="BD79" i="28"/>
  <c r="BD78" i="28"/>
  <c r="BD77" i="28"/>
  <c r="BD75" i="28"/>
  <c r="BD74" i="28"/>
  <c r="BD73" i="28"/>
  <c r="BD72" i="28"/>
  <c r="BQ54" i="28" l="1"/>
  <c r="BO54" i="28"/>
  <c r="BN54" i="28"/>
  <c r="BD54" i="28" l="1"/>
  <c r="BD57" i="28" l="1"/>
  <c r="BD56" i="28"/>
  <c r="BD52" i="28"/>
  <c r="BQ55" i="28" l="1"/>
  <c r="BP55" i="28"/>
  <c r="BO55" i="28"/>
  <c r="BN55" i="28"/>
  <c r="BN85" i="28"/>
  <c r="BO85" i="28"/>
  <c r="BP85" i="28"/>
  <c r="BQ85" i="28"/>
  <c r="BD67" i="28" l="1"/>
  <c r="BD66" i="28"/>
  <c r="BD65" i="28"/>
  <c r="BD64" i="28"/>
  <c r="BD32" i="28"/>
  <c r="BD31" i="28"/>
  <c r="BH19" i="28" l="1"/>
  <c r="BF19" i="28"/>
  <c r="BE19" i="28"/>
  <c r="BD19" i="28"/>
  <c r="BC19" i="28"/>
  <c r="BB19" i="28"/>
  <c r="BI18" i="28"/>
  <c r="BI17" i="28"/>
  <c r="BI16" i="28"/>
  <c r="BI15" i="28"/>
  <c r="BI19" i="28" l="1"/>
  <c r="BQ94" i="28" l="1"/>
  <c r="BP94" i="28"/>
  <c r="BO94" i="28"/>
  <c r="BN94" i="28"/>
  <c r="BQ95" i="28"/>
  <c r="BP95" i="28"/>
  <c r="BO95" i="28"/>
  <c r="BN95" i="28"/>
  <c r="BQ91" i="28"/>
  <c r="BP91" i="28"/>
  <c r="BO91" i="28"/>
  <c r="BN91" i="28"/>
  <c r="BQ90" i="28"/>
  <c r="BP90" i="28"/>
  <c r="BO90" i="28"/>
  <c r="BN90" i="28"/>
  <c r="BQ92" i="28"/>
  <c r="BP92" i="28"/>
  <c r="BO92" i="28"/>
  <c r="BN92" i="28"/>
  <c r="BQ93" i="28"/>
  <c r="BP93" i="28"/>
  <c r="BO93" i="28"/>
  <c r="BN93" i="28"/>
  <c r="BQ84" i="28"/>
  <c r="BP84" i="28"/>
  <c r="BO84" i="28"/>
  <c r="BN84" i="28"/>
  <c r="BQ80" i="28"/>
  <c r="BP80" i="28"/>
  <c r="BO80" i="28"/>
  <c r="BN80" i="28"/>
  <c r="BQ81" i="28"/>
  <c r="BP81" i="28"/>
  <c r="BO81" i="28"/>
  <c r="BN81" i="28"/>
  <c r="BQ77" i="28"/>
  <c r="BP77" i="28"/>
  <c r="BO77" i="28"/>
  <c r="BN77" i="28"/>
  <c r="BD63" i="28"/>
  <c r="BD62" i="28" s="1"/>
  <c r="BD49" i="28"/>
  <c r="BD50" i="28"/>
  <c r="BD51" i="28"/>
  <c r="BQ51" i="28"/>
  <c r="BP51" i="28"/>
  <c r="BO51" i="28"/>
  <c r="BN51" i="28"/>
  <c r="BQ83" i="28" l="1"/>
  <c r="BP83" i="28"/>
  <c r="BO83" i="28"/>
  <c r="BN83" i="28"/>
  <c r="BQ109" i="28"/>
  <c r="BP109" i="28"/>
  <c r="BO109" i="28"/>
  <c r="BN109" i="28"/>
  <c r="BQ98" i="28"/>
  <c r="BP98" i="28"/>
  <c r="BO98" i="28"/>
  <c r="BN98" i="28"/>
  <c r="BQ97" i="28"/>
  <c r="BP97" i="28"/>
  <c r="BO97" i="28"/>
  <c r="BN97" i="28"/>
  <c r="BQ96" i="28"/>
  <c r="BP96" i="28"/>
  <c r="BO96" i="28"/>
  <c r="BN96" i="28"/>
  <c r="BQ73" i="28"/>
  <c r="BP73" i="28"/>
  <c r="BO73" i="28"/>
  <c r="BN73" i="28"/>
  <c r="BQ86" i="28"/>
  <c r="BP86" i="28"/>
  <c r="BO86" i="28"/>
  <c r="BN86" i="28"/>
  <c r="BQ82" i="28"/>
  <c r="BP82" i="28"/>
  <c r="BO82" i="28"/>
  <c r="BN82" i="28"/>
  <c r="BQ79" i="28"/>
  <c r="BP79" i="28"/>
  <c r="BO79" i="28"/>
  <c r="BN79" i="28"/>
  <c r="BQ78" i="28"/>
  <c r="BP78" i="28"/>
  <c r="BO78" i="28"/>
  <c r="BN78" i="28"/>
  <c r="BQ76" i="28"/>
  <c r="BP76" i="28"/>
  <c r="BO76" i="28"/>
  <c r="BN76" i="28"/>
  <c r="BQ75" i="28"/>
  <c r="BP75" i="28"/>
  <c r="BO75" i="28"/>
  <c r="BN75" i="28"/>
  <c r="BQ74" i="28"/>
  <c r="BP74" i="28"/>
  <c r="BO74" i="28"/>
  <c r="BN74" i="28"/>
  <c r="BQ72" i="28"/>
  <c r="BP72" i="28"/>
  <c r="BO72" i="28"/>
  <c r="BN72" i="28"/>
  <c r="BQ71" i="28"/>
  <c r="BP71" i="28"/>
  <c r="BO71" i="28"/>
  <c r="BN71" i="28"/>
  <c r="BQ67" i="28"/>
  <c r="BP67" i="28"/>
  <c r="BO67" i="28"/>
  <c r="BN67" i="28"/>
  <c r="BQ64" i="28"/>
  <c r="BP64" i="28"/>
  <c r="BO64" i="28"/>
  <c r="BN64" i="28"/>
  <c r="BQ63" i="28"/>
  <c r="BP63" i="28"/>
  <c r="BO63" i="28"/>
  <c r="BN63" i="28"/>
  <c r="BQ99" i="28"/>
  <c r="BP99" i="28"/>
  <c r="BO99" i="28"/>
  <c r="BN99" i="28"/>
  <c r="BQ50" i="28"/>
  <c r="BP50" i="28"/>
  <c r="BO50" i="28"/>
  <c r="BN50" i="28"/>
  <c r="BQ49" i="28"/>
  <c r="BP49" i="28"/>
  <c r="BO49" i="28"/>
  <c r="BN49" i="28"/>
  <c r="BP54" i="28"/>
  <c r="BQ52" i="28"/>
  <c r="BP52" i="28"/>
  <c r="BO52" i="28"/>
  <c r="BN52" i="28"/>
  <c r="BQ48" i="28"/>
  <c r="BP48" i="28"/>
  <c r="BO48" i="28"/>
  <c r="BN48" i="28"/>
  <c r="BD48" i="28"/>
  <c r="BQ46" i="28"/>
  <c r="BP46" i="28"/>
  <c r="BO46" i="28"/>
  <c r="BN46" i="28"/>
  <c r="BD46" i="28"/>
  <c r="BQ45" i="28"/>
  <c r="BP45" i="28"/>
  <c r="BO45" i="28"/>
  <c r="BN45" i="28"/>
  <c r="BD45" i="28"/>
  <c r="BQ44" i="28"/>
  <c r="BP44" i="28"/>
  <c r="BO44" i="28"/>
  <c r="BN44" i="28"/>
  <c r="BD44" i="28"/>
  <c r="BQ43" i="28"/>
  <c r="BP43" i="28"/>
  <c r="BO43" i="28"/>
  <c r="BN43" i="28"/>
  <c r="BD43" i="28"/>
  <c r="BQ42" i="28"/>
  <c r="BP42" i="28"/>
  <c r="BO42" i="28"/>
  <c r="BN42" i="28"/>
  <c r="BD42" i="28"/>
  <c r="BQ41" i="28"/>
  <c r="BP41" i="28"/>
  <c r="BO41" i="28"/>
  <c r="BN41" i="28"/>
  <c r="BD41" i="28"/>
  <c r="BQ40" i="28"/>
  <c r="BP40" i="28"/>
  <c r="BO40" i="28"/>
  <c r="BN40" i="28"/>
  <c r="BD40" i="28"/>
  <c r="BQ39" i="28"/>
  <c r="BP39" i="28"/>
  <c r="BO39" i="28"/>
  <c r="BN39" i="28"/>
  <c r="BD39" i="28"/>
  <c r="BD38" i="28"/>
  <c r="BD37" i="28"/>
  <c r="BR36" i="28"/>
  <c r="BP36" i="28"/>
  <c r="BO36" i="28"/>
  <c r="BN36" i="28"/>
  <c r="BD36" i="28"/>
  <c r="BD35" i="28"/>
  <c r="BQ34" i="28"/>
  <c r="BP34" i="28"/>
  <c r="BO34" i="28"/>
  <c r="BN34" i="28"/>
  <c r="BD34" i="28"/>
  <c r="BQ33" i="28"/>
  <c r="BP33" i="28"/>
  <c r="BO33" i="28"/>
  <c r="BN33" i="28"/>
  <c r="BD33" i="28"/>
  <c r="BR32" i="28"/>
  <c r="BQ32" i="28"/>
  <c r="BP32" i="28"/>
  <c r="BO32" i="28"/>
  <c r="BN32" i="28"/>
  <c r="BQ30" i="28"/>
  <c r="BP30" i="28"/>
  <c r="BO30" i="28"/>
  <c r="BN30" i="28"/>
  <c r="BD30" i="28"/>
  <c r="BD29" i="28" l="1"/>
  <c r="BD127" i="28" s="1"/>
  <c r="BP29" i="28"/>
  <c r="BQ62" i="28"/>
  <c r="BO62" i="28"/>
  <c r="BP62" i="28"/>
  <c r="BQ29" i="28"/>
  <c r="BO29" i="28"/>
  <c r="BN29" i="28"/>
  <c r="BS29" i="28"/>
  <c r="AI62" i="28"/>
  <c r="BN62" i="28" s="1"/>
  <c r="AI127" i="28" l="1"/>
</calcChain>
</file>

<file path=xl/sharedStrings.xml><?xml version="1.0" encoding="utf-8"?>
<sst xmlns="http://schemas.openxmlformats.org/spreadsheetml/2006/main" count="920" uniqueCount="512">
  <si>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</si>
  <si>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</si>
  <si>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</si>
  <si>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</si>
  <si>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</si>
  <si>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</si>
  <si>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</si>
  <si>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</si>
  <si>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</si>
  <si>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</si>
  <si>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</si>
  <si>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</si>
  <si>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</si>
  <si>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</si>
  <si>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</si>
  <si>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</si>
  <si>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</si>
  <si>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</si>
  <si>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</si>
  <si>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</si>
  <si>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</si>
  <si>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</si>
  <si>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</si>
  <si>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</si>
  <si>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</si>
  <si>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</si>
  <si>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</si>
  <si>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</si>
  <si>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</si>
  <si>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</si>
  <si>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</si>
  <si>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</si>
  <si>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</si>
  <si>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</si>
  <si>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</si>
  <si>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</si>
  <si>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</si>
  <si>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</si>
  <si>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</si>
  <si>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</si>
  <si>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</si>
  <si>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</si>
  <si>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</si>
  <si>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</si>
  <si>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</si>
  <si>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</si>
  <si>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</si>
  <si>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</si>
  <si>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</si>
  <si>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</si>
  <si>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</si>
  <si>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</si>
  <si>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</si>
  <si>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</si>
  <si>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</si>
  <si>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</si>
  <si>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</si>
  <si>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</si>
  <si>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</si>
  <si>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</si>
  <si>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</si>
  <si>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</si>
  <si>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</si>
  <si>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</si>
  <si>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</si>
  <si>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</si>
  <si>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</si>
  <si>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</si>
  <si>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</si>
  <si>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</si>
  <si>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</si>
  <si>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</si>
  <si>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</si>
  <si>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</si>
  <si>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</si>
  <si>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</si>
  <si>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</si>
  <si>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</si>
  <si>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</si>
  <si>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</si>
  <si>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</si>
  <si>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</si>
  <si>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</si>
  <si>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</si>
  <si>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</si>
  <si>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</si>
  <si>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</si>
  <si>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</si>
  <si>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</si>
  <si>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</si>
  <si>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</si>
  <si>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</si>
  <si>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</si>
  <si>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</si>
  <si>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</si>
  <si>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</si>
  <si>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</si>
  <si>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</si>
  <si>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</si>
  <si>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</si>
  <si>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</si>
  <si>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</si>
  <si>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</si>
  <si>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</si>
  <si>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</si>
  <si>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</si>
  <si>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</si>
  <si>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</si>
  <si>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</si>
  <si>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</si>
  <si>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</si>
  <si>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</si>
  <si>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</si>
  <si>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</si>
  <si>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</si>
  <si>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</si>
  <si>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</si>
  <si>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</si>
  <si>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</si>
  <si>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</si>
  <si>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</si>
  <si>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</si>
  <si>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</si>
  <si>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</si>
  <si>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</si>
  <si>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</si>
  <si>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</si>
  <si>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</si>
  <si>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</si>
  <si>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2.4</t>
  </si>
  <si>
    <t>УК-5</t>
  </si>
  <si>
    <t>УК-6</t>
  </si>
  <si>
    <t xml:space="preserve">                                              </t>
  </si>
  <si>
    <t xml:space="preserve">Количество часов учебных занятий                        </t>
  </si>
  <si>
    <t>2.1.2</t>
  </si>
  <si>
    <t>2.3.2</t>
  </si>
  <si>
    <t>IV</t>
  </si>
  <si>
    <t>IV курс</t>
  </si>
  <si>
    <t>8 семестр,
__ недель</t>
  </si>
  <si>
    <t>Философия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</si>
  <si>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</si>
  <si>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</si>
  <si>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</si>
  <si>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</si>
  <si>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</si>
  <si>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</si>
  <si>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</si>
  <si>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</si>
  <si>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</si>
  <si>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</si>
  <si>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</si>
  <si>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</si>
  <si>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</si>
  <si>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Преддипломная</t>
  </si>
  <si>
    <t>Микроэкономика</t>
  </si>
  <si>
    <t>2.5</t>
  </si>
  <si>
    <t>2.6</t>
  </si>
  <si>
    <t>2.7</t>
  </si>
  <si>
    <t>1.6</t>
  </si>
  <si>
    <t>1.7</t>
  </si>
  <si>
    <t>1.8</t>
  </si>
  <si>
    <t>1.9</t>
  </si>
  <si>
    <t>1.10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</si>
  <si>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</si>
  <si>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</si>
  <si>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</si>
  <si>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</si>
  <si>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</si>
  <si>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</si>
  <si>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</si>
  <si>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</si>
  <si>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</si>
  <si>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БПК-7</t>
  </si>
  <si>
    <t>2.9</t>
  </si>
  <si>
    <t>2.9.1</t>
  </si>
  <si>
    <t>2.9.2</t>
  </si>
  <si>
    <t>2.10</t>
  </si>
  <si>
    <t>2.11</t>
  </si>
  <si>
    <t>2.11.1</t>
  </si>
  <si>
    <t>2.11.2</t>
  </si>
  <si>
    <t>2.12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</si>
  <si>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</si>
  <si>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</si>
  <si>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</si>
  <si>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</si>
  <si>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</si>
  <si>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</si>
  <si>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</si>
  <si>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</si>
  <si>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</si>
  <si>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</si>
  <si>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</si>
  <si>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</si>
  <si>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</si>
  <si>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</si>
  <si>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</si>
  <si>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</si>
  <si>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</si>
  <si>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</si>
  <si>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</si>
  <si>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</si>
  <si>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</si>
  <si>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Высшая математика</t>
  </si>
  <si>
    <t>2.3.3</t>
  </si>
  <si>
    <t>/2</t>
  </si>
  <si>
    <t>/70</t>
  </si>
  <si>
    <t>/410</t>
  </si>
  <si>
    <t>Модуль "Экономика 1"</t>
  </si>
  <si>
    <t>БПК-8</t>
  </si>
  <si>
    <t>БПК-9</t>
  </si>
  <si>
    <t>БПК-10</t>
  </si>
  <si>
    <t>БПК-11</t>
  </si>
  <si>
    <t>БПК-12</t>
  </si>
  <si>
    <t>БПК-13</t>
  </si>
  <si>
    <t>7 семестр,
16 недель</t>
  </si>
  <si>
    <t>УК-10</t>
  </si>
  <si>
    <t>УК-11</t>
  </si>
  <si>
    <t>/486</t>
  </si>
  <si>
    <t>1.4.1</t>
  </si>
  <si>
    <t>1.4.2</t>
  </si>
  <si>
    <t>1.5</t>
  </si>
  <si>
    <t>1.9.1</t>
  </si>
  <si>
    <t>1.9.2</t>
  </si>
  <si>
    <t>1.6.1</t>
  </si>
  <si>
    <t>1.6.2</t>
  </si>
  <si>
    <t xml:space="preserve">Математический модуль </t>
  </si>
  <si>
    <t>1.7.1</t>
  </si>
  <si>
    <t>1.7.2</t>
  </si>
  <si>
    <t>1, 3</t>
  </si>
  <si>
    <t>Модуль "Статистика и эконометрика"</t>
  </si>
  <si>
    <t>Национальная экономика Беларуси</t>
  </si>
  <si>
    <t>Международная экономика</t>
  </si>
  <si>
    <t>1.7.3</t>
  </si>
  <si>
    <t>/58</t>
  </si>
  <si>
    <t>/24</t>
  </si>
  <si>
    <t>I. График образовательного процесса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</si>
  <si>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</si>
  <si>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</si>
  <si>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</si>
  <si>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</si>
  <si>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</si>
  <si>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Проявлять инициативу и адаптироваться к изменениям в профессиональной деятельности</t>
  </si>
  <si>
    <t>Быть способным к саморазвитию и совершенствованию в профессиональной деятельности</t>
  </si>
  <si>
    <t>Владеть навыками здоровьесбережения</t>
  </si>
  <si>
    <t>Кафедра</t>
  </si>
  <si>
    <t>УК-12</t>
  </si>
  <si>
    <t>УК-13</t>
  </si>
  <si>
    <t>УК-14</t>
  </si>
  <si>
    <t>УК-15</t>
  </si>
  <si>
    <t>Использовать языковой материал в профессиональной области на белорусском языке</t>
  </si>
  <si>
    <t>Модуль "Экономика 3"</t>
  </si>
  <si>
    <t>СК-3</t>
  </si>
  <si>
    <t>СК-5</t>
  </si>
  <si>
    <t>2.4.1</t>
  </si>
  <si>
    <t>2.4.2</t>
  </si>
  <si>
    <t>СК-6</t>
  </si>
  <si>
    <t>СК-7</t>
  </si>
  <si>
    <t>СК-8</t>
  </si>
  <si>
    <t>2.5.1</t>
  </si>
  <si>
    <t>2.5.2</t>
  </si>
  <si>
    <t>СК-9</t>
  </si>
  <si>
    <t>СК-10</t>
  </si>
  <si>
    <t>2.6.1</t>
  </si>
  <si>
    <t>2.6.2</t>
  </si>
  <si>
    <t>СК-11</t>
  </si>
  <si>
    <t>СК-12</t>
  </si>
  <si>
    <t>2.7.1</t>
  </si>
  <si>
    <t>2.7.2</t>
  </si>
  <si>
    <t>СК-13</t>
  </si>
  <si>
    <t>СК-14</t>
  </si>
  <si>
    <t>2.8.1</t>
  </si>
  <si>
    <t>2.8.2</t>
  </si>
  <si>
    <t>2.8.3</t>
  </si>
  <si>
    <t>Бухгалтерский учет</t>
  </si>
  <si>
    <t>СК-15</t>
  </si>
  <si>
    <t>СК-23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</si>
  <si>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</si>
  <si>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</si>
  <si>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</si>
  <si>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</si>
  <si>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</si>
  <si>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1.7.1, 1.7.2</t>
  </si>
  <si>
    <t>СК-1</t>
  </si>
  <si>
    <t>СК-2</t>
  </si>
  <si>
    <t>СК-4</t>
  </si>
  <si>
    <t>СК-17</t>
  </si>
  <si>
    <t>СК-18</t>
  </si>
  <si>
    <t>СК-19</t>
  </si>
  <si>
    <t>СК-20</t>
  </si>
  <si>
    <t>СК-24</t>
  </si>
  <si>
    <t>/1</t>
  </si>
  <si>
    <t>Код модуля, учебной дисциплины</t>
  </si>
  <si>
    <t>/174</t>
  </si>
  <si>
    <t>/140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</si>
  <si>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</si>
  <si>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СК-25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</si>
  <si>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</si>
  <si>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</si>
  <si>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УК-1, БПК-6</t>
  </si>
  <si>
    <t>Управлять поведением персонала организации на основе современных технологий, мотивации и оценки деятельности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</si>
  <si>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</si>
  <si>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</si>
  <si>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</si>
  <si>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</si>
  <si>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</si>
  <si>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</si>
  <si>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</si>
  <si>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</si>
  <si>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</si>
  <si>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</si>
  <si>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УК-4,8</t>
  </si>
  <si>
    <t>История белорусской государственности</t>
  </si>
  <si>
    <t>УК-16</t>
  </si>
  <si>
    <t>Социальная психология</t>
  </si>
  <si>
    <t>Экономическая история</t>
  </si>
  <si>
    <t>2.1.3</t>
  </si>
  <si>
    <t>2.1.4</t>
  </si>
  <si>
    <t>3ДЗ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</si>
  <si>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</si>
  <si>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</si>
  <si>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______________________2022</t>
  </si>
  <si>
    <t xml:space="preserve"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 </t>
  </si>
  <si>
    <t xml:space="preserve">Методы социологического исследования / Социология </t>
  </si>
  <si>
    <t>Применять систематизированные знания о сущности, видах, этапах проведения и программирования социологического исследования; владеть основными методами сбора социологической информации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</si>
  <si>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</si>
  <si>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ПРИМЕРНЫЙ УЧЕБНЫЙ ПЛАН</t>
  </si>
  <si>
    <t xml:space="preserve">Первый заместитель </t>
  </si>
  <si>
    <t>Министра образования</t>
  </si>
  <si>
    <t>Республики Беларусь</t>
  </si>
  <si>
    <t>___________________</t>
  </si>
  <si>
    <t>И.А.Старовойтова</t>
  </si>
  <si>
    <t>__________________________________</t>
  </si>
  <si>
    <t>2022 г.</t>
  </si>
  <si>
    <t>Регистрационный №___________________</t>
  </si>
  <si>
    <t>Экономика организации</t>
  </si>
  <si>
    <t>Курсовая работа по учебной дисциплине "Экономика организации"</t>
  </si>
  <si>
    <t>Модуль "Инвестиции и инновационное развитие организации"</t>
  </si>
  <si>
    <t>1.11</t>
  </si>
  <si>
    <t>1.12</t>
  </si>
  <si>
    <t>Экономика и управление инновациями</t>
  </si>
  <si>
    <t>Экономика и управление инвестиционной деятельностью</t>
  </si>
  <si>
    <t>1.12.1</t>
  </si>
  <si>
    <t>1.12.2</t>
  </si>
  <si>
    <t xml:space="preserve">Рекомендован к утверждению Президиумом Совета УМО по экономическому образованию </t>
  </si>
  <si>
    <t>Председатель УМО по экономическому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</si>
  <si>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</si>
  <si>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 xml:space="preserve"> </t>
  </si>
  <si>
    <t>С.А.Касперович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</si>
  <si>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</si>
  <si>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И.В.Титович</t>
  </si>
  <si>
    <t xml:space="preserve">       М.П.</t>
  </si>
  <si>
    <t>Эксперт-нормоконтролер</t>
  </si>
  <si>
    <t xml:space="preserve"> БПК-9   </t>
  </si>
  <si>
    <t>Оперировать основными понятиями современных концепций инноватики, осуществлять оценку влияния инновационного развития на экономический рост</t>
  </si>
  <si>
    <t>БПК-14</t>
  </si>
  <si>
    <t>СК-16</t>
  </si>
  <si>
    <t>4, 5</t>
  </si>
  <si>
    <t>МИНИСТЕРСТВО ОБРАЗОВАНИЯ РЕСПУБЛИКИ БЕЛАРУСЬ</t>
  </si>
  <si>
    <t>Модуль "Организация производства и труда"</t>
  </si>
  <si>
    <t>Организация производства</t>
  </si>
  <si>
    <t>Организация труда</t>
  </si>
  <si>
    <t>Курсовая работа по модулю "Организация производства и труда"</t>
  </si>
  <si>
    <t>Модуль "Бизнес-диагностика предприятия"</t>
  </si>
  <si>
    <t>Хозяйственный риск</t>
  </si>
  <si>
    <t>Анализ хозяйственной деятельности</t>
  </si>
  <si>
    <t>Модуль "Технологии управления"</t>
  </si>
  <si>
    <t>Интеллектуальная техника менеджмента</t>
  </si>
  <si>
    <t>Государственное регулирование экономики</t>
  </si>
  <si>
    <t>Модуль "Планирование и управление организацией"</t>
  </si>
  <si>
    <t>Управление организацией</t>
  </si>
  <si>
    <t>Внутрифирменное планирование</t>
  </si>
  <si>
    <t>2.6.3</t>
  </si>
  <si>
    <t>Курсовая работа по модулю "Планирование и управление организацией"</t>
  </si>
  <si>
    <t>Модуль "Обеспечение конкурентного развития предприятия"</t>
  </si>
  <si>
    <t>Инвестиционный анализ</t>
  </si>
  <si>
    <t>Конкурентоспособность организации</t>
  </si>
  <si>
    <t>Модули дополнительных компетенций</t>
  </si>
  <si>
    <t>Модуль "Производственная и коммерческая деятельность организации"</t>
  </si>
  <si>
    <t>Производственные технологии</t>
  </si>
  <si>
    <t>Финансы</t>
  </si>
  <si>
    <t>Маркетинг</t>
  </si>
  <si>
    <t>Модуль "Экономика предпринимательства"</t>
  </si>
  <si>
    <t>Экономика малого бизнеса</t>
  </si>
  <si>
    <t>Экономическая оценка бизнеса</t>
  </si>
  <si>
    <t>Модуль " Менеджмент персонала"</t>
  </si>
  <si>
    <t>2.10.1</t>
  </si>
  <si>
    <t>Управление персоналом</t>
  </si>
  <si>
    <t>2.10.2</t>
  </si>
  <si>
    <t>Управление знаниями</t>
  </si>
  <si>
    <t>Модуль "Специальные функции менеджмента"</t>
  </si>
  <si>
    <t>Стратегический менеджмент/Рекламный менеджмент</t>
  </si>
  <si>
    <t>Креативный менеджмент/ Организационное развитие</t>
  </si>
  <si>
    <t>Модуль "Технологическое развитие и венчурное финансирование"</t>
  </si>
  <si>
    <t>2.12.1</t>
  </si>
  <si>
    <t>2.13</t>
  </si>
  <si>
    <t>Модуль "Устойчивое развитие и безопасность организации"</t>
  </si>
  <si>
    <t>2.13.1</t>
  </si>
  <si>
    <t>Экономика и управление ресурсосбережением/Экологический менеджмент</t>
  </si>
  <si>
    <t>2.13.2</t>
  </si>
  <si>
    <t>Экономическая безопасность организации</t>
  </si>
  <si>
    <t>СК-28</t>
  </si>
  <si>
    <t>2.14</t>
  </si>
  <si>
    <t>Модуль "Экономические иструменты управления"</t>
  </si>
  <si>
    <t>2.14.1</t>
  </si>
  <si>
    <t>СК-29</t>
  </si>
  <si>
    <t>2.14.2</t>
  </si>
  <si>
    <t>Антикризисное управление</t>
  </si>
  <si>
    <t>СК-30</t>
  </si>
  <si>
    <t>2.15</t>
  </si>
  <si>
    <t>/136</t>
  </si>
  <si>
    <t>/126</t>
  </si>
  <si>
    <t>/106</t>
  </si>
  <si>
    <t>/3</t>
  </si>
  <si>
    <t>2.12.2</t>
  </si>
  <si>
    <t>Экономика высоких технологий</t>
  </si>
  <si>
    <t>Экосистема вечурной деятельности</t>
  </si>
  <si>
    <t>Интеллектуальные ресурсы организации</t>
  </si>
  <si>
    <t>Организация предпринимательской деятельности</t>
  </si>
  <si>
    <t xml:space="preserve"> 1.7.2, 1.9.3, 2.3.3, 2.6.3 </t>
  </si>
  <si>
    <t xml:space="preserve">1.9.3, 2.3.3, 2.6.3 </t>
  </si>
  <si>
    <t>Анализировать социально-психологические факторы, механизмы, способы осуществления предпринимательской деятельности</t>
  </si>
  <si>
    <t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</t>
  </si>
  <si>
    <t xml:space="preserve">Принимать обоснованные решения при осуществлении предпринимательской деятельности, оценивать ее результаты     </t>
  </si>
  <si>
    <t>Осуществлять организационную подготовку производства и контроль технологических процессов, обеспечивать ритмичную работу организации, выбирать оптимальную схему работы с поставщиками и потребителями</t>
  </si>
  <si>
    <t>2.3.1, 2.3.3</t>
  </si>
  <si>
    <t>Проводить мероприятия по внедрению передовых методов хозяйствования, методов и приемов труда, улучшению организации и обслуживания рабочих мест, созданию благоприятных условий труда</t>
  </si>
  <si>
    <t>2.3.2, 2.3.3</t>
  </si>
  <si>
    <t>Диагностировать и классифицировать хозяйственные риски, анализировать и оценивать рискообразующие факторы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</si>
  <si>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</si>
  <si>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>Формировать конструктивное поведение и использовать интеллектуальные технологии управления индивидуальным и групповым поведением людей в организации</t>
  </si>
  <si>
    <t>Применять инструменты государственного регулирования экономики при выработке экономической политики</t>
  </si>
  <si>
    <t>Разрабатывать  варианты управленческих решений и обосновывать выбор стратегии развития предприятия</t>
  </si>
  <si>
    <t>2.6.1, 2.6.3</t>
  </si>
  <si>
    <t>Осуществлять стратегическое, тактическое и оперативное планирование производственно-хозяйственной и финансово-экономической деятельности организации с целью роста и развития бизнеса</t>
  </si>
  <si>
    <t>2.6.2, 2.6.3</t>
  </si>
  <si>
    <t>Использовать современные методы анализа и оценки эффективности инвестиций и инвестиционной деятельности в условиях риска, инфляции и нестабильности внешней среды для принятия стратегических управленческих решений на микро- и макроуровне</t>
  </si>
  <si>
    <t>Разрабатывать и использовать инструментарий оценки конкурентоспособности и управлять конкурентным положением организации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</si>
  <si>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</t>
  </si>
  <si>
    <t>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</si>
  <si>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Анализировать  и  использовать организационно-правовое и экономическое обеспечение различных форм малого бизнеса в Республике Беларусь и за рубежом, изучать и использовать инфраструктуру поддержки малого предпринимательства в практической деятельности</t>
  </si>
  <si>
    <t>Использовать современные методы оценки бизнеса (организации) и его отдельных структурных элементов, обосновывать и развивать деятельность различных субъектов экономики в рамках современной концепции управления стоимостью бизнеса</t>
  </si>
  <si>
    <t>Производить, распространять и трансформировать знания в инновационный продукт с целью обретения организацией конкурентных преимуществ, использовать современные методы и технологии управления знаниями</t>
  </si>
  <si>
    <t>СК-21</t>
  </si>
  <si>
    <t>Определять ключевые факторы успеха в отрасли, разрабатывать  стратегию развития  организации на основе стратегического анализа, оценивать риски стратегического выбора</t>
  </si>
  <si>
    <t>СК-22</t>
  </si>
  <si>
    <t>Разрабатывать рекламные кампании, обосновывать политику продвижения товаров и услуг, оценивать риски продвижения товаров и услуг</t>
  </si>
  <si>
    <t>Формировать ассоциативное мышление менеджеров для принятия ими решений в условиях неопределенности и риска</t>
  </si>
  <si>
    <t>Определять структуру мотивации сотрудников организации, управлять организационными процессами, определять  взаимосвязи между поведением сотрудников и достижением организацией стратегических и оперативных целей</t>
  </si>
  <si>
    <t>СК-26</t>
  </si>
  <si>
    <t xml:space="preserve">Разрабатывать планы стратегического развития организации с учетом их ресурсосберегающей направленности и обосновывать механизмы их реализации </t>
  </si>
  <si>
    <t>СК-27</t>
  </si>
  <si>
    <t>Разрабатывать варианты управленческих решений и обосновывать их выбор с учетом требований международных и национальных стандартов в области экологического менеджмента и аудита, формировать экологическую политику организации</t>
  </si>
  <si>
    <t>Выделять объективные и субъективные принципы возникновения угроз экономической безопасности организации, разрабатывать различные типы стратегий управления экономической безопасностью организации</t>
  </si>
  <si>
    <t xml:space="preserve">Определять причины кризисов, принимать меры по их предотвращению, преодолению и ликвидации негативных последствий, осуществлять финансовое оздоровление организации  </t>
  </si>
  <si>
    <t>Применять знания основных  актов законодательства в сфере противодействия коррупции для выработки и реализации мер по ее предупреждению</t>
  </si>
  <si>
    <t>Технологическая</t>
  </si>
  <si>
    <t>Организационно-экономическая</t>
  </si>
  <si>
    <t>Модули профилизации  "Экономика и управление на предприятии промышленности"</t>
  </si>
  <si>
    <t>Квалификация:</t>
  </si>
  <si>
    <t>Срок обучения: 4 года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</si>
  <si>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_____________________________2022 </t>
  </si>
  <si>
    <t>СОГЛАСОВАНО 
Проректор по научно-методической работе   Государственного учреждения образования                   "Республиканский институт высшей школы" 
_______________И.В. Титович
__________________________2022</t>
  </si>
  <si>
    <t>Продолжение примерного учебного плана по специальности  6-05-0311-02  "Экономика и управление " , регистрационный № _______________</t>
  </si>
  <si>
    <t>Т.А.Богомья</t>
  </si>
  <si>
    <t>Компонент учреждения  образования</t>
  </si>
  <si>
    <t>2ДЗ</t>
  </si>
  <si>
    <t xml:space="preserve"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 </t>
  </si>
  <si>
    <t>1.9.1, 1.9.2</t>
  </si>
  <si>
    <t>2.16</t>
  </si>
  <si>
    <t>2.16.1</t>
  </si>
  <si>
    <t>2.16.2</t>
  </si>
  <si>
    <t xml:space="preserve"> УК-1,5,6, БПК-9</t>
  </si>
  <si>
    <t xml:space="preserve">Разработан в качестве примера реализации образовательного стандарта по специальности  6-05-0311-02  "Экономика и управление".        </t>
  </si>
  <si>
    <t>______________________А.В.Егоров</t>
  </si>
  <si>
    <t>Председатель НМС по экономике и управлению на предприятии</t>
  </si>
  <si>
    <t>______________________Л.Н.Нехорошева</t>
  </si>
  <si>
    <t>Рекомендован к утверждению Президиумом Совета УМО по экономическому образованию</t>
  </si>
  <si>
    <t>Использовать интеллектуальные ресурсы организации как инструмент обеспечения конкурентоспособности продукции (услуг) и конкурентоспособности организации</t>
  </si>
  <si>
    <t xml:space="preserve">Специальность:  6-05-0311-02  Экономика и управление </t>
  </si>
  <si>
    <t>Профилизация:  Экономика и управление на  предприятии промышленности</t>
  </si>
  <si>
    <t>Экономист. Менеджер</t>
  </si>
  <si>
    <t>Степень: Бакалавр</t>
  </si>
  <si>
    <t>1.11.1</t>
  </si>
  <si>
    <t>УК-13/УК-14</t>
  </si>
  <si>
    <r>
      <t>Основы управления интеллектуальной собственностью</t>
    </r>
    <r>
      <rPr>
        <sz val="28"/>
        <color theme="1"/>
        <rFont val="Calibri"/>
        <family val="2"/>
        <charset val="204"/>
      </rPr>
      <t>¹</t>
    </r>
  </si>
  <si>
    <t>2.2.2</t>
  </si>
  <si>
    <t>Рассчитывать и анализировать затраты-доходы деятельности организации, продукта (услуги)  в соответствии с требованиями потребителя, обосновывать инвестиционное управленческое решение, разрабатывать инвестиционные проекты и на их основе формировать и развивать конкурентные преимущества бизнеса</t>
  </si>
  <si>
    <t>Анализировать технологические основы производственного процесса, оценивать эффективность функционирования технологических систем организации</t>
  </si>
  <si>
    <t>СК-3,4, УК-1,5,6</t>
  </si>
  <si>
    <t>СК-9,10, УК-1,5,6</t>
  </si>
  <si>
    <t>СК-20/СК-21</t>
  </si>
  <si>
    <t>СК-22/СК-23</t>
  </si>
  <si>
    <t>СК-25/СК-26</t>
  </si>
  <si>
    <t>2.15.1</t>
  </si>
  <si>
    <t>2.15.2</t>
  </si>
  <si>
    <t>2.16.3</t>
  </si>
  <si>
    <t>2.16.4</t>
  </si>
  <si>
    <t>Модуль "Организационное развитие"</t>
  </si>
  <si>
    <t xml:space="preserve">Менеджмент организации </t>
  </si>
  <si>
    <t>В рамках специальности   6-05-0311-02  "Экономика и управление" могут быть реализованы следующие профилизации: "Экономика и управление на предприятии промышленности", "Экономика и управление на предприятии агропромышленного комплекса"  и др.</t>
  </si>
  <si>
    <t>Обосновывать реализацию венчурных проектов, оценивать их стоимость и формировать экосистему для функционирования и развития, анализировать тенденции развития и направления технологического развития современной организации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</si>
  <si>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</si>
  <si>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>Протокол № 1 от 05.09.2022</t>
  </si>
  <si>
    <t>1. Государственный экзамен по специальности                                                                           2. Защита дипломной работы в ГЭК</t>
  </si>
  <si>
    <t xml:space="preserve">Понимать социально-экономическую природу организации,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</t>
  </si>
  <si>
    <t xml:space="preserve">Первый заместитель Министра промышленности </t>
  </si>
  <si>
    <t>______________________А.С.Огородников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</si>
  <si>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</si>
  <si>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r>
      <rPr>
        <sz val="26"/>
        <rFont val="Calibri"/>
        <family val="2"/>
        <charset val="204"/>
      </rPr>
      <t>¹</t>
    </r>
    <r>
      <rPr>
        <sz val="26"/>
        <rFont val="Times New Roman"/>
        <family val="1"/>
        <charset val="204"/>
      </rPr>
      <t xml:space="preserve">При составлении учебного плана учреждения 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 образования.
</t>
    </r>
  </si>
  <si>
    <t xml:space="preserve">Осуществлять основные функции управления деятельностью организации, организовывать работу исполнителей с учетом социальной политики государства, использовать современные техники принятия управленческих решений, оценивать эффективность управления 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</si>
  <si>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______________________2022</t>
  </si>
  <si>
    <t xml:space="preserve">СОГЛАСОВАНО 
Проректор по научно-методической работе Государственного учреждения образования "Республиканский институт высшей школы" 
_______________И.В. Титович
______________________2022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</si>
</sst>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30"/>
      <color indexed="8"/>
      <name val="Arial Cyr"/>
      <charset val="204"/>
    </font>
    <font>
      <b/>
      <i/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Arial Cyr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indexed="8"/>
      <name val="Arial Cyr"/>
      <charset val="204"/>
    </font>
    <font>
      <u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10"/>
      <color rgb="FFFF0000"/>
      <name val="Arial Cyr"/>
      <charset val="204"/>
    </font>
    <font>
      <sz val="28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Arial Cyr"/>
      <charset val="204"/>
    </font>
    <font>
      <b/>
      <sz val="20"/>
      <name val="Times New Roman"/>
      <family val="1"/>
      <charset val="204"/>
    </font>
    <font>
      <b/>
      <sz val="10"/>
      <name val="Arial Cyr"/>
      <charset val="204"/>
    </font>
    <font>
      <sz val="28"/>
      <color rgb="FFFF0000"/>
      <name val="Arial Cyr"/>
      <charset val="204"/>
    </font>
    <font>
      <sz val="16"/>
      <color rgb="FFFF0000"/>
      <name val="Arial Cyr"/>
      <charset val="204"/>
    </font>
    <font>
      <sz val="28"/>
      <color rgb="FF00B050"/>
      <name val="Arial Cyr"/>
      <charset val="204"/>
    </font>
    <font>
      <sz val="10"/>
      <color rgb="FF00B050"/>
      <name val="Arial Cyr"/>
      <charset val="204"/>
    </font>
    <font>
      <sz val="16"/>
      <color rgb="FF00B050"/>
      <name val="Arial Cyr"/>
      <charset val="204"/>
    </font>
    <font>
      <b/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8"/>
      <color indexed="8"/>
      <name val="Arial Cyr"/>
      <charset val="204"/>
    </font>
    <font>
      <sz val="28"/>
      <color theme="1"/>
      <name val="Arial Cyr"/>
      <charset val="204"/>
    </font>
    <font>
      <b/>
      <sz val="24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Calibri"/>
      <family val="2"/>
      <charset val="204"/>
    </font>
    <font>
      <sz val="28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98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center"/>
    </xf>
    <xf numFmtId="49" fontId="7" fillId="0" borderId="0" xfId="0" applyNumberFormat="1" applyFont="1" applyFill="1"/>
    <xf numFmtId="49" fontId="6" fillId="0" borderId="0" xfId="0" applyNumberFormat="1" applyFont="1" applyFill="1"/>
    <xf numFmtId="0" fontId="9" fillId="0" borderId="0" xfId="0" applyFont="1" applyFill="1"/>
    <xf numFmtId="49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applyAlignment="1">
      <alignment vertical="top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6" fillId="0" borderId="0" xfId="0" applyFont="1" applyFill="1"/>
    <xf numFmtId="0" fontId="12" fillId="0" borderId="0" xfId="0" applyFont="1" applyFill="1" applyAlignment="1">
      <alignment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2" fillId="0" borderId="0" xfId="0" applyFont="1" applyFill="1" applyAlignment="1"/>
    <xf numFmtId="0" fontId="15" fillId="0" borderId="0" xfId="0" applyFont="1"/>
    <xf numFmtId="0" fontId="12" fillId="0" borderId="0" xfId="0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3" fillId="0" borderId="0" xfId="0" applyFont="1" applyFill="1"/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/>
    <xf numFmtId="0" fontId="17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center" textRotation="90"/>
    </xf>
    <xf numFmtId="0" fontId="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textRotation="90"/>
    </xf>
    <xf numFmtId="0" fontId="22" fillId="0" borderId="4" xfId="0" applyFont="1" applyFill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 vertical="center" textRotation="90"/>
    </xf>
    <xf numFmtId="0" fontId="22" fillId="0" borderId="6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8" xfId="0" applyFont="1" applyFill="1" applyBorder="1" applyAlignment="1">
      <alignment horizontal="center" vertical="center" textRotation="90"/>
    </xf>
    <xf numFmtId="49" fontId="18" fillId="0" borderId="9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0" fontId="29" fillId="0" borderId="0" xfId="0" applyFont="1" applyFill="1"/>
    <xf numFmtId="0" fontId="25" fillId="3" borderId="27" xfId="0" applyFont="1" applyFill="1" applyBorder="1" applyAlignment="1">
      <alignment horizontal="left" vertical="center"/>
    </xf>
    <xf numFmtId="0" fontId="25" fillId="3" borderId="30" xfId="0" applyFont="1" applyFill="1" applyBorder="1" applyAlignment="1">
      <alignment horizontal="left" vertical="center"/>
    </xf>
    <xf numFmtId="0" fontId="19" fillId="3" borderId="28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left" vertical="center"/>
    </xf>
    <xf numFmtId="0" fontId="25" fillId="3" borderId="3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3" borderId="28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9" fillId="5" borderId="0" xfId="0" applyFont="1" applyFill="1"/>
    <xf numFmtId="0" fontId="2" fillId="5" borderId="0" xfId="0" applyFont="1" applyFill="1"/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85" xfId="0" applyFont="1" applyFill="1" applyBorder="1" applyAlignment="1">
      <alignment horizontal="center" vertical="center"/>
    </xf>
    <xf numFmtId="0" fontId="18" fillId="4" borderId="86" xfId="0" applyFont="1" applyFill="1" applyBorder="1" applyAlignment="1">
      <alignment horizontal="center" vertical="center"/>
    </xf>
    <xf numFmtId="0" fontId="18" fillId="4" borderId="87" xfId="0" applyFont="1" applyFill="1" applyBorder="1" applyAlignment="1">
      <alignment horizontal="center" vertical="center"/>
    </xf>
    <xf numFmtId="0" fontId="18" fillId="4" borderId="95" xfId="0" applyFont="1" applyFill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/>
    <xf numFmtId="0" fontId="0" fillId="0" borderId="0" xfId="0" applyFont="1" applyFill="1"/>
    <xf numFmtId="0" fontId="38" fillId="0" borderId="0" xfId="0" applyFont="1" applyFill="1"/>
    <xf numFmtId="0" fontId="40" fillId="0" borderId="0" xfId="0" applyFont="1" applyAlignment="1">
      <alignment vertical="center"/>
    </xf>
    <xf numFmtId="0" fontId="40" fillId="0" borderId="0" xfId="0" applyFont="1"/>
    <xf numFmtId="0" fontId="8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/>
    <xf numFmtId="0" fontId="43" fillId="0" borderId="0" xfId="0" applyFont="1" applyFill="1"/>
    <xf numFmtId="49" fontId="27" fillId="0" borderId="0" xfId="0" applyNumberFormat="1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left"/>
    </xf>
    <xf numFmtId="0" fontId="38" fillId="0" borderId="0" xfId="0" applyFont="1" applyFill="1" applyAlignment="1">
      <alignment vertical="center"/>
    </xf>
    <xf numFmtId="0" fontId="45" fillId="0" borderId="0" xfId="0" applyFont="1" applyFill="1"/>
    <xf numFmtId="49" fontId="39" fillId="0" borderId="0" xfId="0" applyNumberFormat="1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 applyFill="1" applyAlignment="1">
      <alignment vertical="center"/>
    </xf>
    <xf numFmtId="0" fontId="48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22" fillId="0" borderId="0" xfId="0" applyFont="1" applyFill="1"/>
    <xf numFmtId="0" fontId="18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/>
    </xf>
    <xf numFmtId="0" fontId="19" fillId="5" borderId="28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50" fillId="2" borderId="19" xfId="0" applyNumberFormat="1" applyFont="1" applyFill="1" applyBorder="1" applyAlignment="1">
      <alignment horizontal="center" vertical="center"/>
    </xf>
    <xf numFmtId="49" fontId="49" fillId="0" borderId="1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/>
    </xf>
    <xf numFmtId="49" fontId="49" fillId="0" borderId="19" xfId="0" applyNumberFormat="1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left" vertical="top"/>
    </xf>
    <xf numFmtId="0" fontId="19" fillId="3" borderId="27" xfId="0" applyFont="1" applyFill="1" applyBorder="1" applyAlignment="1">
      <alignment horizontal="left" vertical="top"/>
    </xf>
    <xf numFmtId="0" fontId="19" fillId="3" borderId="30" xfId="0" applyFont="1" applyFill="1" applyBorder="1" applyAlignment="1">
      <alignment horizontal="left" vertical="top"/>
    </xf>
    <xf numFmtId="49" fontId="21" fillId="2" borderId="9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2" borderId="6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64" fontId="23" fillId="2" borderId="18" xfId="0" applyNumberFormat="1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textRotation="90"/>
    </xf>
    <xf numFmtId="0" fontId="22" fillId="2" borderId="4" xfId="0" applyFont="1" applyFill="1" applyBorder="1" applyAlignment="1">
      <alignment horizontal="center" vertical="center" textRotation="90"/>
    </xf>
    <xf numFmtId="0" fontId="22" fillId="2" borderId="5" xfId="0" applyFont="1" applyFill="1" applyBorder="1" applyAlignment="1">
      <alignment horizontal="center" vertical="center" textRotation="90"/>
    </xf>
    <xf numFmtId="0" fontId="22" fillId="2" borderId="6" xfId="0" applyFont="1" applyFill="1" applyBorder="1" applyAlignment="1">
      <alignment horizontal="center" vertical="center" textRotation="90"/>
    </xf>
    <xf numFmtId="0" fontId="22" fillId="2" borderId="7" xfId="0" applyFont="1" applyFill="1" applyBorder="1" applyAlignment="1">
      <alignment horizontal="center" vertical="center" textRotation="90"/>
    </xf>
    <xf numFmtId="0" fontId="22" fillId="2" borderId="8" xfId="0" applyFont="1" applyFill="1" applyBorder="1" applyAlignment="1">
      <alignment horizontal="center" vertical="center" textRotation="90"/>
    </xf>
    <xf numFmtId="0" fontId="26" fillId="2" borderId="12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49" fontId="53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center"/>
    </xf>
    <xf numFmtId="0" fontId="19" fillId="5" borderId="28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left" vertical="center"/>
    </xf>
    <xf numFmtId="49" fontId="18" fillId="2" borderId="61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164" fontId="23" fillId="2" borderId="25" xfId="0" applyNumberFormat="1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9" xfId="0" applyFont="1" applyFill="1" applyBorder="1" applyAlignment="1">
      <alignment horizontal="center" vertical="center"/>
    </xf>
    <xf numFmtId="0" fontId="18" fillId="4" borderId="90" xfId="0" applyFont="1" applyFill="1" applyBorder="1" applyAlignment="1">
      <alignment horizontal="center" vertical="center"/>
    </xf>
    <xf numFmtId="0" fontId="18" fillId="4" borderId="92" xfId="0" applyFont="1" applyFill="1" applyBorder="1" applyAlignment="1">
      <alignment horizontal="center" vertical="center"/>
    </xf>
    <xf numFmtId="0" fontId="18" fillId="4" borderId="93" xfId="0" applyFont="1" applyFill="1" applyBorder="1" applyAlignment="1">
      <alignment horizontal="center" vertical="center"/>
    </xf>
    <xf numFmtId="0" fontId="18" fillId="4" borderId="9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18" fillId="4" borderId="9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textRotation="90"/>
    </xf>
    <xf numFmtId="0" fontId="22" fillId="2" borderId="47" xfId="0" applyFont="1" applyFill="1" applyBorder="1" applyAlignment="1">
      <alignment horizontal="center" vertical="center" textRotation="90"/>
    </xf>
    <xf numFmtId="0" fontId="22" fillId="2" borderId="51" xfId="0" applyFont="1" applyFill="1" applyBorder="1" applyAlignment="1">
      <alignment horizontal="center" vertical="center" textRotation="90"/>
    </xf>
    <xf numFmtId="0" fontId="22" fillId="2" borderId="49" xfId="0" applyFont="1" applyFill="1" applyBorder="1" applyAlignment="1">
      <alignment horizontal="center" vertical="center" textRotation="90"/>
    </xf>
    <xf numFmtId="0" fontId="22" fillId="2" borderId="50" xfId="0" applyFont="1" applyFill="1" applyBorder="1" applyAlignment="1">
      <alignment horizontal="center" vertical="center" textRotation="90"/>
    </xf>
    <xf numFmtId="0" fontId="22" fillId="2" borderId="0" xfId="0" applyFont="1" applyFill="1" applyBorder="1" applyAlignment="1">
      <alignment horizontal="center" vertical="center" textRotation="90"/>
    </xf>
    <xf numFmtId="0" fontId="22" fillId="2" borderId="43" xfId="0" applyFont="1" applyFill="1" applyBorder="1" applyAlignment="1">
      <alignment horizontal="center" vertical="center" textRotation="90"/>
    </xf>
    <xf numFmtId="0" fontId="18" fillId="4" borderId="90" xfId="0" applyFont="1" applyFill="1" applyBorder="1" applyAlignment="1">
      <alignment horizontal="center" vertical="center"/>
    </xf>
    <xf numFmtId="0" fontId="18" fillId="4" borderId="9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1" fontId="22" fillId="2" borderId="54" xfId="0" applyNumberFormat="1" applyFont="1" applyFill="1" applyBorder="1" applyAlignment="1">
      <alignment horizontal="center" vertical="center"/>
    </xf>
    <xf numFmtId="1" fontId="22" fillId="2" borderId="33" xfId="0" applyNumberFormat="1" applyFont="1" applyFill="1" applyBorder="1" applyAlignment="1">
      <alignment horizontal="center" vertical="center"/>
    </xf>
    <xf numFmtId="1" fontId="22" fillId="2" borderId="34" xfId="0" applyNumberFormat="1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left" vertical="center" wrapText="1"/>
    </xf>
    <xf numFmtId="0" fontId="22" fillId="2" borderId="106" xfId="0" applyFont="1" applyFill="1" applyBorder="1" applyAlignment="1">
      <alignment horizontal="left" vertical="center" wrapText="1"/>
    </xf>
    <xf numFmtId="0" fontId="22" fillId="2" borderId="98" xfId="0" applyFont="1" applyFill="1" applyBorder="1" applyAlignment="1">
      <alignment horizontal="left" vertical="center" wrapText="1"/>
    </xf>
    <xf numFmtId="49" fontId="22" fillId="2" borderId="105" xfId="0" applyNumberFormat="1" applyFont="1" applyFill="1" applyBorder="1" applyAlignment="1">
      <alignment horizontal="center" vertical="center" wrapText="1"/>
    </xf>
    <xf numFmtId="49" fontId="22" fillId="2" borderId="106" xfId="0" applyNumberFormat="1" applyFont="1" applyFill="1" applyBorder="1" applyAlignment="1">
      <alignment horizontal="center" vertical="center" wrapText="1"/>
    </xf>
    <xf numFmtId="49" fontId="22" fillId="2" borderId="98" xfId="0" applyNumberFormat="1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Border="1" applyAlignment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4" xfId="0" applyNumberFormat="1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49" fontId="22" fillId="0" borderId="40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49" fontId="22" fillId="0" borderId="4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41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 wrapText="1"/>
    </xf>
    <xf numFmtId="0" fontId="22" fillId="2" borderId="38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26" fillId="2" borderId="36" xfId="0" applyFont="1" applyFill="1" applyBorder="1" applyAlignment="1">
      <alignment horizontal="left" vertical="center" wrapText="1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2" fillId="2" borderId="104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9" fillId="2" borderId="103" xfId="0" applyFont="1" applyFill="1" applyBorder="1" applyAlignment="1">
      <alignment horizontal="left" vertical="center" wrapText="1"/>
    </xf>
    <xf numFmtId="0" fontId="22" fillId="2" borderId="104" xfId="0" applyFont="1" applyFill="1" applyBorder="1" applyAlignment="1">
      <alignment horizontal="center" vertical="center"/>
    </xf>
    <xf numFmtId="0" fontId="22" fillId="2" borderId="10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4" borderId="90" xfId="0" applyFont="1" applyFill="1" applyBorder="1" applyAlignment="1">
      <alignment horizontal="left" vertical="center" wrapText="1"/>
    </xf>
    <xf numFmtId="0" fontId="18" fillId="4" borderId="92" xfId="0" applyFont="1" applyFill="1" applyBorder="1" applyAlignment="1">
      <alignment horizontal="center" vertical="center"/>
    </xf>
    <xf numFmtId="0" fontId="18" fillId="4" borderId="93" xfId="0" applyFont="1" applyFill="1" applyBorder="1" applyAlignment="1">
      <alignment horizontal="center" vertical="center"/>
    </xf>
    <xf numFmtId="0" fontId="18" fillId="4" borderId="94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left" vertical="center" wrapText="1"/>
    </xf>
    <xf numFmtId="0" fontId="29" fillId="2" borderId="38" xfId="0" applyFont="1" applyFill="1" applyBorder="1" applyAlignment="1">
      <alignment horizontal="left" vertical="center" wrapText="1"/>
    </xf>
    <xf numFmtId="0" fontId="29" fillId="2" borderId="53" xfId="0" applyFont="1" applyFill="1" applyBorder="1" applyAlignment="1">
      <alignment horizontal="left" vertical="center" wrapText="1"/>
    </xf>
    <xf numFmtId="0" fontId="29" fillId="2" borderId="27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textRotation="90"/>
    </xf>
    <xf numFmtId="0" fontId="22" fillId="2" borderId="60" xfId="0" applyFont="1" applyFill="1" applyBorder="1" applyAlignment="1">
      <alignment horizontal="center" vertical="center" textRotation="90"/>
    </xf>
    <xf numFmtId="0" fontId="22" fillId="2" borderId="46" xfId="0" applyFont="1" applyFill="1" applyBorder="1" applyAlignment="1">
      <alignment horizontal="center" vertical="center" textRotation="90"/>
    </xf>
    <xf numFmtId="0" fontId="22" fillId="2" borderId="48" xfId="0" applyFont="1" applyFill="1" applyBorder="1" applyAlignment="1">
      <alignment horizontal="center" vertical="center" textRotation="90"/>
    </xf>
    <xf numFmtId="0" fontId="22" fillId="2" borderId="42" xfId="0" applyFont="1" applyFill="1" applyBorder="1" applyAlignment="1">
      <alignment horizontal="center" vertical="center" textRotation="90"/>
    </xf>
    <xf numFmtId="0" fontId="22" fillId="2" borderId="44" xfId="0" applyFont="1" applyFill="1" applyBorder="1" applyAlignment="1">
      <alignment horizontal="center" vertical="center" textRotation="90"/>
    </xf>
    <xf numFmtId="0" fontId="22" fillId="2" borderId="37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textRotation="90"/>
    </xf>
    <xf numFmtId="0" fontId="21" fillId="2" borderId="56" xfId="0" applyFont="1" applyFill="1" applyBorder="1" applyAlignment="1">
      <alignment horizontal="center" vertical="center" textRotation="90"/>
    </xf>
    <xf numFmtId="0" fontId="21" fillId="2" borderId="57" xfId="0" applyFont="1" applyFill="1" applyBorder="1" applyAlignment="1">
      <alignment horizontal="center" vertical="center" textRotation="90"/>
    </xf>
    <xf numFmtId="0" fontId="21" fillId="2" borderId="46" xfId="0" applyFont="1" applyFill="1" applyBorder="1" applyAlignment="1">
      <alignment horizontal="center" vertical="center" textRotation="90"/>
    </xf>
    <xf numFmtId="0" fontId="21" fillId="2" borderId="0" xfId="0" applyFont="1" applyFill="1" applyBorder="1" applyAlignment="1">
      <alignment horizontal="center" vertical="center" textRotation="90"/>
    </xf>
    <xf numFmtId="0" fontId="21" fillId="2" borderId="42" xfId="0" applyFont="1" applyFill="1" applyBorder="1" applyAlignment="1">
      <alignment horizontal="center" vertical="center" textRotation="90"/>
    </xf>
    <xf numFmtId="0" fontId="21" fillId="2" borderId="48" xfId="0" applyFont="1" applyFill="1" applyBorder="1" applyAlignment="1">
      <alignment horizontal="center" vertical="center" textRotation="90"/>
    </xf>
    <xf numFmtId="0" fontId="21" fillId="2" borderId="43" xfId="0" applyFont="1" applyFill="1" applyBorder="1" applyAlignment="1">
      <alignment horizontal="center" vertical="center" textRotation="90"/>
    </xf>
    <xf numFmtId="0" fontId="21" fillId="2" borderId="44" xfId="0" applyFont="1" applyFill="1" applyBorder="1" applyAlignment="1">
      <alignment horizontal="center" vertical="center" textRotation="90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 textRotation="90"/>
    </xf>
    <xf numFmtId="0" fontId="22" fillId="2" borderId="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0" borderId="3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2" fillId="2" borderId="55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51" fillId="2" borderId="27" xfId="0" applyFont="1" applyFill="1" applyBorder="1" applyAlignment="1">
      <alignment horizontal="left" vertical="center" wrapText="1"/>
    </xf>
    <xf numFmtId="0" fontId="51" fillId="2" borderId="19" xfId="0" applyFont="1" applyFill="1" applyBorder="1" applyAlignment="1">
      <alignment horizontal="left" vertical="center" wrapText="1"/>
    </xf>
    <xf numFmtId="0" fontId="23" fillId="2" borderId="40" xfId="0" applyFont="1" applyFill="1" applyBorder="1" applyAlignment="1">
      <alignment horizontal="center"/>
    </xf>
    <xf numFmtId="0" fontId="23" fillId="2" borderId="39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justify" wrapText="1"/>
    </xf>
    <xf numFmtId="0" fontId="23" fillId="2" borderId="14" xfId="0" applyFont="1" applyFill="1" applyBorder="1" applyAlignment="1">
      <alignment horizontal="center" vertical="justify" wrapText="1"/>
    </xf>
    <xf numFmtId="0" fontId="23" fillId="2" borderId="13" xfId="0" applyFont="1" applyFill="1" applyBorder="1" applyAlignment="1">
      <alignment horizontal="center" vertical="justify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23" fillId="2" borderId="2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18" fillId="4" borderId="73" xfId="0" applyNumberFormat="1" applyFont="1" applyFill="1" applyBorder="1" applyAlignment="1">
      <alignment horizontal="center" vertical="center"/>
    </xf>
    <xf numFmtId="0" fontId="18" fillId="4" borderId="74" xfId="0" applyNumberFormat="1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left" vertical="center"/>
    </xf>
    <xf numFmtId="0" fontId="25" fillId="3" borderId="27" xfId="0" applyFont="1" applyFill="1" applyBorder="1" applyAlignment="1">
      <alignment horizontal="left" vertical="center"/>
    </xf>
    <xf numFmtId="0" fontId="25" fillId="3" borderId="30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/>
    </xf>
    <xf numFmtId="0" fontId="21" fillId="2" borderId="36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/>
    </xf>
    <xf numFmtId="0" fontId="12" fillId="0" borderId="0" xfId="0" applyFont="1" applyFill="1"/>
    <xf numFmtId="0" fontId="19" fillId="2" borderId="2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4" borderId="101" xfId="0" applyNumberFormat="1" applyFont="1" applyFill="1" applyBorder="1" applyAlignment="1">
      <alignment horizontal="center" vertical="center"/>
    </xf>
    <xf numFmtId="0" fontId="18" fillId="4" borderId="102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58" xfId="0" applyFont="1" applyFill="1" applyBorder="1" applyAlignment="1">
      <alignment horizontal="center" vertical="center" textRotation="90"/>
    </xf>
    <xf numFmtId="0" fontId="21" fillId="0" borderId="56" xfId="0" applyFont="1" applyFill="1" applyBorder="1" applyAlignment="1">
      <alignment horizontal="center" vertical="center" textRotation="90"/>
    </xf>
    <xf numFmtId="0" fontId="21" fillId="0" borderId="57" xfId="0" applyFont="1" applyFill="1" applyBorder="1" applyAlignment="1">
      <alignment horizontal="center" vertical="center" textRotation="90"/>
    </xf>
    <xf numFmtId="0" fontId="21" fillId="0" borderId="46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42" xfId="0" applyFont="1" applyFill="1" applyBorder="1" applyAlignment="1">
      <alignment horizontal="center" vertical="center" textRotation="90"/>
    </xf>
    <xf numFmtId="0" fontId="21" fillId="0" borderId="16" xfId="0" applyFont="1" applyFill="1" applyBorder="1" applyAlignment="1">
      <alignment horizontal="center" vertical="center" textRotation="90"/>
    </xf>
    <xf numFmtId="0" fontId="21" fillId="0" borderId="26" xfId="0" applyFont="1" applyFill="1" applyBorder="1" applyAlignment="1">
      <alignment horizontal="center" vertical="center" textRotation="90"/>
    </xf>
    <xf numFmtId="0" fontId="21" fillId="0" borderId="29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21" fillId="2" borderId="5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textRotation="90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textRotation="90"/>
    </xf>
    <xf numFmtId="0" fontId="22" fillId="0" borderId="60" xfId="0" applyFont="1" applyFill="1" applyBorder="1" applyAlignment="1">
      <alignment horizontal="center" vertical="center" textRotation="90"/>
    </xf>
    <xf numFmtId="0" fontId="22" fillId="0" borderId="50" xfId="0" applyFont="1" applyFill="1" applyBorder="1" applyAlignment="1">
      <alignment horizontal="center" vertical="center" textRotation="90"/>
    </xf>
    <xf numFmtId="0" fontId="22" fillId="0" borderId="47" xfId="0" applyFont="1" applyFill="1" applyBorder="1" applyAlignment="1">
      <alignment horizontal="center" vertical="center" textRotation="90"/>
    </xf>
    <xf numFmtId="0" fontId="22" fillId="0" borderId="51" xfId="0" applyFont="1" applyFill="1" applyBorder="1" applyAlignment="1">
      <alignment horizontal="center" vertical="center" textRotation="90"/>
    </xf>
    <xf numFmtId="0" fontId="22" fillId="0" borderId="49" xfId="0" applyFont="1" applyFill="1" applyBorder="1" applyAlignment="1">
      <alignment horizontal="center" vertical="center" textRotation="90"/>
    </xf>
    <xf numFmtId="0" fontId="22" fillId="0" borderId="56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/>
    </xf>
    <xf numFmtId="0" fontId="22" fillId="0" borderId="43" xfId="0" applyFont="1" applyFill="1" applyBorder="1" applyAlignment="1">
      <alignment horizontal="center" vertical="center" textRotation="90"/>
    </xf>
    <xf numFmtId="0" fontId="21" fillId="0" borderId="58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textRotation="90"/>
    </xf>
    <xf numFmtId="0" fontId="21" fillId="0" borderId="25" xfId="0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11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13" xfId="0" applyFont="1" applyFill="1" applyBorder="1" applyAlignment="1">
      <alignment horizontal="center" vertical="center" textRotation="90"/>
    </xf>
    <xf numFmtId="0" fontId="21" fillId="0" borderId="43" xfId="0" applyFont="1" applyFill="1" applyBorder="1" applyAlignment="1">
      <alignment horizontal="center" vertical="center" textRotation="90"/>
    </xf>
    <xf numFmtId="0" fontId="21" fillId="0" borderId="44" xfId="0" applyFont="1" applyFill="1" applyBorder="1" applyAlignment="1">
      <alignment horizontal="center" vertical="center" textRotation="90"/>
    </xf>
    <xf numFmtId="0" fontId="22" fillId="0" borderId="46" xfId="0" applyFont="1" applyFill="1" applyBorder="1" applyAlignment="1">
      <alignment horizontal="center" vertical="center" textRotation="90"/>
    </xf>
    <xf numFmtId="0" fontId="22" fillId="0" borderId="48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22" fillId="0" borderId="44" xfId="0" applyFont="1" applyFill="1" applyBorder="1" applyAlignment="1">
      <alignment horizontal="center" vertical="center" textRotation="90"/>
    </xf>
    <xf numFmtId="0" fontId="22" fillId="0" borderId="37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17" xfId="0" applyFont="1" applyFill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4" fillId="2" borderId="105" xfId="0" applyFont="1" applyFill="1" applyBorder="1" applyAlignment="1">
      <alignment horizontal="center" vertical="center"/>
    </xf>
    <xf numFmtId="0" fontId="24" fillId="2" borderId="9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/>
    </xf>
    <xf numFmtId="0" fontId="23" fillId="2" borderId="103" xfId="0" applyFont="1" applyFill="1" applyBorder="1" applyAlignment="1">
      <alignment horizontal="center" vertical="center"/>
    </xf>
    <xf numFmtId="0" fontId="23" fillId="2" borderId="10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2" fillId="4" borderId="75" xfId="0" applyFont="1" applyFill="1" applyBorder="1" applyAlignment="1">
      <alignment horizontal="center" vertical="center" wrapText="1"/>
    </xf>
    <xf numFmtId="0" fontId="22" fillId="4" borderId="76" xfId="0" applyFont="1" applyFill="1" applyBorder="1" applyAlignment="1">
      <alignment horizontal="center" vertical="center" wrapText="1"/>
    </xf>
    <xf numFmtId="0" fontId="22" fillId="4" borderId="77" xfId="0" applyFont="1" applyFill="1" applyBorder="1" applyAlignment="1">
      <alignment horizontal="center" vertical="center" wrapText="1"/>
    </xf>
    <xf numFmtId="0" fontId="22" fillId="4" borderId="66" xfId="0" applyFont="1" applyFill="1" applyBorder="1" applyAlignment="1">
      <alignment horizontal="center" vertical="center" wrapText="1"/>
    </xf>
    <xf numFmtId="0" fontId="22" fillId="4" borderId="7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1" fillId="2" borderId="3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1" fillId="0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/>
    </xf>
    <xf numFmtId="0" fontId="14" fillId="0" borderId="0" xfId="0" applyFont="1"/>
    <xf numFmtId="0" fontId="21" fillId="2" borderId="23" xfId="0" applyFont="1" applyFill="1" applyBorder="1" applyAlignment="1">
      <alignment horizontal="center" vertical="center" textRotation="90"/>
    </xf>
    <xf numFmtId="0" fontId="21" fillId="2" borderId="25" xfId="0" applyFont="1" applyFill="1" applyBorder="1" applyAlignment="1">
      <alignment horizontal="center" vertical="center" textRotation="90"/>
    </xf>
    <xf numFmtId="0" fontId="21" fillId="2" borderId="10" xfId="0" applyFont="1" applyFill="1" applyBorder="1" applyAlignment="1">
      <alignment horizontal="center" vertical="center" textRotation="90"/>
    </xf>
    <xf numFmtId="0" fontId="21" fillId="2" borderId="11" xfId="0" applyFont="1" applyFill="1" applyBorder="1" applyAlignment="1">
      <alignment horizontal="center" vertical="center" textRotation="90"/>
    </xf>
    <xf numFmtId="0" fontId="21" fillId="2" borderId="12" xfId="0" applyFont="1" applyFill="1" applyBorder="1" applyAlignment="1">
      <alignment horizontal="center" vertical="center" textRotation="90"/>
    </xf>
    <xf numFmtId="0" fontId="21" fillId="2" borderId="13" xfId="0" applyFont="1" applyFill="1" applyBorder="1" applyAlignment="1">
      <alignment horizontal="center" vertical="center" textRotation="90"/>
    </xf>
    <xf numFmtId="0" fontId="11" fillId="0" borderId="0" xfId="1" applyFont="1" applyFill="1" applyBorder="1" applyAlignment="1">
      <alignment horizontal="left"/>
    </xf>
    <xf numFmtId="0" fontId="18" fillId="4" borderId="78" xfId="0" applyFont="1" applyFill="1" applyBorder="1" applyAlignment="1">
      <alignment horizontal="left" vertical="center" wrapText="1"/>
    </xf>
    <xf numFmtId="0" fontId="18" fillId="4" borderId="68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7" fillId="2" borderId="28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left" vertical="center" wrapText="1"/>
    </xf>
    <xf numFmtId="0" fontId="22" fillId="2" borderId="65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9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center"/>
    </xf>
    <xf numFmtId="0" fontId="18" fillId="2" borderId="52" xfId="0" applyFont="1" applyFill="1" applyBorder="1" applyAlignment="1">
      <alignment horizontal="left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18" fillId="2" borderId="5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left" vertical="center" wrapText="1"/>
    </xf>
    <xf numFmtId="0" fontId="19" fillId="5" borderId="28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left" vertical="center" wrapText="1"/>
    </xf>
    <xf numFmtId="2" fontId="8" fillId="0" borderId="27" xfId="0" applyNumberFormat="1" applyFont="1" applyFill="1" applyBorder="1" applyAlignment="1">
      <alignment horizontal="left" vertical="center" wrapText="1"/>
    </xf>
    <xf numFmtId="2" fontId="8" fillId="0" borderId="3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0" fontId="18" fillId="4" borderId="88" xfId="0" applyNumberFormat="1" applyFont="1" applyFill="1" applyBorder="1" applyAlignment="1">
      <alignment horizontal="center" vertical="center"/>
    </xf>
    <xf numFmtId="0" fontId="18" fillId="4" borderId="89" xfId="0" applyNumberFormat="1" applyFont="1" applyFill="1" applyBorder="1" applyAlignment="1">
      <alignment horizontal="center" vertical="center"/>
    </xf>
    <xf numFmtId="0" fontId="22" fillId="4" borderId="82" xfId="0" applyFont="1" applyFill="1" applyBorder="1" applyAlignment="1">
      <alignment horizontal="center" vertical="center" wrapText="1"/>
    </xf>
    <xf numFmtId="0" fontId="22" fillId="4" borderId="97" xfId="0" applyFont="1" applyFill="1" applyBorder="1" applyAlignment="1">
      <alignment horizontal="center" vertical="center" wrapText="1"/>
    </xf>
    <xf numFmtId="0" fontId="22" fillId="4" borderId="98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3" fillId="2" borderId="37" xfId="0" applyFont="1" applyFill="1" applyBorder="1" applyAlignment="1">
      <alignment vertical="justify" wrapText="1"/>
    </xf>
    <xf numFmtId="0" fontId="23" fillId="2" borderId="31" xfId="0" applyFont="1" applyFill="1" applyBorder="1" applyAlignment="1">
      <alignment vertical="justify" wrapText="1"/>
    </xf>
    <xf numFmtId="0" fontId="23" fillId="2" borderId="32" xfId="0" applyFont="1" applyFill="1" applyBorder="1" applyAlignment="1">
      <alignment vertical="justify" wrapText="1"/>
    </xf>
    <xf numFmtId="0" fontId="23" fillId="2" borderId="32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3" fillId="2" borderId="20" xfId="0" applyFont="1" applyFill="1" applyBorder="1" applyAlignment="1">
      <alignment horizontal="left" vertical="center" wrapText="1"/>
    </xf>
    <xf numFmtId="0" fontId="23" fillId="2" borderId="33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justify" wrapText="1"/>
    </xf>
    <xf numFmtId="0" fontId="23" fillId="2" borderId="1" xfId="0" applyFont="1" applyFill="1" applyBorder="1" applyAlignment="1">
      <alignment horizontal="center" vertical="justify" wrapText="1"/>
    </xf>
    <xf numFmtId="0" fontId="23" fillId="2" borderId="11" xfId="0" applyFont="1" applyFill="1" applyBorder="1" applyAlignment="1">
      <alignment horizontal="center" vertical="justify" wrapText="1"/>
    </xf>
    <xf numFmtId="0" fontId="23" fillId="2" borderId="3" xfId="0" applyFont="1" applyFill="1" applyBorder="1" applyAlignment="1">
      <alignment vertical="justify" wrapText="1"/>
    </xf>
    <xf numFmtId="0" fontId="23" fillId="2" borderId="4" xfId="0" applyFont="1" applyFill="1" applyBorder="1" applyAlignment="1">
      <alignment vertical="justify" wrapText="1"/>
    </xf>
    <xf numFmtId="0" fontId="23" fillId="2" borderId="5" xfId="0" applyFont="1" applyFill="1" applyBorder="1" applyAlignment="1">
      <alignment vertical="justify" wrapText="1"/>
    </xf>
    <xf numFmtId="0" fontId="23" fillId="2" borderId="62" xfId="0" applyFont="1" applyFill="1" applyBorder="1" applyAlignment="1">
      <alignment horizontal="left" vertical="center" wrapText="1"/>
    </xf>
    <xf numFmtId="0" fontId="23" fillId="2" borderId="33" xfId="0" applyFont="1" applyFill="1" applyBorder="1" applyAlignment="1">
      <alignment horizontal="left" vertical="center" wrapText="1"/>
    </xf>
    <xf numFmtId="0" fontId="23" fillId="2" borderId="55" xfId="0" applyFont="1" applyFill="1" applyBorder="1" applyAlignment="1">
      <alignment horizontal="left" vertical="center" wrapText="1"/>
    </xf>
    <xf numFmtId="16" fontId="23" fillId="2" borderId="62" xfId="0" applyNumberFormat="1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 vertical="justify" wrapText="1"/>
    </xf>
    <xf numFmtId="0" fontId="23" fillId="2" borderId="24" xfId="0" applyFont="1" applyFill="1" applyBorder="1" applyAlignment="1">
      <alignment horizontal="center" vertical="justify" wrapText="1"/>
    </xf>
    <xf numFmtId="0" fontId="23" fillId="2" borderId="25" xfId="0" applyFont="1" applyFill="1" applyBorder="1" applyAlignment="1">
      <alignment horizontal="center" vertical="justify" wrapText="1"/>
    </xf>
    <xf numFmtId="0" fontId="18" fillId="2" borderId="37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left" vertical="center"/>
    </xf>
    <xf numFmtId="0" fontId="18" fillId="2" borderId="32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left" vertical="center" wrapText="1"/>
    </xf>
    <xf numFmtId="0" fontId="18" fillId="0" borderId="56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wrapText="1"/>
    </xf>
    <xf numFmtId="0" fontId="22" fillId="0" borderId="56" xfId="0" applyFont="1" applyFill="1" applyBorder="1" applyAlignment="1">
      <alignment horizontal="left" vertical="center" wrapText="1"/>
    </xf>
    <xf numFmtId="0" fontId="22" fillId="0" borderId="57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58" xfId="0" applyFont="1" applyFill="1" applyBorder="1" applyAlignment="1">
      <alignment horizontal="left" vertical="center"/>
    </xf>
    <xf numFmtId="0" fontId="22" fillId="0" borderId="56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  <xf numFmtId="0" fontId="22" fillId="0" borderId="4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47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3" fillId="2" borderId="40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2" fillId="2" borderId="53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left" vertical="center" wrapText="1"/>
    </xf>
    <xf numFmtId="49" fontId="18" fillId="2" borderId="109" xfId="0" applyNumberFormat="1" applyFont="1" applyFill="1" applyBorder="1" applyAlignment="1">
      <alignment horizontal="center" vertical="center" wrapText="1"/>
    </xf>
    <xf numFmtId="49" fontId="18" fillId="2" borderId="110" xfId="0" applyNumberFormat="1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76" xfId="0" applyFont="1" applyFill="1" applyBorder="1" applyAlignment="1">
      <alignment horizontal="center" vertical="center"/>
    </xf>
    <xf numFmtId="0" fontId="22" fillId="2" borderId="81" xfId="0" applyFont="1" applyFill="1" applyBorder="1" applyAlignment="1">
      <alignment horizontal="center" vertical="center"/>
    </xf>
    <xf numFmtId="0" fontId="18" fillId="2" borderId="108" xfId="0" applyFont="1" applyFill="1" applyBorder="1" applyAlignment="1">
      <alignment horizontal="left" vertical="center" wrapText="1"/>
    </xf>
    <xf numFmtId="0" fontId="18" fillId="2" borderId="80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>
      <alignment horizontal="left" vertical="center" wrapText="1"/>
    </xf>
    <xf numFmtId="49" fontId="18" fillId="2" borderId="99" xfId="0" applyNumberFormat="1" applyFont="1" applyFill="1" applyBorder="1" applyAlignment="1">
      <alignment horizontal="center" vertical="center" wrapText="1"/>
    </xf>
    <xf numFmtId="49" fontId="18" fillId="2" borderId="80" xfId="0" applyNumberFormat="1" applyFont="1" applyFill="1" applyBorder="1" applyAlignment="1">
      <alignment horizontal="center" vertical="center" wrapText="1"/>
    </xf>
    <xf numFmtId="49" fontId="18" fillId="2" borderId="79" xfId="0" applyNumberFormat="1" applyFont="1" applyFill="1" applyBorder="1" applyAlignment="1">
      <alignment horizontal="center" vertical="center" wrapText="1"/>
    </xf>
    <xf numFmtId="49" fontId="18" fillId="2" borderId="76" xfId="0" applyNumberFormat="1" applyFont="1" applyFill="1" applyBorder="1" applyAlignment="1">
      <alignment horizontal="center" vertical="center" wrapText="1"/>
    </xf>
    <xf numFmtId="49" fontId="18" fillId="2" borderId="77" xfId="0" applyNumberFormat="1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left" vertical="center" wrapText="1"/>
    </xf>
    <xf numFmtId="49" fontId="23" fillId="2" borderId="16" xfId="0" applyNumberFormat="1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52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left"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2" borderId="27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22" fillId="2" borderId="45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22" fillId="2" borderId="4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left" vertical="center" wrapText="1"/>
    </xf>
    <xf numFmtId="0" fontId="22" fillId="2" borderId="62" xfId="0" applyFont="1" applyFill="1" applyBorder="1" applyAlignment="1">
      <alignment horizontal="left" vertical="center" wrapText="1"/>
    </xf>
    <xf numFmtId="49" fontId="22" fillId="2" borderId="54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18" fillId="2" borderId="84" xfId="0" applyFont="1" applyFill="1" applyBorder="1" applyAlignment="1">
      <alignment horizontal="left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100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 vertical="center" wrapText="1"/>
    </xf>
    <xf numFmtId="49" fontId="22" fillId="0" borderId="54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42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left" vertical="center" wrapText="1"/>
    </xf>
    <xf numFmtId="0" fontId="18" fillId="2" borderId="43" xfId="0" applyFont="1" applyFill="1" applyBorder="1" applyAlignment="1">
      <alignment horizontal="left" vertical="center" wrapText="1"/>
    </xf>
    <xf numFmtId="49" fontId="18" fillId="0" borderId="40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14" fontId="11" fillId="0" borderId="0" xfId="0" applyNumberFormat="1" applyFont="1" applyFill="1" applyAlignment="1">
      <alignment horizontal="left"/>
    </xf>
    <xf numFmtId="49" fontId="22" fillId="2" borderId="10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left" vertical="top"/>
    </xf>
    <xf numFmtId="0" fontId="19" fillId="3" borderId="27" xfId="0" applyFont="1" applyFill="1" applyBorder="1" applyAlignment="1">
      <alignment horizontal="left" vertical="top"/>
    </xf>
    <xf numFmtId="0" fontId="19" fillId="3" borderId="30" xfId="0" applyFont="1" applyFill="1" applyBorder="1" applyAlignment="1">
      <alignment horizontal="left" vertical="top"/>
    </xf>
    <xf numFmtId="49" fontId="22" fillId="0" borderId="28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3" fillId="0" borderId="2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wrapText="1"/>
    </xf>
    <xf numFmtId="0" fontId="18" fillId="2" borderId="0" xfId="0" applyFont="1" applyFill="1"/>
    <xf numFmtId="0" fontId="18" fillId="2" borderId="26" xfId="0" applyFont="1" applyFill="1" applyBorder="1" applyAlignment="1">
      <alignment horizontal="center" vertical="top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34"/>
  <sheetViews>
    <sheetView tabSelected="1" view="pageBreakPreview" topLeftCell="A187" zoomScale="40" zoomScaleNormal="40" zoomScaleSheetLayoutView="40" workbookViewId="0">
      <selection activeCell="E192" sqref="E192:BE192"/>
    </sheetView>
  </sheetViews>
  <sheetFormatPr defaultColWidth="4.7109375" defaultRowHeight="20.25" x14ac:dyDescent="0.3"/>
  <cols>
    <col min="1" max="1" width="17.140625" style="1" customWidth="1"/>
    <col min="2" max="2" width="6.140625" style="1" customWidth="1"/>
    <col min="3" max="3" width="10.28515625" style="1" customWidth="1"/>
    <col min="4" max="4" width="8.5703125" style="1" customWidth="1"/>
    <col min="5" max="5" width="11.5703125" style="1" customWidth="1"/>
    <col min="6" max="7" width="8.42578125" style="1" customWidth="1"/>
    <col min="8" max="8" width="11.140625" style="1" customWidth="1"/>
    <col min="9" max="9" width="7" style="1" customWidth="1"/>
    <col min="10" max="10" width="8.42578125" style="1" customWidth="1"/>
    <col min="11" max="11" width="6.42578125" style="1" customWidth="1"/>
    <col min="12" max="12" width="9" style="1" customWidth="1"/>
    <col min="13" max="13" width="7.5703125" style="1" customWidth="1"/>
    <col min="14" max="14" width="7.85546875" style="1" customWidth="1"/>
    <col min="15" max="15" width="9.140625" style="1" customWidth="1"/>
    <col min="16" max="16" width="10.140625" style="1" customWidth="1"/>
    <col min="17" max="17" width="7.42578125" style="1" customWidth="1"/>
    <col min="18" max="18" width="10.42578125" style="3" customWidth="1"/>
    <col min="19" max="19" width="9" style="3" customWidth="1"/>
    <col min="20" max="20" width="9.28515625" style="1" customWidth="1"/>
    <col min="21" max="21" width="12.42578125" style="1" customWidth="1"/>
    <col min="22" max="22" width="6.85546875" style="1" customWidth="1"/>
    <col min="23" max="23" width="9.28515625" style="1" customWidth="1"/>
    <col min="24" max="24" width="7.85546875" style="1" customWidth="1"/>
    <col min="25" max="25" width="9.5703125" style="1" customWidth="1"/>
    <col min="26" max="26" width="9.140625" style="1" customWidth="1"/>
    <col min="27" max="27" width="9.28515625" style="1" customWidth="1"/>
    <col min="28" max="28" width="7.85546875" style="1" customWidth="1"/>
    <col min="29" max="29" width="8.42578125" style="1" customWidth="1"/>
    <col min="30" max="30" width="9.140625" style="1" customWidth="1"/>
    <col min="31" max="31" width="9.5703125" style="1" customWidth="1"/>
    <col min="32" max="32" width="14.28515625" style="1" customWidth="1"/>
    <col min="33" max="33" width="11.85546875" style="1" customWidth="1"/>
    <col min="34" max="34" width="9.7109375" style="1" customWidth="1"/>
    <col min="35" max="35" width="14.85546875" style="1" customWidth="1"/>
    <col min="36" max="36" width="12.42578125" style="1" customWidth="1"/>
    <col min="37" max="37" width="10.28515625" style="1" customWidth="1"/>
    <col min="38" max="38" width="14.28515625" style="1" customWidth="1"/>
    <col min="39" max="39" width="14.7109375" style="1" customWidth="1"/>
    <col min="40" max="40" width="10" style="1" customWidth="1"/>
    <col min="41" max="41" width="16" style="1" customWidth="1"/>
    <col min="42" max="42" width="13.140625" style="1" customWidth="1"/>
    <col min="43" max="43" width="11.140625" style="1" customWidth="1"/>
    <col min="44" max="44" width="14" style="1" customWidth="1"/>
    <col min="45" max="45" width="11.28515625" style="1" customWidth="1"/>
    <col min="46" max="46" width="10.7109375" style="1" customWidth="1"/>
    <col min="47" max="47" width="14.140625" style="1" customWidth="1"/>
    <col min="48" max="48" width="13.140625" style="1" customWidth="1"/>
    <col min="49" max="49" width="11.28515625" style="1" customWidth="1"/>
    <col min="50" max="50" width="14.140625" style="1" customWidth="1"/>
    <col min="51" max="51" width="14" style="1" customWidth="1"/>
    <col min="52" max="52" width="10.28515625" style="1" customWidth="1"/>
    <col min="53" max="53" width="10.140625" style="1" customWidth="1"/>
    <col min="54" max="55" width="9.85546875" style="1" customWidth="1"/>
    <col min="56" max="56" width="6.140625" style="1" customWidth="1"/>
    <col min="57" max="57" width="8.28515625" style="1" customWidth="1"/>
    <col min="58" max="58" width="10" style="4" customWidth="1"/>
    <col min="59" max="59" width="5.85546875" style="4" customWidth="1"/>
    <col min="60" max="60" width="9.140625" style="4" customWidth="1"/>
    <col min="61" max="61" width="17.85546875" style="4" customWidth="1"/>
    <col min="62" max="62" width="54" style="4" hidden="1" customWidth="1"/>
    <col min="63" max="63" width="29.28515625" style="4" customWidth="1"/>
    <col min="64" max="64" width="18.140625" style="4" customWidth="1"/>
    <col min="65" max="65" width="21.28515625" style="52" customWidth="1"/>
    <col min="66" max="66" width="17.7109375" style="1" customWidth="1"/>
    <col min="67" max="67" width="16.85546875" style="1" customWidth="1"/>
    <col min="68" max="68" width="14" style="1" customWidth="1"/>
    <col min="69" max="69" width="19.42578125" style="38" customWidth="1"/>
    <col min="70" max="70" width="13" style="1" customWidth="1"/>
    <col min="71" max="71" width="45.42578125" style="1" customWidth="1"/>
    <col min="72" max="16384" width="4.7109375" style="1"/>
  </cols>
  <sheetData>
    <row r="1" spans="1:67" ht="38.25" x14ac:dyDescent="0.55000000000000004">
      <c r="A1" s="707" t="s">
        <v>357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/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707"/>
      <c r="BJ1" s="106"/>
      <c r="BK1" s="106"/>
      <c r="BL1" s="106"/>
    </row>
    <row r="2" spans="1:67" ht="38.25" x14ac:dyDescent="0.5">
      <c r="A2" s="28"/>
      <c r="B2" s="710" t="s">
        <v>92</v>
      </c>
      <c r="C2" s="710"/>
      <c r="D2" s="710"/>
      <c r="E2" s="710"/>
      <c r="F2" s="710"/>
      <c r="G2" s="710"/>
      <c r="H2" s="181"/>
      <c r="I2" s="181"/>
      <c r="J2" s="181"/>
      <c r="K2" s="181"/>
      <c r="L2" s="181"/>
      <c r="M2" s="100"/>
      <c r="N2" s="100"/>
      <c r="O2" s="28"/>
      <c r="P2" s="28"/>
      <c r="Q2" s="28"/>
      <c r="R2" s="30"/>
      <c r="S2" s="30"/>
      <c r="T2" s="28"/>
      <c r="U2" s="28"/>
      <c r="V2" s="28"/>
      <c r="W2" s="28"/>
      <c r="X2" s="28"/>
      <c r="Y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712"/>
      <c r="BD2" s="712"/>
      <c r="BE2" s="712"/>
      <c r="BF2" s="712"/>
      <c r="BG2" s="712"/>
      <c r="BH2" s="712"/>
      <c r="BI2" s="712"/>
      <c r="BJ2" s="53"/>
      <c r="BK2" s="53"/>
      <c r="BL2" s="53"/>
    </row>
    <row r="3" spans="1:67" ht="37.5" x14ac:dyDescent="0.5">
      <c r="A3" s="28"/>
      <c r="B3" s="181" t="s">
        <v>326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00"/>
      <c r="N3" s="100"/>
      <c r="O3" s="28"/>
      <c r="P3" s="28"/>
      <c r="Q3" s="28"/>
      <c r="R3" s="30"/>
      <c r="S3" s="30"/>
      <c r="T3" s="28"/>
      <c r="U3" s="28"/>
      <c r="V3" s="28"/>
      <c r="W3" s="28"/>
      <c r="X3" s="28"/>
      <c r="Y3" s="28"/>
      <c r="Z3" s="711" t="s">
        <v>325</v>
      </c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31"/>
      <c r="BG3" s="31"/>
      <c r="BH3" s="31"/>
      <c r="BI3" s="31"/>
      <c r="BJ3" s="31"/>
      <c r="BK3" s="31"/>
      <c r="BL3" s="31"/>
    </row>
    <row r="4" spans="1:67" ht="38.25" x14ac:dyDescent="0.55000000000000004">
      <c r="A4" s="28"/>
      <c r="B4" s="181" t="s">
        <v>327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00"/>
      <c r="N4" s="100"/>
      <c r="O4" s="28"/>
      <c r="P4" s="28"/>
      <c r="Q4" s="28"/>
      <c r="R4" s="30"/>
      <c r="S4" s="30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713" t="s">
        <v>458</v>
      </c>
      <c r="BB4" s="713"/>
      <c r="BC4" s="713"/>
      <c r="BD4" s="713"/>
      <c r="BE4" s="713"/>
      <c r="BF4" s="713"/>
      <c r="BG4" s="713"/>
      <c r="BH4" s="713"/>
      <c r="BI4" s="31"/>
      <c r="BJ4" s="31"/>
      <c r="BK4" s="31"/>
      <c r="BL4" s="31"/>
    </row>
    <row r="5" spans="1:67" ht="38.25" x14ac:dyDescent="0.55000000000000004">
      <c r="A5" s="28"/>
      <c r="B5" s="181" t="s">
        <v>328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00"/>
      <c r="N5" s="100"/>
      <c r="O5" s="28"/>
      <c r="P5" s="28"/>
      <c r="Q5" s="28"/>
      <c r="R5" s="30"/>
      <c r="S5" s="30"/>
      <c r="T5" s="32"/>
      <c r="U5" s="335" t="s">
        <v>478</v>
      </c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250"/>
      <c r="AS5" s="250"/>
      <c r="AT5" s="250"/>
      <c r="AU5" s="250"/>
      <c r="AV5" s="250"/>
      <c r="AW5" s="250"/>
      <c r="AX5" s="250"/>
      <c r="AY5" s="250"/>
      <c r="AZ5" s="45"/>
      <c r="BA5" s="250" t="s">
        <v>480</v>
      </c>
      <c r="BB5" s="50"/>
      <c r="BC5" s="50"/>
      <c r="BD5" s="50"/>
      <c r="BE5" s="50"/>
      <c r="BF5" s="49"/>
      <c r="BG5" s="49"/>
      <c r="BH5" s="49"/>
      <c r="BI5" s="47"/>
      <c r="BJ5" s="51"/>
      <c r="BK5" s="51"/>
      <c r="BL5" s="51"/>
      <c r="BM5" s="54"/>
      <c r="BN5"/>
      <c r="BO5"/>
    </row>
    <row r="6" spans="1:67" ht="47.25" customHeight="1" x14ac:dyDescent="0.55000000000000004">
      <c r="A6" s="28"/>
      <c r="B6" s="551" t="s">
        <v>329</v>
      </c>
      <c r="C6" s="551"/>
      <c r="D6" s="551"/>
      <c r="E6" s="551"/>
      <c r="F6" s="551"/>
      <c r="G6" s="551"/>
      <c r="H6" s="551"/>
      <c r="I6" s="551" t="s">
        <v>330</v>
      </c>
      <c r="J6" s="551"/>
      <c r="K6" s="551"/>
      <c r="L6" s="551"/>
      <c r="M6" s="551"/>
      <c r="N6" s="551"/>
      <c r="O6" s="33"/>
      <c r="P6" s="33"/>
      <c r="Q6" s="28"/>
      <c r="R6" s="34"/>
      <c r="S6" s="34"/>
      <c r="T6" s="34"/>
      <c r="U6" s="336" t="s">
        <v>479</v>
      </c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260"/>
      <c r="AS6" s="260"/>
      <c r="AT6" s="260"/>
      <c r="AU6" s="260"/>
      <c r="AV6" s="260"/>
      <c r="AW6" s="260"/>
      <c r="AX6" s="260"/>
      <c r="AY6" s="260"/>
      <c r="AZ6" s="28"/>
      <c r="BA6" s="571" t="s">
        <v>481</v>
      </c>
      <c r="BB6" s="571"/>
      <c r="BC6" s="571"/>
      <c r="BD6" s="571"/>
      <c r="BE6" s="571"/>
      <c r="BF6" s="571"/>
      <c r="BG6" s="571"/>
      <c r="BH6" s="571"/>
      <c r="BI6" s="48"/>
      <c r="BJ6" s="55"/>
      <c r="BK6" s="55"/>
      <c r="BL6" s="55"/>
      <c r="BM6" s="56"/>
      <c r="BN6" s="15"/>
      <c r="BO6" s="15"/>
    </row>
    <row r="7" spans="1:67" ht="44.25" customHeight="1" x14ac:dyDescent="0.55000000000000004">
      <c r="A7" s="28"/>
      <c r="B7" s="569" t="s">
        <v>331</v>
      </c>
      <c r="C7" s="569"/>
      <c r="D7" s="569"/>
      <c r="E7" s="569"/>
      <c r="F7" s="569"/>
      <c r="G7" s="569"/>
      <c r="H7" s="569"/>
      <c r="I7" s="570" t="s">
        <v>332</v>
      </c>
      <c r="J7" s="570"/>
      <c r="K7" s="570"/>
      <c r="L7" s="570"/>
      <c r="M7" s="570"/>
      <c r="N7" s="570"/>
      <c r="O7" s="28"/>
      <c r="P7" s="28"/>
      <c r="Q7" s="28"/>
      <c r="R7" s="30"/>
      <c r="S7" s="30"/>
      <c r="T7" s="44" t="s">
        <v>132</v>
      </c>
      <c r="U7" s="44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33"/>
      <c r="AQ7" s="33"/>
      <c r="AR7" s="33"/>
      <c r="AS7" s="33"/>
      <c r="AT7" s="47"/>
      <c r="AU7" s="33"/>
      <c r="AV7" s="33"/>
      <c r="AW7" s="28"/>
      <c r="AX7" s="29"/>
      <c r="AY7" s="29"/>
      <c r="AZ7" s="29"/>
      <c r="BA7" s="571" t="s">
        <v>459</v>
      </c>
      <c r="BB7" s="571"/>
      <c r="BC7" s="571"/>
      <c r="BD7" s="571"/>
      <c r="BE7" s="571"/>
      <c r="BF7" s="571"/>
      <c r="BG7" s="571"/>
      <c r="BH7" s="571"/>
      <c r="BI7" s="48"/>
      <c r="BJ7" s="55"/>
      <c r="BK7" s="55"/>
      <c r="BL7" s="55"/>
      <c r="BM7" s="56"/>
      <c r="BN7" s="15"/>
      <c r="BO7" s="15"/>
    </row>
    <row r="8" spans="1:67" ht="29.25" customHeight="1" x14ac:dyDescent="0.55000000000000004">
      <c r="A8" s="28"/>
      <c r="B8" s="960"/>
      <c r="C8" s="960"/>
      <c r="D8" s="960"/>
      <c r="E8" s="960"/>
      <c r="F8" s="960"/>
      <c r="G8" s="960"/>
      <c r="H8" s="960"/>
      <c r="I8" s="960"/>
      <c r="J8" s="713"/>
      <c r="K8" s="713"/>
      <c r="L8" s="713"/>
      <c r="M8" s="713"/>
      <c r="N8" s="713"/>
      <c r="O8" s="713"/>
      <c r="P8" s="28"/>
      <c r="Q8" s="28"/>
      <c r="R8" s="30"/>
      <c r="S8" s="30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47"/>
      <c r="BA8" s="714"/>
      <c r="BB8" s="714"/>
      <c r="BC8" s="714"/>
      <c r="BD8" s="714"/>
      <c r="BE8" s="714"/>
      <c r="BF8" s="714"/>
      <c r="BG8" s="714"/>
      <c r="BH8" s="714"/>
      <c r="BI8" s="47"/>
      <c r="BJ8" s="51"/>
      <c r="BK8" s="51"/>
      <c r="BL8" s="51"/>
    </row>
    <row r="9" spans="1:67" ht="53.25" customHeight="1" x14ac:dyDescent="0.55000000000000004">
      <c r="A9" s="28"/>
      <c r="B9" s="27" t="s">
        <v>333</v>
      </c>
      <c r="C9" s="27"/>
      <c r="D9" s="27"/>
      <c r="E9" s="27"/>
      <c r="F9" s="27"/>
      <c r="G9" s="27"/>
      <c r="H9" s="27"/>
      <c r="I9" s="27"/>
      <c r="J9" s="44"/>
      <c r="K9" s="44"/>
      <c r="L9" s="44"/>
      <c r="M9" s="28"/>
      <c r="N9" s="28"/>
      <c r="O9" s="28"/>
      <c r="P9" s="28"/>
      <c r="Q9" s="28"/>
      <c r="R9" s="30"/>
      <c r="S9" s="30"/>
      <c r="T9" s="44"/>
      <c r="U9" s="44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571"/>
      <c r="BB9" s="571"/>
      <c r="BC9" s="571"/>
      <c r="BD9" s="571"/>
      <c r="BE9" s="571"/>
      <c r="BF9" s="571"/>
      <c r="BG9" s="571"/>
      <c r="BH9" s="571"/>
      <c r="BI9" s="31"/>
      <c r="BJ9" s="31"/>
      <c r="BK9" s="31"/>
      <c r="BL9" s="31"/>
    </row>
    <row r="10" spans="1:67" ht="22.9" customHeight="1" x14ac:dyDescent="0.55000000000000004">
      <c r="A10" s="2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28"/>
      <c r="N10" s="28"/>
      <c r="O10" s="28"/>
      <c r="P10" s="28"/>
      <c r="Q10" s="28"/>
      <c r="R10" s="30"/>
      <c r="S10" s="3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28"/>
      <c r="AT10" s="28"/>
      <c r="AU10" s="28"/>
      <c r="AV10" s="28"/>
      <c r="AW10" s="28"/>
      <c r="AX10" s="28"/>
      <c r="AY10" s="28"/>
      <c r="AZ10" s="28"/>
      <c r="BA10" s="47"/>
      <c r="BB10" s="28"/>
      <c r="BC10" s="28"/>
      <c r="BD10" s="28"/>
      <c r="BE10" s="28"/>
      <c r="BF10" s="31"/>
      <c r="BG10" s="31"/>
      <c r="BH10" s="31"/>
      <c r="BI10" s="31"/>
      <c r="BJ10" s="31"/>
      <c r="BK10" s="31"/>
      <c r="BL10" s="31"/>
    </row>
    <row r="11" spans="1:67" ht="38.25" x14ac:dyDescent="0.55000000000000004">
      <c r="A11" s="28"/>
      <c r="B11" s="721" t="s">
        <v>235</v>
      </c>
      <c r="C11" s="721"/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28"/>
      <c r="P11" s="28"/>
      <c r="Q11" s="28"/>
      <c r="R11" s="30"/>
      <c r="S11" s="30"/>
      <c r="T11" s="28"/>
      <c r="U11" s="28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27"/>
      <c r="AN11" s="44"/>
      <c r="AO11" s="610" t="s">
        <v>6</v>
      </c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31"/>
      <c r="BJ11" s="31"/>
      <c r="BK11" s="31"/>
      <c r="BL11" s="31"/>
    </row>
    <row r="13" spans="1:67" ht="40.5" customHeight="1" x14ac:dyDescent="0.3">
      <c r="A13" s="613" t="s">
        <v>75</v>
      </c>
      <c r="B13" s="609" t="s">
        <v>87</v>
      </c>
      <c r="C13" s="609"/>
      <c r="D13" s="609"/>
      <c r="E13" s="609"/>
      <c r="F13" s="611" t="s">
        <v>300</v>
      </c>
      <c r="G13" s="609" t="s">
        <v>86</v>
      </c>
      <c r="H13" s="609"/>
      <c r="I13" s="609"/>
      <c r="J13" s="611" t="s">
        <v>301</v>
      </c>
      <c r="K13" s="609" t="s">
        <v>85</v>
      </c>
      <c r="L13" s="609"/>
      <c r="M13" s="609"/>
      <c r="N13" s="609"/>
      <c r="O13" s="609" t="s">
        <v>84</v>
      </c>
      <c r="P13" s="609"/>
      <c r="Q13" s="609"/>
      <c r="R13" s="609"/>
      <c r="S13" s="611" t="s">
        <v>302</v>
      </c>
      <c r="T13" s="609" t="s">
        <v>83</v>
      </c>
      <c r="U13" s="609"/>
      <c r="V13" s="609"/>
      <c r="W13" s="611" t="s">
        <v>303</v>
      </c>
      <c r="X13" s="609" t="s">
        <v>82</v>
      </c>
      <c r="Y13" s="609"/>
      <c r="Z13" s="609"/>
      <c r="AA13" s="611" t="s">
        <v>304</v>
      </c>
      <c r="AB13" s="609" t="s">
        <v>81</v>
      </c>
      <c r="AC13" s="609"/>
      <c r="AD13" s="609"/>
      <c r="AE13" s="609"/>
      <c r="AF13" s="611" t="s">
        <v>305</v>
      </c>
      <c r="AG13" s="609" t="s">
        <v>80</v>
      </c>
      <c r="AH13" s="609"/>
      <c r="AI13" s="609"/>
      <c r="AJ13" s="611" t="s">
        <v>306</v>
      </c>
      <c r="AK13" s="609" t="s">
        <v>79</v>
      </c>
      <c r="AL13" s="609"/>
      <c r="AM13" s="609"/>
      <c r="AN13" s="609"/>
      <c r="AO13" s="609" t="s">
        <v>78</v>
      </c>
      <c r="AP13" s="609"/>
      <c r="AQ13" s="609"/>
      <c r="AR13" s="609"/>
      <c r="AS13" s="611" t="s">
        <v>307</v>
      </c>
      <c r="AT13" s="609" t="s">
        <v>77</v>
      </c>
      <c r="AU13" s="609"/>
      <c r="AV13" s="609"/>
      <c r="AW13" s="611" t="s">
        <v>308</v>
      </c>
      <c r="AX13" s="609" t="s">
        <v>76</v>
      </c>
      <c r="AY13" s="609"/>
      <c r="AZ13" s="609"/>
      <c r="BA13" s="709"/>
      <c r="BB13" s="613" t="s">
        <v>32</v>
      </c>
      <c r="BC13" s="613" t="s">
        <v>27</v>
      </c>
      <c r="BD13" s="613" t="s">
        <v>28</v>
      </c>
      <c r="BE13" s="613" t="s">
        <v>72</v>
      </c>
      <c r="BF13" s="613" t="s">
        <v>71</v>
      </c>
      <c r="BG13" s="613" t="s">
        <v>73</v>
      </c>
      <c r="BH13" s="613" t="s">
        <v>74</v>
      </c>
      <c r="BI13" s="613" t="s">
        <v>5</v>
      </c>
      <c r="BJ13" s="57"/>
      <c r="BK13" s="57"/>
      <c r="BL13" s="57"/>
    </row>
    <row r="14" spans="1:67" ht="243" customHeight="1" x14ac:dyDescent="0.3">
      <c r="A14" s="613"/>
      <c r="B14" s="118" t="s">
        <v>88</v>
      </c>
      <c r="C14" s="118" t="s">
        <v>37</v>
      </c>
      <c r="D14" s="118" t="s">
        <v>38</v>
      </c>
      <c r="E14" s="118" t="s">
        <v>39</v>
      </c>
      <c r="F14" s="612"/>
      <c r="G14" s="118" t="s">
        <v>40</v>
      </c>
      <c r="H14" s="118" t="s">
        <v>41</v>
      </c>
      <c r="I14" s="118" t="s">
        <v>42</v>
      </c>
      <c r="J14" s="612"/>
      <c r="K14" s="118" t="s">
        <v>43</v>
      </c>
      <c r="L14" s="118" t="s">
        <v>44</v>
      </c>
      <c r="M14" s="118" t="s">
        <v>45</v>
      </c>
      <c r="N14" s="118" t="s">
        <v>46</v>
      </c>
      <c r="O14" s="118" t="s">
        <v>36</v>
      </c>
      <c r="P14" s="118" t="s">
        <v>37</v>
      </c>
      <c r="Q14" s="118" t="s">
        <v>38</v>
      </c>
      <c r="R14" s="118" t="s">
        <v>39</v>
      </c>
      <c r="S14" s="612"/>
      <c r="T14" s="118" t="s">
        <v>47</v>
      </c>
      <c r="U14" s="118" t="s">
        <v>48</v>
      </c>
      <c r="V14" s="118" t="s">
        <v>49</v>
      </c>
      <c r="W14" s="612"/>
      <c r="X14" s="118" t="s">
        <v>50</v>
      </c>
      <c r="Y14" s="118" t="s">
        <v>51</v>
      </c>
      <c r="Z14" s="118" t="s">
        <v>52</v>
      </c>
      <c r="AA14" s="612"/>
      <c r="AB14" s="118" t="s">
        <v>50</v>
      </c>
      <c r="AC14" s="118" t="s">
        <v>51</v>
      </c>
      <c r="AD14" s="118" t="s">
        <v>52</v>
      </c>
      <c r="AE14" s="118" t="s">
        <v>53</v>
      </c>
      <c r="AF14" s="612"/>
      <c r="AG14" s="118" t="s">
        <v>40</v>
      </c>
      <c r="AH14" s="118" t="s">
        <v>41</v>
      </c>
      <c r="AI14" s="118" t="s">
        <v>42</v>
      </c>
      <c r="AJ14" s="612"/>
      <c r="AK14" s="118" t="s">
        <v>54</v>
      </c>
      <c r="AL14" s="118" t="s">
        <v>55</v>
      </c>
      <c r="AM14" s="118" t="s">
        <v>56</v>
      </c>
      <c r="AN14" s="118" t="s">
        <v>57</v>
      </c>
      <c r="AO14" s="118" t="s">
        <v>36</v>
      </c>
      <c r="AP14" s="118" t="s">
        <v>37</v>
      </c>
      <c r="AQ14" s="118" t="s">
        <v>38</v>
      </c>
      <c r="AR14" s="118" t="s">
        <v>39</v>
      </c>
      <c r="AS14" s="612"/>
      <c r="AT14" s="118" t="s">
        <v>40</v>
      </c>
      <c r="AU14" s="118" t="s">
        <v>41</v>
      </c>
      <c r="AV14" s="118" t="s">
        <v>42</v>
      </c>
      <c r="AW14" s="612"/>
      <c r="AX14" s="118" t="s">
        <v>43</v>
      </c>
      <c r="AY14" s="118" t="s">
        <v>44</v>
      </c>
      <c r="AZ14" s="118" t="s">
        <v>45</v>
      </c>
      <c r="BA14" s="119" t="s">
        <v>58</v>
      </c>
      <c r="BB14" s="613"/>
      <c r="BC14" s="613"/>
      <c r="BD14" s="613"/>
      <c r="BE14" s="613"/>
      <c r="BF14" s="613"/>
      <c r="BG14" s="613"/>
      <c r="BH14" s="613"/>
      <c r="BI14" s="613"/>
      <c r="BJ14" s="57"/>
      <c r="BK14" s="57"/>
      <c r="BL14" s="57"/>
    </row>
    <row r="15" spans="1:67" ht="30" customHeight="1" x14ac:dyDescent="0.35">
      <c r="A15" s="120" t="s">
        <v>24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122"/>
      <c r="Q15" s="122"/>
      <c r="R15" s="122"/>
      <c r="S15" s="123">
        <v>18</v>
      </c>
      <c r="T15" s="124" t="s">
        <v>0</v>
      </c>
      <c r="U15" s="124" t="s">
        <v>0</v>
      </c>
      <c r="V15" s="124" t="s">
        <v>0</v>
      </c>
      <c r="W15" s="125" t="s">
        <v>60</v>
      </c>
      <c r="X15" s="125" t="s">
        <v>60</v>
      </c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>
        <v>17</v>
      </c>
      <c r="AP15" s="124" t="s">
        <v>0</v>
      </c>
      <c r="AQ15" s="124" t="s">
        <v>0</v>
      </c>
      <c r="AR15" s="124" t="s">
        <v>0</v>
      </c>
      <c r="AS15" s="124" t="s">
        <v>0</v>
      </c>
      <c r="AT15" s="125" t="s">
        <v>1</v>
      </c>
      <c r="AU15" s="125" t="s">
        <v>1</v>
      </c>
      <c r="AV15" s="125" t="s">
        <v>60</v>
      </c>
      <c r="AW15" s="125" t="s">
        <v>60</v>
      </c>
      <c r="AX15" s="125" t="s">
        <v>60</v>
      </c>
      <c r="AY15" s="125" t="s">
        <v>60</v>
      </c>
      <c r="AZ15" s="125" t="s">
        <v>60</v>
      </c>
      <c r="BA15" s="125" t="s">
        <v>60</v>
      </c>
      <c r="BB15" s="122">
        <v>35</v>
      </c>
      <c r="BC15" s="122">
        <v>7</v>
      </c>
      <c r="BD15" s="122">
        <v>2</v>
      </c>
      <c r="BE15" s="122"/>
      <c r="BF15" s="122"/>
      <c r="BG15" s="122"/>
      <c r="BH15" s="122">
        <v>8</v>
      </c>
      <c r="BI15" s="122">
        <f>SUM(BB15:BH15)</f>
        <v>52</v>
      </c>
      <c r="BJ15" s="58"/>
      <c r="BK15" s="58"/>
      <c r="BL15" s="58"/>
    </row>
    <row r="16" spans="1:67" ht="30" customHeight="1" x14ac:dyDescent="0.35">
      <c r="A16" s="120" t="s">
        <v>25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  <c r="P16" s="122"/>
      <c r="Q16" s="122"/>
      <c r="R16" s="122"/>
      <c r="S16" s="123">
        <v>18</v>
      </c>
      <c r="T16" s="124" t="s">
        <v>0</v>
      </c>
      <c r="U16" s="124" t="s">
        <v>0</v>
      </c>
      <c r="V16" s="124" t="s">
        <v>0</v>
      </c>
      <c r="W16" s="125" t="s">
        <v>60</v>
      </c>
      <c r="X16" s="125" t="s">
        <v>60</v>
      </c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>
        <v>17</v>
      </c>
      <c r="AP16" s="124" t="s">
        <v>0</v>
      </c>
      <c r="AQ16" s="124" t="s">
        <v>0</v>
      </c>
      <c r="AR16" s="124" t="s">
        <v>0</v>
      </c>
      <c r="AS16" s="124" t="s">
        <v>0</v>
      </c>
      <c r="AT16" s="125" t="s">
        <v>62</v>
      </c>
      <c r="AU16" s="125" t="s">
        <v>62</v>
      </c>
      <c r="AV16" s="125" t="s">
        <v>60</v>
      </c>
      <c r="AW16" s="125" t="s">
        <v>60</v>
      </c>
      <c r="AX16" s="125" t="s">
        <v>60</v>
      </c>
      <c r="AY16" s="125" t="s">
        <v>60</v>
      </c>
      <c r="AZ16" s="125" t="s">
        <v>60</v>
      </c>
      <c r="BA16" s="125" t="s">
        <v>60</v>
      </c>
      <c r="BB16" s="122">
        <v>35</v>
      </c>
      <c r="BC16" s="122">
        <v>7</v>
      </c>
      <c r="BD16" s="122"/>
      <c r="BE16" s="122">
        <v>2</v>
      </c>
      <c r="BF16" s="122"/>
      <c r="BG16" s="122"/>
      <c r="BH16" s="122">
        <v>8</v>
      </c>
      <c r="BI16" s="122">
        <f t="shared" ref="BI16:BI18" si="0">SUM(BB16:BH16)</f>
        <v>52</v>
      </c>
      <c r="BJ16" s="58"/>
      <c r="BK16" s="58"/>
      <c r="BL16" s="58"/>
    </row>
    <row r="17" spans="1:82" ht="30" customHeight="1" x14ac:dyDescent="0.35">
      <c r="A17" s="120" t="s">
        <v>26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122"/>
      <c r="Q17" s="122"/>
      <c r="R17" s="122"/>
      <c r="S17" s="123">
        <v>18</v>
      </c>
      <c r="T17" s="124" t="s">
        <v>0</v>
      </c>
      <c r="U17" s="124" t="s">
        <v>0</v>
      </c>
      <c r="V17" s="124" t="s">
        <v>0</v>
      </c>
      <c r="W17" s="125" t="s">
        <v>60</v>
      </c>
      <c r="X17" s="125" t="s">
        <v>60</v>
      </c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123">
        <v>17</v>
      </c>
      <c r="AP17" s="124" t="s">
        <v>0</v>
      </c>
      <c r="AQ17" s="124" t="s">
        <v>0</v>
      </c>
      <c r="AR17" s="124" t="s">
        <v>0</v>
      </c>
      <c r="AS17" s="124" t="s">
        <v>0</v>
      </c>
      <c r="AT17" s="125" t="s">
        <v>62</v>
      </c>
      <c r="AU17" s="125" t="s">
        <v>62</v>
      </c>
      <c r="AV17" s="125" t="s">
        <v>62</v>
      </c>
      <c r="AW17" s="125" t="s">
        <v>62</v>
      </c>
      <c r="AX17" s="125" t="s">
        <v>60</v>
      </c>
      <c r="AY17" s="125" t="s">
        <v>60</v>
      </c>
      <c r="AZ17" s="125" t="s">
        <v>60</v>
      </c>
      <c r="BA17" s="125" t="s">
        <v>60</v>
      </c>
      <c r="BB17" s="122">
        <v>35</v>
      </c>
      <c r="BC17" s="122">
        <v>7</v>
      </c>
      <c r="BD17" s="122"/>
      <c r="BE17" s="122">
        <v>4</v>
      </c>
      <c r="BF17" s="122"/>
      <c r="BG17" s="122"/>
      <c r="BH17" s="122">
        <v>6</v>
      </c>
      <c r="BI17" s="122">
        <f t="shared" si="0"/>
        <v>52</v>
      </c>
      <c r="BJ17" s="58"/>
      <c r="BK17" s="58"/>
      <c r="BL17" s="58"/>
    </row>
    <row r="18" spans="1:82" ht="38.25" customHeight="1" x14ac:dyDescent="0.4">
      <c r="A18" s="120" t="s">
        <v>136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22"/>
      <c r="Q18" s="123">
        <v>16</v>
      </c>
      <c r="R18" s="126" t="s">
        <v>0</v>
      </c>
      <c r="S18" s="126" t="s">
        <v>0</v>
      </c>
      <c r="T18" s="126" t="s">
        <v>0</v>
      </c>
      <c r="U18" s="125" t="s">
        <v>60</v>
      </c>
      <c r="V18" s="127" t="s">
        <v>60</v>
      </c>
      <c r="W18" s="125" t="s">
        <v>62</v>
      </c>
      <c r="X18" s="125" t="s">
        <v>62</v>
      </c>
      <c r="Y18" s="125" t="s">
        <v>62</v>
      </c>
      <c r="Z18" s="125" t="s">
        <v>62</v>
      </c>
      <c r="AA18" s="125" t="s">
        <v>62</v>
      </c>
      <c r="AB18" s="125" t="s">
        <v>62</v>
      </c>
      <c r="AC18" s="125" t="s">
        <v>62</v>
      </c>
      <c r="AD18" s="125" t="s">
        <v>62</v>
      </c>
      <c r="AE18" s="125" t="s">
        <v>62</v>
      </c>
      <c r="AF18" s="125" t="s">
        <v>62</v>
      </c>
      <c r="AG18" s="128" t="s">
        <v>90</v>
      </c>
      <c r="AH18" s="129" t="s">
        <v>90</v>
      </c>
      <c r="AI18" s="129" t="s">
        <v>90</v>
      </c>
      <c r="AJ18" s="129" t="s">
        <v>90</v>
      </c>
      <c r="AK18" s="129" t="s">
        <v>90</v>
      </c>
      <c r="AL18" s="129" t="s">
        <v>90</v>
      </c>
      <c r="AM18" s="129" t="s">
        <v>90</v>
      </c>
      <c r="AN18" s="129" t="s">
        <v>90</v>
      </c>
      <c r="AO18" s="129" t="s">
        <v>90</v>
      </c>
      <c r="AP18" s="129" t="s">
        <v>90</v>
      </c>
      <c r="AQ18" s="129" t="s">
        <v>64</v>
      </c>
      <c r="AR18" s="129" t="s">
        <v>64</v>
      </c>
      <c r="AS18" s="129" t="s">
        <v>64</v>
      </c>
      <c r="AT18" s="122"/>
      <c r="AU18" s="122"/>
      <c r="AV18" s="122"/>
      <c r="AW18" s="122"/>
      <c r="AX18" s="122"/>
      <c r="AY18" s="122"/>
      <c r="AZ18" s="122"/>
      <c r="BA18" s="119"/>
      <c r="BB18" s="122">
        <v>16</v>
      </c>
      <c r="BC18" s="122">
        <v>3</v>
      </c>
      <c r="BD18" s="122"/>
      <c r="BE18" s="122">
        <v>10</v>
      </c>
      <c r="BF18" s="122">
        <v>10</v>
      </c>
      <c r="BG18" s="122">
        <v>3</v>
      </c>
      <c r="BH18" s="122">
        <v>2</v>
      </c>
      <c r="BI18" s="122">
        <f t="shared" si="0"/>
        <v>44</v>
      </c>
      <c r="BJ18" s="58"/>
      <c r="BK18" s="58"/>
      <c r="BL18" s="58"/>
    </row>
    <row r="19" spans="1:82" ht="30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22">
        <f>SUM(BB15:BB18)</f>
        <v>121</v>
      </c>
      <c r="BC19" s="122">
        <f t="shared" ref="BC19:BI19" si="1">SUM(BC15:BC18)</f>
        <v>24</v>
      </c>
      <c r="BD19" s="122">
        <f t="shared" si="1"/>
        <v>2</v>
      </c>
      <c r="BE19" s="122">
        <f t="shared" si="1"/>
        <v>16</v>
      </c>
      <c r="BF19" s="122">
        <f t="shared" si="1"/>
        <v>10</v>
      </c>
      <c r="BG19" s="122">
        <v>3</v>
      </c>
      <c r="BH19" s="122">
        <f t="shared" si="1"/>
        <v>24</v>
      </c>
      <c r="BI19" s="122">
        <f t="shared" si="1"/>
        <v>200</v>
      </c>
      <c r="BJ19" s="58"/>
      <c r="BK19" s="58"/>
      <c r="BL19" s="58"/>
    </row>
    <row r="20" spans="1:82" ht="30.75" x14ac:dyDescent="0.45">
      <c r="A20" s="9"/>
      <c r="B20" s="9"/>
      <c r="C20" s="19" t="s">
        <v>7</v>
      </c>
      <c r="D20" s="19"/>
      <c r="E20" s="19"/>
      <c r="F20" s="19"/>
      <c r="G20" s="2"/>
      <c r="H20" s="21"/>
      <c r="I20" s="22" t="s">
        <v>91</v>
      </c>
      <c r="J20" s="19" t="s">
        <v>4</v>
      </c>
      <c r="K20" s="2"/>
      <c r="L20" s="2"/>
      <c r="M20" s="2"/>
      <c r="N20" s="19"/>
      <c r="O20" s="19"/>
      <c r="P20" s="19"/>
      <c r="Q20" s="19"/>
      <c r="R20" s="20"/>
      <c r="S20" s="23" t="s">
        <v>1</v>
      </c>
      <c r="T20" s="22" t="s">
        <v>91</v>
      </c>
      <c r="U20" s="19" t="s">
        <v>59</v>
      </c>
      <c r="V20" s="2"/>
      <c r="W20" s="19"/>
      <c r="X20" s="19"/>
      <c r="Y20" s="19"/>
      <c r="Z20" s="19"/>
      <c r="AA20" s="19"/>
      <c r="AB20" s="19"/>
      <c r="AC20" s="19"/>
      <c r="AD20" s="2"/>
      <c r="AE20" s="24" t="s">
        <v>90</v>
      </c>
      <c r="AF20" s="22" t="s">
        <v>91</v>
      </c>
      <c r="AG20" s="19" t="s">
        <v>89</v>
      </c>
      <c r="AH20" s="19"/>
      <c r="AI20" s="19"/>
      <c r="AJ20" s="46"/>
      <c r="AK20" s="46"/>
      <c r="AL20" s="46"/>
      <c r="AM20" s="46"/>
      <c r="AN20" s="2"/>
      <c r="AO20" s="2"/>
      <c r="AP20" s="2"/>
      <c r="AQ20" s="25" t="s">
        <v>60</v>
      </c>
      <c r="AR20" s="22" t="s">
        <v>91</v>
      </c>
      <c r="AS20" s="19" t="s">
        <v>61</v>
      </c>
      <c r="AT20" s="2"/>
      <c r="AU20" s="2"/>
      <c r="AV20" s="2"/>
      <c r="AW20" s="2"/>
      <c r="AX20" s="2"/>
    </row>
    <row r="21" spans="1:82" ht="30.75" x14ac:dyDescent="0.45">
      <c r="A21" s="9"/>
      <c r="B21" s="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2"/>
      <c r="AU21" s="2"/>
      <c r="AV21" s="2"/>
      <c r="AW21" s="2"/>
      <c r="AX21" s="2"/>
    </row>
    <row r="22" spans="1:82" ht="30.75" x14ac:dyDescent="0.45">
      <c r="A22" s="9"/>
      <c r="B22" s="9"/>
      <c r="C22" s="19"/>
      <c r="D22" s="19"/>
      <c r="E22" s="19"/>
      <c r="F22" s="19"/>
      <c r="G22" s="19"/>
      <c r="H22" s="26" t="s">
        <v>0</v>
      </c>
      <c r="I22" s="22" t="s">
        <v>91</v>
      </c>
      <c r="J22" s="19" t="s">
        <v>65</v>
      </c>
      <c r="K22" s="2"/>
      <c r="L22" s="2"/>
      <c r="M22" s="2"/>
      <c r="N22" s="19"/>
      <c r="O22" s="19"/>
      <c r="P22" s="19"/>
      <c r="Q22" s="19"/>
      <c r="R22" s="20"/>
      <c r="S22" s="25" t="s">
        <v>62</v>
      </c>
      <c r="T22" s="22" t="s">
        <v>91</v>
      </c>
      <c r="U22" s="19" t="s">
        <v>66</v>
      </c>
      <c r="V22" s="2"/>
      <c r="W22" s="19"/>
      <c r="X22" s="19"/>
      <c r="Y22" s="19"/>
      <c r="Z22" s="19"/>
      <c r="AA22" s="19"/>
      <c r="AB22" s="19"/>
      <c r="AC22" s="19"/>
      <c r="AD22" s="2"/>
      <c r="AE22" s="24" t="s">
        <v>64</v>
      </c>
      <c r="AF22" s="22" t="s">
        <v>91</v>
      </c>
      <c r="AG22" s="19" t="s">
        <v>63</v>
      </c>
      <c r="AH22" s="19"/>
      <c r="AI22" s="19"/>
      <c r="AJ22" s="46"/>
      <c r="AK22" s="46"/>
      <c r="AL22" s="46"/>
      <c r="AM22" s="46"/>
      <c r="AN22" s="46"/>
      <c r="AO22" s="46"/>
      <c r="AP22" s="2"/>
      <c r="AQ22" s="2"/>
      <c r="AR22" s="2"/>
      <c r="AS22" s="2"/>
      <c r="AT22" s="2"/>
      <c r="AU22" s="2"/>
      <c r="AV22" s="2"/>
      <c r="AW22" s="2"/>
      <c r="AX22" s="2"/>
    </row>
    <row r="23" spans="1:82" ht="30.75" x14ac:dyDescent="0.45">
      <c r="A23" s="9"/>
      <c r="B23" s="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2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2"/>
      <c r="AU23" s="2"/>
      <c r="AV23" s="2"/>
      <c r="AW23" s="2"/>
      <c r="AX23" s="2"/>
    </row>
    <row r="24" spans="1:82" ht="46.5" customHeight="1" thickBot="1" x14ac:dyDescent="0.4">
      <c r="A24" s="9"/>
      <c r="B24" s="9"/>
      <c r="C24" s="9"/>
      <c r="D24" s="9"/>
      <c r="E24" s="9"/>
      <c r="F24" s="9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1"/>
      <c r="S24" s="11"/>
      <c r="T24" s="8"/>
      <c r="U24" s="8"/>
      <c r="V24" s="8"/>
      <c r="W24" s="8"/>
      <c r="X24" s="8"/>
      <c r="Y24" s="8"/>
      <c r="Z24" s="8"/>
      <c r="AA24" s="35" t="s">
        <v>35</v>
      </c>
      <c r="AB24" s="16"/>
      <c r="AC24" s="16"/>
      <c r="AD24" s="16"/>
      <c r="AE24" s="16"/>
      <c r="AF24" s="16"/>
      <c r="AG24" s="16"/>
      <c r="AH24" s="16"/>
      <c r="AI24" s="16"/>
      <c r="AJ24" s="17"/>
      <c r="AK24" s="6"/>
      <c r="AL24" s="6"/>
      <c r="AM24" s="6"/>
      <c r="AN24" s="6"/>
      <c r="AO24" s="6"/>
      <c r="AP24" s="6"/>
      <c r="AQ24" s="6"/>
      <c r="AR24" s="6"/>
      <c r="AS24" s="6"/>
    </row>
    <row r="25" spans="1:82" ht="32.450000000000003" customHeight="1" thickBot="1" x14ac:dyDescent="0.25">
      <c r="A25" s="544" t="s">
        <v>93</v>
      </c>
      <c r="B25" s="469" t="s">
        <v>105</v>
      </c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1"/>
      <c r="P25" s="478" t="s">
        <v>8</v>
      </c>
      <c r="Q25" s="479"/>
      <c r="R25" s="478" t="s">
        <v>9</v>
      </c>
      <c r="S25" s="505"/>
      <c r="T25" s="557" t="s">
        <v>10</v>
      </c>
      <c r="U25" s="708"/>
      <c r="V25" s="708"/>
      <c r="W25" s="708"/>
      <c r="X25" s="708"/>
      <c r="Y25" s="708"/>
      <c r="Z25" s="708"/>
      <c r="AA25" s="708"/>
      <c r="AB25" s="708"/>
      <c r="AC25" s="708"/>
      <c r="AD25" s="708"/>
      <c r="AE25" s="559"/>
      <c r="AF25" s="614" t="s">
        <v>34</v>
      </c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615"/>
      <c r="AZ25" s="615"/>
      <c r="BA25" s="615"/>
      <c r="BB25" s="615"/>
      <c r="BC25" s="616"/>
      <c r="BD25" s="715" t="s">
        <v>23</v>
      </c>
      <c r="BE25" s="716"/>
      <c r="BF25" s="494" t="s">
        <v>94</v>
      </c>
      <c r="BG25" s="494"/>
      <c r="BH25" s="494"/>
      <c r="BI25" s="495"/>
      <c r="BJ25" s="600" t="s">
        <v>244</v>
      </c>
      <c r="BK25" s="601"/>
      <c r="BL25" s="601"/>
      <c r="BM25" s="602"/>
    </row>
    <row r="26" spans="1:82" ht="32.450000000000003" customHeight="1" thickBot="1" x14ac:dyDescent="0.25">
      <c r="A26" s="545"/>
      <c r="B26" s="472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4"/>
      <c r="P26" s="352"/>
      <c r="Q26" s="349"/>
      <c r="R26" s="352"/>
      <c r="S26" s="353"/>
      <c r="T26" s="480" t="s">
        <v>5</v>
      </c>
      <c r="U26" s="349"/>
      <c r="V26" s="352" t="s">
        <v>11</v>
      </c>
      <c r="W26" s="482"/>
      <c r="X26" s="484" t="s">
        <v>12</v>
      </c>
      <c r="Y26" s="485"/>
      <c r="Z26" s="485"/>
      <c r="AA26" s="485"/>
      <c r="AB26" s="485"/>
      <c r="AC26" s="485"/>
      <c r="AD26" s="485"/>
      <c r="AE26" s="486"/>
      <c r="AF26" s="502" t="s">
        <v>14</v>
      </c>
      <c r="AG26" s="503"/>
      <c r="AH26" s="503"/>
      <c r="AI26" s="503"/>
      <c r="AJ26" s="503"/>
      <c r="AK26" s="504"/>
      <c r="AL26" s="502" t="s">
        <v>15</v>
      </c>
      <c r="AM26" s="503"/>
      <c r="AN26" s="503"/>
      <c r="AO26" s="503"/>
      <c r="AP26" s="503"/>
      <c r="AQ26" s="504"/>
      <c r="AR26" s="502" t="s">
        <v>16</v>
      </c>
      <c r="AS26" s="503"/>
      <c r="AT26" s="503"/>
      <c r="AU26" s="503"/>
      <c r="AV26" s="503"/>
      <c r="AW26" s="504"/>
      <c r="AX26" s="502" t="s">
        <v>137</v>
      </c>
      <c r="AY26" s="503"/>
      <c r="AZ26" s="503"/>
      <c r="BA26" s="503"/>
      <c r="BB26" s="503"/>
      <c r="BC26" s="504"/>
      <c r="BD26" s="717"/>
      <c r="BE26" s="718"/>
      <c r="BF26" s="497"/>
      <c r="BG26" s="497"/>
      <c r="BH26" s="497"/>
      <c r="BI26" s="498"/>
      <c r="BJ26" s="603"/>
      <c r="BK26" s="604"/>
      <c r="BL26" s="604"/>
      <c r="BM26" s="605"/>
    </row>
    <row r="27" spans="1:82" ht="77.25" customHeight="1" thickBot="1" x14ac:dyDescent="0.25">
      <c r="A27" s="545"/>
      <c r="B27" s="472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4"/>
      <c r="P27" s="352"/>
      <c r="Q27" s="349"/>
      <c r="R27" s="352"/>
      <c r="S27" s="353"/>
      <c r="T27" s="480"/>
      <c r="U27" s="349"/>
      <c r="V27" s="352"/>
      <c r="W27" s="482"/>
      <c r="X27" s="617" t="s">
        <v>13</v>
      </c>
      <c r="Y27" s="349"/>
      <c r="Z27" s="348" t="s">
        <v>95</v>
      </c>
      <c r="AA27" s="349"/>
      <c r="AB27" s="348" t="s">
        <v>96</v>
      </c>
      <c r="AC27" s="349"/>
      <c r="AD27" s="352" t="s">
        <v>70</v>
      </c>
      <c r="AE27" s="353"/>
      <c r="AF27" s="506" t="s">
        <v>166</v>
      </c>
      <c r="AG27" s="503"/>
      <c r="AH27" s="504"/>
      <c r="AI27" s="506" t="s">
        <v>167</v>
      </c>
      <c r="AJ27" s="503"/>
      <c r="AK27" s="504"/>
      <c r="AL27" s="506" t="s">
        <v>168</v>
      </c>
      <c r="AM27" s="503"/>
      <c r="AN27" s="504"/>
      <c r="AO27" s="506" t="s">
        <v>169</v>
      </c>
      <c r="AP27" s="503"/>
      <c r="AQ27" s="504"/>
      <c r="AR27" s="506" t="s">
        <v>170</v>
      </c>
      <c r="AS27" s="503"/>
      <c r="AT27" s="504"/>
      <c r="AU27" s="506" t="s">
        <v>171</v>
      </c>
      <c r="AV27" s="503"/>
      <c r="AW27" s="504"/>
      <c r="AX27" s="618" t="s">
        <v>214</v>
      </c>
      <c r="AY27" s="619"/>
      <c r="AZ27" s="620"/>
      <c r="BA27" s="507" t="s">
        <v>138</v>
      </c>
      <c r="BB27" s="508"/>
      <c r="BC27" s="509"/>
      <c r="BD27" s="717"/>
      <c r="BE27" s="718"/>
      <c r="BF27" s="497"/>
      <c r="BG27" s="497"/>
      <c r="BH27" s="497"/>
      <c r="BI27" s="498"/>
      <c r="BJ27" s="603"/>
      <c r="BK27" s="604"/>
      <c r="BL27" s="604"/>
      <c r="BM27" s="605"/>
    </row>
    <row r="28" spans="1:82" ht="171.75" customHeight="1" thickBot="1" x14ac:dyDescent="0.25">
      <c r="A28" s="546"/>
      <c r="B28" s="475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7"/>
      <c r="P28" s="350"/>
      <c r="Q28" s="351"/>
      <c r="R28" s="350"/>
      <c r="S28" s="354"/>
      <c r="T28" s="481"/>
      <c r="U28" s="351"/>
      <c r="V28" s="350"/>
      <c r="W28" s="483"/>
      <c r="X28" s="354"/>
      <c r="Y28" s="351"/>
      <c r="Z28" s="350"/>
      <c r="AA28" s="351"/>
      <c r="AB28" s="350"/>
      <c r="AC28" s="351"/>
      <c r="AD28" s="350"/>
      <c r="AE28" s="354"/>
      <c r="AF28" s="232" t="s">
        <v>3</v>
      </c>
      <c r="AG28" s="233" t="s">
        <v>17</v>
      </c>
      <c r="AH28" s="234" t="s">
        <v>18</v>
      </c>
      <c r="AI28" s="232" t="s">
        <v>3</v>
      </c>
      <c r="AJ28" s="233" t="s">
        <v>17</v>
      </c>
      <c r="AK28" s="234" t="s">
        <v>18</v>
      </c>
      <c r="AL28" s="232" t="s">
        <v>3</v>
      </c>
      <c r="AM28" s="233" t="s">
        <v>17</v>
      </c>
      <c r="AN28" s="234" t="s">
        <v>18</v>
      </c>
      <c r="AO28" s="232" t="s">
        <v>3</v>
      </c>
      <c r="AP28" s="233" t="s">
        <v>17</v>
      </c>
      <c r="AQ28" s="234" t="s">
        <v>18</v>
      </c>
      <c r="AR28" s="232" t="s">
        <v>3</v>
      </c>
      <c r="AS28" s="233" t="s">
        <v>17</v>
      </c>
      <c r="AT28" s="234" t="s">
        <v>18</v>
      </c>
      <c r="AU28" s="235" t="s">
        <v>3</v>
      </c>
      <c r="AV28" s="236" t="s">
        <v>17</v>
      </c>
      <c r="AW28" s="237" t="s">
        <v>18</v>
      </c>
      <c r="AX28" s="232" t="s">
        <v>3</v>
      </c>
      <c r="AY28" s="233" t="s">
        <v>17</v>
      </c>
      <c r="AZ28" s="234" t="s">
        <v>18</v>
      </c>
      <c r="BA28" s="232" t="s">
        <v>3</v>
      </c>
      <c r="BB28" s="233" t="s">
        <v>17</v>
      </c>
      <c r="BC28" s="234" t="s">
        <v>18</v>
      </c>
      <c r="BD28" s="719"/>
      <c r="BE28" s="720"/>
      <c r="BF28" s="500"/>
      <c r="BG28" s="500"/>
      <c r="BH28" s="500"/>
      <c r="BI28" s="501"/>
      <c r="BJ28" s="606"/>
      <c r="BK28" s="607"/>
      <c r="BL28" s="607"/>
      <c r="BM28" s="608"/>
    </row>
    <row r="29" spans="1:82" ht="45.75" customHeight="1" thickBot="1" x14ac:dyDescent="0.5">
      <c r="A29" s="244" t="s">
        <v>19</v>
      </c>
      <c r="B29" s="565" t="s">
        <v>106</v>
      </c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7"/>
      <c r="P29" s="568">
        <v>16</v>
      </c>
      <c r="Q29" s="341"/>
      <c r="R29" s="568">
        <v>8</v>
      </c>
      <c r="S29" s="341"/>
      <c r="T29" s="557">
        <f>SUM(T30:U57)</f>
        <v>3324</v>
      </c>
      <c r="U29" s="558"/>
      <c r="V29" s="557">
        <f t="shared" ref="V29" si="2">SUM(V30:W57)</f>
        <v>1550</v>
      </c>
      <c r="W29" s="558"/>
      <c r="X29" s="557">
        <f t="shared" ref="X29" si="3">SUM(X30:Y57)</f>
        <v>692</v>
      </c>
      <c r="Y29" s="558"/>
      <c r="Z29" s="557">
        <f t="shared" ref="Z29" si="4">SUM(Z30:AA57)</f>
        <v>106</v>
      </c>
      <c r="AA29" s="558"/>
      <c r="AB29" s="557">
        <f t="shared" ref="AB29" si="5">SUM(AB30:AC57)</f>
        <v>482</v>
      </c>
      <c r="AC29" s="558"/>
      <c r="AD29" s="557">
        <f t="shared" ref="AD29" si="6">SUM(AD30:AE57)</f>
        <v>270</v>
      </c>
      <c r="AE29" s="558"/>
      <c r="AF29" s="293">
        <f>SUM(AF30:AF57)</f>
        <v>560</v>
      </c>
      <c r="AG29" s="293">
        <f t="shared" ref="AG29:BC29" si="7">SUM(AG30:AG57)</f>
        <v>294</v>
      </c>
      <c r="AH29" s="293">
        <f t="shared" si="7"/>
        <v>15</v>
      </c>
      <c r="AI29" s="293">
        <f t="shared" si="7"/>
        <v>768</v>
      </c>
      <c r="AJ29" s="293">
        <f t="shared" si="7"/>
        <v>346</v>
      </c>
      <c r="AK29" s="293">
        <f t="shared" si="7"/>
        <v>21</v>
      </c>
      <c r="AL29" s="293">
        <f t="shared" si="7"/>
        <v>698</v>
      </c>
      <c r="AM29" s="293">
        <f t="shared" si="7"/>
        <v>298</v>
      </c>
      <c r="AN29" s="293">
        <f t="shared" si="7"/>
        <v>19</v>
      </c>
      <c r="AO29" s="293">
        <f t="shared" si="7"/>
        <v>554</v>
      </c>
      <c r="AP29" s="293">
        <f t="shared" si="7"/>
        <v>268</v>
      </c>
      <c r="AQ29" s="293">
        <f t="shared" si="7"/>
        <v>15</v>
      </c>
      <c r="AR29" s="293">
        <f t="shared" si="7"/>
        <v>500</v>
      </c>
      <c r="AS29" s="293">
        <f t="shared" si="7"/>
        <v>224</v>
      </c>
      <c r="AT29" s="293">
        <f t="shared" si="7"/>
        <v>13</v>
      </c>
      <c r="AU29" s="293">
        <f t="shared" si="7"/>
        <v>136</v>
      </c>
      <c r="AV29" s="293">
        <f t="shared" si="7"/>
        <v>68</v>
      </c>
      <c r="AW29" s="293">
        <f t="shared" si="7"/>
        <v>3</v>
      </c>
      <c r="AX29" s="293">
        <f t="shared" si="7"/>
        <v>108</v>
      </c>
      <c r="AY29" s="293">
        <f t="shared" si="7"/>
        <v>52</v>
      </c>
      <c r="AZ29" s="293">
        <f t="shared" si="7"/>
        <v>3</v>
      </c>
      <c r="BA29" s="245">
        <f t="shared" si="7"/>
        <v>0</v>
      </c>
      <c r="BB29" s="245">
        <f t="shared" si="7"/>
        <v>0</v>
      </c>
      <c r="BC29" s="245">
        <f t="shared" si="7"/>
        <v>0</v>
      </c>
      <c r="BD29" s="557">
        <f t="shared" ref="BD29" si="8">SUM(BD30:BE57)</f>
        <v>89</v>
      </c>
      <c r="BE29" s="559"/>
      <c r="BF29" s="560"/>
      <c r="BG29" s="560"/>
      <c r="BH29" s="560"/>
      <c r="BI29" s="561"/>
      <c r="BJ29" s="562"/>
      <c r="BK29" s="563"/>
      <c r="BL29" s="563"/>
      <c r="BM29" s="564"/>
      <c r="BN29" s="36">
        <f>AF29++AI29+AL29+AO29+AR29+AU29+AX29+BA29</f>
        <v>3324</v>
      </c>
      <c r="BO29" s="37">
        <f>AG29+AJ29+AM29+AP29+AS29+AV29+AY29+BB29</f>
        <v>1550</v>
      </c>
      <c r="BP29" s="36">
        <f>X29+Z29+AB29+AD29</f>
        <v>1550</v>
      </c>
      <c r="BQ29" s="39">
        <f>AH29+AK29+AN29+AQ29+AT29+AW29+AZ29+BC29</f>
        <v>89</v>
      </c>
      <c r="BR29" s="46"/>
      <c r="BS29" s="2">
        <f>SUM(BD30:BE99)</f>
        <v>281</v>
      </c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ht="40.5" customHeight="1" x14ac:dyDescent="0.4">
      <c r="A30" s="200" t="s">
        <v>97</v>
      </c>
      <c r="B30" s="728" t="s">
        <v>148</v>
      </c>
      <c r="C30" s="728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O30" s="728"/>
      <c r="P30" s="344"/>
      <c r="Q30" s="343"/>
      <c r="R30" s="344"/>
      <c r="S30" s="365"/>
      <c r="T30" s="729"/>
      <c r="U30" s="730"/>
      <c r="V30" s="736"/>
      <c r="W30" s="737"/>
      <c r="X30" s="726"/>
      <c r="Y30" s="727"/>
      <c r="Z30" s="344"/>
      <c r="AA30" s="343"/>
      <c r="AB30" s="344"/>
      <c r="AC30" s="343"/>
      <c r="AD30" s="344"/>
      <c r="AE30" s="365"/>
      <c r="AF30" s="281"/>
      <c r="AG30" s="107"/>
      <c r="AH30" s="108"/>
      <c r="AI30" s="281"/>
      <c r="AJ30" s="107"/>
      <c r="AK30" s="108"/>
      <c r="AL30" s="281"/>
      <c r="AM30" s="107"/>
      <c r="AN30" s="296"/>
      <c r="AO30" s="246"/>
      <c r="AP30" s="247"/>
      <c r="AQ30" s="248"/>
      <c r="AR30" s="280"/>
      <c r="AS30" s="107"/>
      <c r="AT30" s="108"/>
      <c r="AU30" s="281"/>
      <c r="AV30" s="107"/>
      <c r="AW30" s="108"/>
      <c r="AX30" s="281"/>
      <c r="AY30" s="107"/>
      <c r="AZ30" s="108"/>
      <c r="BA30" s="281"/>
      <c r="BB30" s="107"/>
      <c r="BC30" s="108"/>
      <c r="BD30" s="488">
        <f>AH30+AK30+AN30+AQ30+AT30+AW30+AZ30+BC30</f>
        <v>0</v>
      </c>
      <c r="BE30" s="489"/>
      <c r="BF30" s="322"/>
      <c r="BG30" s="322"/>
      <c r="BH30" s="322"/>
      <c r="BI30" s="323"/>
      <c r="BJ30" s="562"/>
      <c r="BK30" s="563"/>
      <c r="BL30" s="563"/>
      <c r="BM30" s="564"/>
      <c r="BN30" s="36">
        <f t="shared" ref="BN30:BN98" si="9">AF30++AI30+AL30+AO30+AR30+AU30+AX30+BA30</f>
        <v>0</v>
      </c>
      <c r="BO30" s="37">
        <f t="shared" ref="BO30:BO98" si="10">AG30+AJ30+AM30+AP30+AS30+AV30+AY30+BB30</f>
        <v>0</v>
      </c>
      <c r="BP30" s="36">
        <f t="shared" ref="BP30:BP98" si="11">X30+Z30+AB30+AD30</f>
        <v>0</v>
      </c>
      <c r="BQ30" s="39">
        <f t="shared" ref="BQ30:BQ98" si="12">AH30+AK30+AN30+AQ30+AT30+AW30+AZ30+BC30</f>
        <v>0</v>
      </c>
      <c r="BR30" s="10"/>
    </row>
    <row r="31" spans="1:82" ht="40.5" customHeight="1" x14ac:dyDescent="0.4">
      <c r="A31" s="109" t="s">
        <v>109</v>
      </c>
      <c r="B31" s="731" t="s">
        <v>139</v>
      </c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2">
        <v>1</v>
      </c>
      <c r="Q31" s="732"/>
      <c r="R31" s="733"/>
      <c r="S31" s="733"/>
      <c r="T31" s="734">
        <v>108</v>
      </c>
      <c r="U31" s="734"/>
      <c r="V31" s="735">
        <v>54</v>
      </c>
      <c r="W31" s="735"/>
      <c r="X31" s="725">
        <v>28</v>
      </c>
      <c r="Y31" s="725"/>
      <c r="Z31" s="549"/>
      <c r="AA31" s="549"/>
      <c r="AB31" s="549"/>
      <c r="AC31" s="549"/>
      <c r="AD31" s="550">
        <v>26</v>
      </c>
      <c r="AE31" s="550"/>
      <c r="AF31" s="304">
        <v>108</v>
      </c>
      <c r="AG31" s="302">
        <v>54</v>
      </c>
      <c r="AH31" s="305">
        <v>3</v>
      </c>
      <c r="AI31" s="304"/>
      <c r="AJ31" s="302"/>
      <c r="AK31" s="303"/>
      <c r="AL31" s="142"/>
      <c r="AM31" s="302"/>
      <c r="AN31" s="143"/>
      <c r="AO31" s="144"/>
      <c r="AP31" s="302"/>
      <c r="AQ31" s="143"/>
      <c r="AR31" s="144"/>
      <c r="AS31" s="302"/>
      <c r="AT31" s="305"/>
      <c r="AU31" s="304"/>
      <c r="AV31" s="302"/>
      <c r="AW31" s="305"/>
      <c r="AX31" s="304"/>
      <c r="AY31" s="302"/>
      <c r="AZ31" s="305"/>
      <c r="BA31" s="304"/>
      <c r="BB31" s="302"/>
      <c r="BC31" s="305"/>
      <c r="BD31" s="555">
        <f t="shared" ref="BD31:BD32" si="13">AH31+AK31+AN31+AQ31+AT31+AW31+AZ31+BC31</f>
        <v>3</v>
      </c>
      <c r="BE31" s="556"/>
      <c r="BF31" s="702" t="s">
        <v>310</v>
      </c>
      <c r="BG31" s="703"/>
      <c r="BH31" s="703"/>
      <c r="BI31" s="704"/>
      <c r="BJ31" s="132"/>
      <c r="BK31" s="116"/>
      <c r="BL31" s="116"/>
      <c r="BM31" s="117"/>
      <c r="BN31" s="36"/>
      <c r="BO31" s="37"/>
      <c r="BP31" s="36"/>
      <c r="BQ31" s="39"/>
      <c r="BR31" s="10"/>
    </row>
    <row r="32" spans="1:82" s="28" customFormat="1" ht="38.25" customHeight="1" x14ac:dyDescent="0.5">
      <c r="A32" s="109" t="s">
        <v>110</v>
      </c>
      <c r="B32" s="722" t="s">
        <v>311</v>
      </c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549">
        <v>2</v>
      </c>
      <c r="Q32" s="549"/>
      <c r="R32" s="550"/>
      <c r="S32" s="550"/>
      <c r="T32" s="723">
        <v>108</v>
      </c>
      <c r="U32" s="723"/>
      <c r="V32" s="724">
        <v>54</v>
      </c>
      <c r="W32" s="724"/>
      <c r="X32" s="725">
        <v>34</v>
      </c>
      <c r="Y32" s="725"/>
      <c r="Z32" s="549"/>
      <c r="AA32" s="549"/>
      <c r="AB32" s="549"/>
      <c r="AC32" s="549"/>
      <c r="AD32" s="550">
        <v>20</v>
      </c>
      <c r="AE32" s="550"/>
      <c r="AF32" s="299"/>
      <c r="AG32" s="297"/>
      <c r="AH32" s="298"/>
      <c r="AI32" s="315">
        <v>108</v>
      </c>
      <c r="AJ32" s="313">
        <v>54</v>
      </c>
      <c r="AK32" s="314">
        <v>3</v>
      </c>
      <c r="AL32" s="145"/>
      <c r="AM32" s="297"/>
      <c r="AN32" s="146"/>
      <c r="AO32" s="301"/>
      <c r="AP32" s="297"/>
      <c r="AQ32" s="146"/>
      <c r="AR32" s="301"/>
      <c r="AS32" s="297"/>
      <c r="AT32" s="300"/>
      <c r="AU32" s="299"/>
      <c r="AV32" s="297"/>
      <c r="AW32" s="300"/>
      <c r="AX32" s="299"/>
      <c r="AY32" s="297"/>
      <c r="AZ32" s="300"/>
      <c r="BA32" s="299"/>
      <c r="BB32" s="297"/>
      <c r="BC32" s="300"/>
      <c r="BD32" s="555">
        <f t="shared" si="13"/>
        <v>3</v>
      </c>
      <c r="BE32" s="556"/>
      <c r="BF32" s="702" t="s">
        <v>163</v>
      </c>
      <c r="BG32" s="705"/>
      <c r="BH32" s="705"/>
      <c r="BI32" s="706"/>
      <c r="BJ32" s="594"/>
      <c r="BK32" s="595"/>
      <c r="BL32" s="595"/>
      <c r="BM32" s="596"/>
      <c r="BN32" s="34">
        <f t="shared" ref="BN32" si="14">AF32+AI32+AL32+AO32+AR32+AU32+AX32</f>
        <v>108</v>
      </c>
      <c r="BO32" s="40">
        <f t="shared" si="10"/>
        <v>54</v>
      </c>
      <c r="BP32" s="41">
        <f t="shared" si="11"/>
        <v>54</v>
      </c>
      <c r="BQ32" s="42">
        <f t="shared" si="12"/>
        <v>3</v>
      </c>
      <c r="BR32" s="34">
        <f t="shared" ref="BR32" si="15">X32+Z32+AB32+AD32</f>
        <v>54</v>
      </c>
    </row>
    <row r="33" spans="1:70" s="28" customFormat="1" ht="39.75" customHeight="1" x14ac:dyDescent="0.55000000000000004">
      <c r="A33" s="110" t="s">
        <v>107</v>
      </c>
      <c r="B33" s="599" t="s">
        <v>146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346">
        <v>2</v>
      </c>
      <c r="Q33" s="347"/>
      <c r="R33" s="346">
        <v>1</v>
      </c>
      <c r="S33" s="360"/>
      <c r="T33" s="359">
        <v>324</v>
      </c>
      <c r="U33" s="347"/>
      <c r="V33" s="346">
        <v>150</v>
      </c>
      <c r="W33" s="361"/>
      <c r="X33" s="360"/>
      <c r="Y33" s="347"/>
      <c r="Z33" s="346"/>
      <c r="AA33" s="347"/>
      <c r="AB33" s="346">
        <v>150</v>
      </c>
      <c r="AC33" s="347"/>
      <c r="AD33" s="346"/>
      <c r="AE33" s="360"/>
      <c r="AF33" s="68">
        <v>108</v>
      </c>
      <c r="AG33" s="69">
        <v>68</v>
      </c>
      <c r="AH33" s="70">
        <v>3</v>
      </c>
      <c r="AI33" s="68">
        <v>216</v>
      </c>
      <c r="AJ33" s="69">
        <v>82</v>
      </c>
      <c r="AK33" s="70">
        <v>6</v>
      </c>
      <c r="AL33" s="68"/>
      <c r="AM33" s="69"/>
      <c r="AN33" s="289"/>
      <c r="AO33" s="68"/>
      <c r="AP33" s="69"/>
      <c r="AQ33" s="70"/>
      <c r="AR33" s="290"/>
      <c r="AS33" s="69"/>
      <c r="AT33" s="70"/>
      <c r="AU33" s="68"/>
      <c r="AV33" s="69"/>
      <c r="AW33" s="70"/>
      <c r="AX33" s="68"/>
      <c r="AY33" s="69"/>
      <c r="AZ33" s="70"/>
      <c r="BA33" s="68"/>
      <c r="BB33" s="69"/>
      <c r="BC33" s="70"/>
      <c r="BD33" s="577">
        <f t="shared" ref="BD33:BD48" si="16">AH33+AK33+AN33+AQ33+AT33+AW33+AZ33+BC33</f>
        <v>9</v>
      </c>
      <c r="BE33" s="578"/>
      <c r="BF33" s="597" t="s">
        <v>123</v>
      </c>
      <c r="BG33" s="427"/>
      <c r="BH33" s="427"/>
      <c r="BI33" s="428"/>
      <c r="BJ33" s="594"/>
      <c r="BK33" s="595"/>
      <c r="BL33" s="595"/>
      <c r="BM33" s="596"/>
      <c r="BN33" s="41">
        <f t="shared" ref="BN33" si="17">AF33++AI33+AL33+AO33+AR33+AU33+AX33+BA33</f>
        <v>324</v>
      </c>
      <c r="BO33" s="43">
        <f t="shared" si="10"/>
        <v>150</v>
      </c>
      <c r="BP33" s="41">
        <f t="shared" si="11"/>
        <v>150</v>
      </c>
      <c r="BQ33" s="42">
        <f t="shared" si="12"/>
        <v>9</v>
      </c>
      <c r="BR33" s="44"/>
    </row>
    <row r="34" spans="1:70" s="28" customFormat="1" ht="38.25" customHeight="1" x14ac:dyDescent="0.55000000000000004">
      <c r="A34" s="111" t="s">
        <v>108</v>
      </c>
      <c r="B34" s="572" t="s">
        <v>184</v>
      </c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4"/>
      <c r="P34" s="346">
        <v>2</v>
      </c>
      <c r="Q34" s="347"/>
      <c r="R34" s="346">
        <v>1</v>
      </c>
      <c r="S34" s="360"/>
      <c r="T34" s="359">
        <v>310</v>
      </c>
      <c r="U34" s="347"/>
      <c r="V34" s="346">
        <v>132</v>
      </c>
      <c r="W34" s="361"/>
      <c r="X34" s="360">
        <v>44</v>
      </c>
      <c r="Y34" s="347"/>
      <c r="Z34" s="346">
        <v>88</v>
      </c>
      <c r="AA34" s="347"/>
      <c r="AB34" s="346"/>
      <c r="AC34" s="347"/>
      <c r="AD34" s="346"/>
      <c r="AE34" s="360"/>
      <c r="AF34" s="68">
        <v>108</v>
      </c>
      <c r="AG34" s="69">
        <v>52</v>
      </c>
      <c r="AH34" s="70">
        <v>3</v>
      </c>
      <c r="AI34" s="68">
        <v>202</v>
      </c>
      <c r="AJ34" s="69">
        <v>80</v>
      </c>
      <c r="AK34" s="70">
        <v>6</v>
      </c>
      <c r="AL34" s="68"/>
      <c r="AM34" s="69"/>
      <c r="AN34" s="289"/>
      <c r="AO34" s="68"/>
      <c r="AP34" s="69"/>
      <c r="AQ34" s="70"/>
      <c r="AR34" s="290"/>
      <c r="AS34" s="69"/>
      <c r="AT34" s="70"/>
      <c r="AU34" s="68"/>
      <c r="AV34" s="69"/>
      <c r="AW34" s="70"/>
      <c r="AX34" s="68"/>
      <c r="AY34" s="69"/>
      <c r="AZ34" s="70"/>
      <c r="BA34" s="68"/>
      <c r="BB34" s="69"/>
      <c r="BC34" s="70"/>
      <c r="BD34" s="577">
        <f t="shared" si="16"/>
        <v>9</v>
      </c>
      <c r="BE34" s="578"/>
      <c r="BF34" s="597" t="s">
        <v>116</v>
      </c>
      <c r="BG34" s="427"/>
      <c r="BH34" s="427"/>
      <c r="BI34" s="428"/>
      <c r="BJ34" s="598"/>
      <c r="BK34" s="595"/>
      <c r="BL34" s="595"/>
      <c r="BM34" s="596"/>
      <c r="BN34" s="41">
        <f>AF34++AI34+AL34+AO34+AR34+AU34+AX34+BA34</f>
        <v>310</v>
      </c>
      <c r="BO34" s="43">
        <f t="shared" si="10"/>
        <v>132</v>
      </c>
      <c r="BP34" s="41">
        <f t="shared" si="11"/>
        <v>132</v>
      </c>
      <c r="BQ34" s="42">
        <f t="shared" si="12"/>
        <v>9</v>
      </c>
      <c r="BR34" s="44"/>
    </row>
    <row r="35" spans="1:70" s="28" customFormat="1" ht="39" customHeight="1" x14ac:dyDescent="0.5">
      <c r="A35" s="110" t="s">
        <v>120</v>
      </c>
      <c r="B35" s="599" t="s">
        <v>225</v>
      </c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346"/>
      <c r="Q35" s="347"/>
      <c r="R35" s="346"/>
      <c r="S35" s="360"/>
      <c r="T35" s="359"/>
      <c r="U35" s="347"/>
      <c r="V35" s="346"/>
      <c r="W35" s="361"/>
      <c r="X35" s="360"/>
      <c r="Y35" s="347"/>
      <c r="Z35" s="346"/>
      <c r="AA35" s="347"/>
      <c r="AB35" s="346"/>
      <c r="AC35" s="347"/>
      <c r="AD35" s="346"/>
      <c r="AE35" s="360"/>
      <c r="AF35" s="68"/>
      <c r="AG35" s="69"/>
      <c r="AH35" s="70"/>
      <c r="AI35" s="68"/>
      <c r="AJ35" s="69"/>
      <c r="AK35" s="70"/>
      <c r="AL35" s="68"/>
      <c r="AM35" s="69"/>
      <c r="AN35" s="289"/>
      <c r="AO35" s="68"/>
      <c r="AP35" s="69"/>
      <c r="AQ35" s="70"/>
      <c r="AR35" s="290"/>
      <c r="AS35" s="69"/>
      <c r="AT35" s="70"/>
      <c r="AU35" s="68"/>
      <c r="AV35" s="69"/>
      <c r="AW35" s="70"/>
      <c r="AX35" s="68"/>
      <c r="AY35" s="69"/>
      <c r="AZ35" s="70"/>
      <c r="BA35" s="68"/>
      <c r="BB35" s="69"/>
      <c r="BC35" s="70"/>
      <c r="BD35" s="488">
        <f t="shared" si="16"/>
        <v>0</v>
      </c>
      <c r="BE35" s="489"/>
      <c r="BF35" s="582" t="s">
        <v>117</v>
      </c>
      <c r="BG35" s="582"/>
      <c r="BH35" s="582"/>
      <c r="BI35" s="583"/>
      <c r="BJ35" s="594"/>
      <c r="BK35" s="595"/>
      <c r="BL35" s="595"/>
      <c r="BM35" s="596"/>
      <c r="BN35" s="34"/>
      <c r="BO35" s="40"/>
      <c r="BP35" s="34"/>
      <c r="BR35" s="34"/>
    </row>
    <row r="36" spans="1:70" s="28" customFormat="1" ht="41.25" customHeight="1" x14ac:dyDescent="0.5">
      <c r="A36" s="112" t="s">
        <v>218</v>
      </c>
      <c r="B36" s="327" t="s">
        <v>202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46">
        <v>2</v>
      </c>
      <c r="Q36" s="347"/>
      <c r="R36" s="346" t="s">
        <v>228</v>
      </c>
      <c r="S36" s="360"/>
      <c r="T36" s="359">
        <v>328</v>
      </c>
      <c r="U36" s="347"/>
      <c r="V36" s="346">
        <v>148</v>
      </c>
      <c r="W36" s="361"/>
      <c r="X36" s="360">
        <v>74</v>
      </c>
      <c r="Y36" s="347"/>
      <c r="Z36" s="346"/>
      <c r="AA36" s="347"/>
      <c r="AB36" s="346">
        <v>74</v>
      </c>
      <c r="AC36" s="347"/>
      <c r="AD36" s="346"/>
      <c r="AE36" s="360"/>
      <c r="AF36" s="68">
        <v>114</v>
      </c>
      <c r="AG36" s="69">
        <v>52</v>
      </c>
      <c r="AH36" s="70">
        <v>3</v>
      </c>
      <c r="AI36" s="68">
        <v>120</v>
      </c>
      <c r="AJ36" s="69">
        <v>62</v>
      </c>
      <c r="AK36" s="70">
        <v>3</v>
      </c>
      <c r="AL36" s="68">
        <v>94</v>
      </c>
      <c r="AM36" s="69">
        <v>34</v>
      </c>
      <c r="AN36" s="289">
        <v>3</v>
      </c>
      <c r="AO36" s="68"/>
      <c r="AP36" s="69"/>
      <c r="AQ36" s="70"/>
      <c r="AR36" s="290"/>
      <c r="AS36" s="69"/>
      <c r="AT36" s="70"/>
      <c r="AU36" s="68"/>
      <c r="AV36" s="69"/>
      <c r="AW36" s="70"/>
      <c r="AX36" s="68"/>
      <c r="AY36" s="69"/>
      <c r="AZ36" s="70"/>
      <c r="BA36" s="68"/>
      <c r="BB36" s="69"/>
      <c r="BC36" s="70"/>
      <c r="BD36" s="577">
        <f t="shared" si="16"/>
        <v>9</v>
      </c>
      <c r="BE36" s="578"/>
      <c r="BF36" s="321"/>
      <c r="BG36" s="322"/>
      <c r="BH36" s="322"/>
      <c r="BI36" s="323"/>
      <c r="BJ36" s="103"/>
      <c r="BK36" s="104"/>
      <c r="BL36" s="104"/>
      <c r="BM36" s="105"/>
      <c r="BN36" s="34">
        <f t="shared" ref="BN36" si="18">AF36+AI36+AL36+AO36+AR36+AU36+AX36</f>
        <v>328</v>
      </c>
      <c r="BO36" s="40">
        <f t="shared" ref="BO36" si="19">AG36+AJ36+AM36+AP36+AS36+AV36+AY36+BB36</f>
        <v>148</v>
      </c>
      <c r="BP36" s="34">
        <f t="shared" ref="BP36" si="20">AH36+AK36+AN36+AQ36+AT36+AW36+AZ36</f>
        <v>9</v>
      </c>
      <c r="BR36" s="34">
        <f t="shared" ref="BR36" si="21">X36+Z36+AB36+AD36</f>
        <v>148</v>
      </c>
    </row>
    <row r="37" spans="1:70" s="28" customFormat="1" ht="37.5" customHeight="1" x14ac:dyDescent="0.5">
      <c r="A37" s="112" t="s">
        <v>219</v>
      </c>
      <c r="B37" s="327" t="s">
        <v>236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46">
        <v>3</v>
      </c>
      <c r="Q37" s="347"/>
      <c r="R37" s="346"/>
      <c r="S37" s="360"/>
      <c r="T37" s="359">
        <v>120</v>
      </c>
      <c r="U37" s="347"/>
      <c r="V37" s="346">
        <v>58</v>
      </c>
      <c r="W37" s="361"/>
      <c r="X37" s="360">
        <v>28</v>
      </c>
      <c r="Y37" s="347"/>
      <c r="Z37" s="346"/>
      <c r="AA37" s="347"/>
      <c r="AB37" s="346">
        <v>30</v>
      </c>
      <c r="AC37" s="347"/>
      <c r="AD37" s="346"/>
      <c r="AE37" s="360"/>
      <c r="AF37" s="68"/>
      <c r="AG37" s="69"/>
      <c r="AH37" s="70"/>
      <c r="AI37" s="68"/>
      <c r="AJ37" s="69"/>
      <c r="AK37" s="70"/>
      <c r="AL37" s="68">
        <v>120</v>
      </c>
      <c r="AM37" s="69">
        <v>58</v>
      </c>
      <c r="AN37" s="289">
        <v>3</v>
      </c>
      <c r="AO37" s="68"/>
      <c r="AP37" s="69"/>
      <c r="AQ37" s="70"/>
      <c r="AR37" s="290"/>
      <c r="AS37" s="69"/>
      <c r="AT37" s="70"/>
      <c r="AU37" s="68"/>
      <c r="AV37" s="69"/>
      <c r="AW37" s="70"/>
      <c r="AX37" s="68"/>
      <c r="AY37" s="69"/>
      <c r="AZ37" s="70"/>
      <c r="BA37" s="68"/>
      <c r="BB37" s="69"/>
      <c r="BC37" s="70"/>
      <c r="BD37" s="577">
        <f t="shared" si="16"/>
        <v>3</v>
      </c>
      <c r="BE37" s="578"/>
      <c r="BF37" s="321"/>
      <c r="BG37" s="322"/>
      <c r="BH37" s="322"/>
      <c r="BI37" s="323"/>
      <c r="BJ37" s="103"/>
      <c r="BK37" s="101"/>
      <c r="BL37" s="101"/>
      <c r="BM37" s="102"/>
      <c r="BN37" s="34"/>
      <c r="BO37" s="40"/>
      <c r="BP37" s="34"/>
      <c r="BR37" s="34"/>
    </row>
    <row r="38" spans="1:70" s="28" customFormat="1" ht="37.5" customHeight="1" x14ac:dyDescent="0.5">
      <c r="A38" s="111" t="s">
        <v>220</v>
      </c>
      <c r="B38" s="572" t="s">
        <v>229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4"/>
      <c r="P38" s="346"/>
      <c r="Q38" s="347"/>
      <c r="R38" s="346"/>
      <c r="S38" s="361"/>
      <c r="T38" s="359"/>
      <c r="U38" s="347"/>
      <c r="V38" s="346"/>
      <c r="W38" s="361"/>
      <c r="X38" s="359"/>
      <c r="Y38" s="347"/>
      <c r="Z38" s="346"/>
      <c r="AA38" s="347"/>
      <c r="AB38" s="346"/>
      <c r="AC38" s="347"/>
      <c r="AD38" s="346"/>
      <c r="AE38" s="361"/>
      <c r="AF38" s="68"/>
      <c r="AG38" s="69"/>
      <c r="AH38" s="70"/>
      <c r="AI38" s="68"/>
      <c r="AJ38" s="69"/>
      <c r="AK38" s="70"/>
      <c r="AL38" s="68"/>
      <c r="AM38" s="69"/>
      <c r="AN38" s="289"/>
      <c r="AO38" s="68"/>
      <c r="AP38" s="69"/>
      <c r="AQ38" s="70"/>
      <c r="AR38" s="290"/>
      <c r="AS38" s="69"/>
      <c r="AT38" s="70"/>
      <c r="AU38" s="68"/>
      <c r="AV38" s="69"/>
      <c r="AW38" s="70"/>
      <c r="AX38" s="68"/>
      <c r="AY38" s="69"/>
      <c r="AZ38" s="70"/>
      <c r="BA38" s="68"/>
      <c r="BB38" s="69"/>
      <c r="BC38" s="70"/>
      <c r="BD38" s="488">
        <f t="shared" si="16"/>
        <v>0</v>
      </c>
      <c r="BE38" s="489"/>
      <c r="BF38" s="321"/>
      <c r="BG38" s="322"/>
      <c r="BH38" s="322"/>
      <c r="BI38" s="323"/>
      <c r="BJ38" s="594"/>
      <c r="BK38" s="595"/>
      <c r="BL38" s="595"/>
      <c r="BM38" s="596"/>
      <c r="BN38" s="34"/>
      <c r="BO38" s="40"/>
      <c r="BP38" s="34"/>
      <c r="BR38" s="34"/>
    </row>
    <row r="39" spans="1:70" ht="39" customHeight="1" x14ac:dyDescent="0.4">
      <c r="A39" s="109" t="s">
        <v>182</v>
      </c>
      <c r="B39" s="327" t="s">
        <v>145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46">
        <v>4</v>
      </c>
      <c r="Q39" s="347"/>
      <c r="R39" s="346"/>
      <c r="S39" s="360"/>
      <c r="T39" s="359">
        <v>216</v>
      </c>
      <c r="U39" s="347"/>
      <c r="V39" s="346">
        <v>86</v>
      </c>
      <c r="W39" s="361"/>
      <c r="X39" s="360">
        <v>42</v>
      </c>
      <c r="Y39" s="347"/>
      <c r="Z39" s="346"/>
      <c r="AA39" s="347"/>
      <c r="AB39" s="346">
        <v>44</v>
      </c>
      <c r="AC39" s="347"/>
      <c r="AD39" s="346"/>
      <c r="AE39" s="360"/>
      <c r="AF39" s="68"/>
      <c r="AG39" s="69"/>
      <c r="AH39" s="70"/>
      <c r="AI39" s="68"/>
      <c r="AJ39" s="69"/>
      <c r="AK39" s="70"/>
      <c r="AL39" s="68"/>
      <c r="AM39" s="69"/>
      <c r="AN39" s="289"/>
      <c r="AO39" s="68">
        <v>216</v>
      </c>
      <c r="AP39" s="69">
        <v>86</v>
      </c>
      <c r="AQ39" s="70">
        <v>6</v>
      </c>
      <c r="AR39" s="290"/>
      <c r="AS39" s="69"/>
      <c r="AT39" s="70"/>
      <c r="AU39" s="68"/>
      <c r="AV39" s="69"/>
      <c r="AW39" s="70"/>
      <c r="AX39" s="68"/>
      <c r="AY39" s="69"/>
      <c r="AZ39" s="70"/>
      <c r="BA39" s="68"/>
      <c r="BB39" s="69"/>
      <c r="BC39" s="70"/>
      <c r="BD39" s="319">
        <f t="shared" si="16"/>
        <v>6</v>
      </c>
      <c r="BE39" s="320"/>
      <c r="BF39" s="597" t="s">
        <v>118</v>
      </c>
      <c r="BG39" s="427"/>
      <c r="BH39" s="427"/>
      <c r="BI39" s="428"/>
      <c r="BJ39" s="594"/>
      <c r="BK39" s="595"/>
      <c r="BL39" s="595"/>
      <c r="BM39" s="596"/>
      <c r="BN39" s="36">
        <f t="shared" ref="BN39" si="22">AF39++AI39+AL39+AO39+AR39+AU39+AX39+BA39</f>
        <v>216</v>
      </c>
      <c r="BO39" s="37">
        <f t="shared" si="10"/>
        <v>86</v>
      </c>
      <c r="BP39" s="36">
        <f t="shared" si="11"/>
        <v>86</v>
      </c>
      <c r="BQ39" s="39">
        <f t="shared" si="12"/>
        <v>6</v>
      </c>
      <c r="BR39" s="10"/>
    </row>
    <row r="40" spans="1:70" ht="45" customHeight="1" x14ac:dyDescent="0.4">
      <c r="A40" s="109" t="s">
        <v>183</v>
      </c>
      <c r="B40" s="327" t="s">
        <v>141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46">
        <v>5</v>
      </c>
      <c r="Q40" s="347"/>
      <c r="R40" s="346"/>
      <c r="S40" s="360"/>
      <c r="T40" s="359">
        <v>120</v>
      </c>
      <c r="U40" s="347"/>
      <c r="V40" s="346">
        <v>68</v>
      </c>
      <c r="W40" s="361"/>
      <c r="X40" s="360">
        <v>34</v>
      </c>
      <c r="Y40" s="347"/>
      <c r="Z40" s="346">
        <v>18</v>
      </c>
      <c r="AA40" s="347"/>
      <c r="AB40" s="346">
        <v>16</v>
      </c>
      <c r="AC40" s="347"/>
      <c r="AD40" s="346"/>
      <c r="AE40" s="360"/>
      <c r="AF40" s="68"/>
      <c r="AG40" s="69"/>
      <c r="AH40" s="70"/>
      <c r="AI40" s="68"/>
      <c r="AJ40" s="69"/>
      <c r="AK40" s="70"/>
      <c r="AL40" s="68"/>
      <c r="AM40" s="69"/>
      <c r="AN40" s="289"/>
      <c r="AO40" s="68"/>
      <c r="AP40" s="69"/>
      <c r="AQ40" s="70"/>
      <c r="AR40" s="290">
        <v>120</v>
      </c>
      <c r="AS40" s="69">
        <v>68</v>
      </c>
      <c r="AT40" s="70">
        <v>3</v>
      </c>
      <c r="AU40" s="68"/>
      <c r="AV40" s="69"/>
      <c r="AW40" s="70"/>
      <c r="AX40" s="68"/>
      <c r="AY40" s="69"/>
      <c r="AZ40" s="70"/>
      <c r="BA40" s="68"/>
      <c r="BB40" s="69"/>
      <c r="BC40" s="70"/>
      <c r="BD40" s="577">
        <f t="shared" si="16"/>
        <v>3</v>
      </c>
      <c r="BE40" s="578"/>
      <c r="BF40" s="705" t="s">
        <v>125</v>
      </c>
      <c r="BG40" s="705"/>
      <c r="BH40" s="705"/>
      <c r="BI40" s="706"/>
      <c r="BJ40" s="594"/>
      <c r="BK40" s="595"/>
      <c r="BL40" s="595"/>
      <c r="BM40" s="596"/>
      <c r="BN40" s="36">
        <f t="shared" si="9"/>
        <v>120</v>
      </c>
      <c r="BO40" s="37">
        <f t="shared" si="10"/>
        <v>68</v>
      </c>
      <c r="BP40" s="36">
        <f t="shared" si="11"/>
        <v>68</v>
      </c>
      <c r="BQ40" s="39">
        <f t="shared" si="12"/>
        <v>3</v>
      </c>
      <c r="BR40" s="10"/>
    </row>
    <row r="41" spans="1:70" ht="41.25" customHeight="1" x14ac:dyDescent="0.4">
      <c r="A41" s="110" t="s">
        <v>158</v>
      </c>
      <c r="B41" s="599" t="s">
        <v>207</v>
      </c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346"/>
      <c r="Q41" s="347"/>
      <c r="R41" s="346"/>
      <c r="S41" s="360"/>
      <c r="T41" s="359"/>
      <c r="U41" s="347"/>
      <c r="V41" s="346"/>
      <c r="W41" s="361"/>
      <c r="X41" s="360"/>
      <c r="Y41" s="347"/>
      <c r="Z41" s="346"/>
      <c r="AA41" s="347"/>
      <c r="AB41" s="346"/>
      <c r="AC41" s="347"/>
      <c r="AD41" s="346"/>
      <c r="AE41" s="360"/>
      <c r="AF41" s="68"/>
      <c r="AG41" s="69"/>
      <c r="AH41" s="70"/>
      <c r="AI41" s="68"/>
      <c r="AJ41" s="69"/>
      <c r="AK41" s="70"/>
      <c r="AL41" s="68"/>
      <c r="AM41" s="69"/>
      <c r="AN41" s="289"/>
      <c r="AO41" s="68"/>
      <c r="AP41" s="69"/>
      <c r="AQ41" s="70"/>
      <c r="AR41" s="290"/>
      <c r="AS41" s="69"/>
      <c r="AT41" s="70"/>
      <c r="AU41" s="68"/>
      <c r="AV41" s="69"/>
      <c r="AW41" s="70"/>
      <c r="AX41" s="68"/>
      <c r="AY41" s="69"/>
      <c r="AZ41" s="70"/>
      <c r="BA41" s="68"/>
      <c r="BB41" s="69"/>
      <c r="BC41" s="70"/>
      <c r="BD41" s="488">
        <f t="shared" si="16"/>
        <v>0</v>
      </c>
      <c r="BE41" s="489"/>
      <c r="BF41" s="597"/>
      <c r="BG41" s="427"/>
      <c r="BH41" s="427"/>
      <c r="BI41" s="428"/>
      <c r="BJ41" s="594"/>
      <c r="BK41" s="595"/>
      <c r="BL41" s="595"/>
      <c r="BM41" s="596"/>
      <c r="BN41" s="36">
        <f t="shared" si="9"/>
        <v>0</v>
      </c>
      <c r="BO41" s="37">
        <f t="shared" si="10"/>
        <v>0</v>
      </c>
      <c r="BP41" s="36">
        <f t="shared" si="11"/>
        <v>0</v>
      </c>
      <c r="BQ41" s="39">
        <f t="shared" si="12"/>
        <v>0</v>
      </c>
      <c r="BR41" s="10"/>
    </row>
    <row r="42" spans="1:70" ht="36.75" customHeight="1" x14ac:dyDescent="0.4">
      <c r="A42" s="109" t="s">
        <v>223</v>
      </c>
      <c r="B42" s="327" t="s">
        <v>142</v>
      </c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46">
        <v>1</v>
      </c>
      <c r="Q42" s="347"/>
      <c r="R42" s="346"/>
      <c r="S42" s="360"/>
      <c r="T42" s="359">
        <v>122</v>
      </c>
      <c r="U42" s="347"/>
      <c r="V42" s="346">
        <v>68</v>
      </c>
      <c r="W42" s="361"/>
      <c r="X42" s="360">
        <v>34</v>
      </c>
      <c r="Y42" s="347"/>
      <c r="Z42" s="346"/>
      <c r="AA42" s="347"/>
      <c r="AB42" s="346"/>
      <c r="AC42" s="347"/>
      <c r="AD42" s="346">
        <v>34</v>
      </c>
      <c r="AE42" s="360"/>
      <c r="AF42" s="68">
        <v>122</v>
      </c>
      <c r="AG42" s="69">
        <v>68</v>
      </c>
      <c r="AH42" s="70">
        <v>3</v>
      </c>
      <c r="AI42" s="68"/>
      <c r="AJ42" s="69"/>
      <c r="AK42" s="70"/>
      <c r="AL42" s="68"/>
      <c r="AM42" s="69"/>
      <c r="AN42" s="289"/>
      <c r="AO42" s="68"/>
      <c r="AP42" s="69"/>
      <c r="AQ42" s="70"/>
      <c r="AR42" s="290"/>
      <c r="AS42" s="69"/>
      <c r="AT42" s="70"/>
      <c r="AU42" s="68"/>
      <c r="AV42" s="69"/>
      <c r="AW42" s="70"/>
      <c r="AX42" s="68"/>
      <c r="AY42" s="69"/>
      <c r="AZ42" s="70"/>
      <c r="BA42" s="68"/>
      <c r="BB42" s="69"/>
      <c r="BC42" s="70"/>
      <c r="BD42" s="319">
        <f t="shared" si="16"/>
        <v>3</v>
      </c>
      <c r="BE42" s="320"/>
      <c r="BF42" s="597" t="s">
        <v>126</v>
      </c>
      <c r="BG42" s="427"/>
      <c r="BH42" s="427"/>
      <c r="BI42" s="428"/>
      <c r="BJ42" s="594"/>
      <c r="BK42" s="595"/>
      <c r="BL42" s="595"/>
      <c r="BM42" s="596"/>
      <c r="BN42" s="36">
        <f t="shared" si="9"/>
        <v>122</v>
      </c>
      <c r="BO42" s="37">
        <f t="shared" si="10"/>
        <v>68</v>
      </c>
      <c r="BP42" s="36">
        <f>X42+Z42+AB42+AD42</f>
        <v>68</v>
      </c>
      <c r="BQ42" s="39">
        <f t="shared" si="12"/>
        <v>3</v>
      </c>
      <c r="BR42" s="10"/>
    </row>
    <row r="43" spans="1:70" ht="45" customHeight="1" x14ac:dyDescent="0.4">
      <c r="A43" s="109" t="s">
        <v>224</v>
      </c>
      <c r="B43" s="327" t="s">
        <v>154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46">
        <v>2</v>
      </c>
      <c r="Q43" s="347"/>
      <c r="R43" s="346"/>
      <c r="S43" s="360"/>
      <c r="T43" s="359">
        <v>122</v>
      </c>
      <c r="U43" s="347"/>
      <c r="V43" s="346">
        <v>68</v>
      </c>
      <c r="W43" s="361"/>
      <c r="X43" s="360">
        <v>34</v>
      </c>
      <c r="Y43" s="347"/>
      <c r="Z43" s="346"/>
      <c r="AA43" s="347"/>
      <c r="AB43" s="346"/>
      <c r="AC43" s="347"/>
      <c r="AD43" s="346">
        <v>34</v>
      </c>
      <c r="AE43" s="360"/>
      <c r="AF43" s="68"/>
      <c r="AG43" s="69"/>
      <c r="AH43" s="70"/>
      <c r="AI43" s="68">
        <v>122</v>
      </c>
      <c r="AJ43" s="69">
        <v>68</v>
      </c>
      <c r="AK43" s="70">
        <v>3</v>
      </c>
      <c r="AL43" s="68"/>
      <c r="AM43" s="69"/>
      <c r="AN43" s="289"/>
      <c r="AO43" s="68"/>
      <c r="AP43" s="69"/>
      <c r="AQ43" s="70"/>
      <c r="AR43" s="290"/>
      <c r="AS43" s="69"/>
      <c r="AT43" s="70"/>
      <c r="AU43" s="68"/>
      <c r="AV43" s="69"/>
      <c r="AW43" s="70"/>
      <c r="AX43" s="68"/>
      <c r="AY43" s="69"/>
      <c r="AZ43" s="70"/>
      <c r="BA43" s="68"/>
      <c r="BB43" s="69"/>
      <c r="BC43" s="70"/>
      <c r="BD43" s="319">
        <f t="shared" si="16"/>
        <v>3</v>
      </c>
      <c r="BE43" s="320"/>
      <c r="BF43" s="597" t="s">
        <v>127</v>
      </c>
      <c r="BG43" s="427"/>
      <c r="BH43" s="427"/>
      <c r="BI43" s="428"/>
      <c r="BJ43" s="594"/>
      <c r="BK43" s="595"/>
      <c r="BL43" s="595"/>
      <c r="BM43" s="596"/>
      <c r="BN43" s="36">
        <f t="shared" si="9"/>
        <v>122</v>
      </c>
      <c r="BO43" s="37">
        <f t="shared" si="10"/>
        <v>68</v>
      </c>
      <c r="BP43" s="36">
        <f t="shared" si="11"/>
        <v>68</v>
      </c>
      <c r="BQ43" s="39">
        <f t="shared" si="12"/>
        <v>3</v>
      </c>
      <c r="BR43" s="10"/>
    </row>
    <row r="44" spans="1:70" ht="33.75" customHeight="1" x14ac:dyDescent="0.4">
      <c r="A44" s="111" t="s">
        <v>159</v>
      </c>
      <c r="B44" s="572" t="s">
        <v>181</v>
      </c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4"/>
      <c r="P44" s="346"/>
      <c r="Q44" s="347"/>
      <c r="R44" s="346"/>
      <c r="S44" s="360"/>
      <c r="T44" s="359"/>
      <c r="U44" s="347"/>
      <c r="V44" s="346"/>
      <c r="W44" s="361"/>
      <c r="X44" s="360"/>
      <c r="Y44" s="347"/>
      <c r="Z44" s="346"/>
      <c r="AA44" s="347"/>
      <c r="AB44" s="346"/>
      <c r="AC44" s="347"/>
      <c r="AD44" s="346"/>
      <c r="AE44" s="360"/>
      <c r="AF44" s="68"/>
      <c r="AG44" s="69"/>
      <c r="AH44" s="70"/>
      <c r="AI44" s="68"/>
      <c r="AJ44" s="69"/>
      <c r="AK44" s="70"/>
      <c r="AL44" s="68"/>
      <c r="AM44" s="69"/>
      <c r="AN44" s="289"/>
      <c r="AO44" s="68"/>
      <c r="AP44" s="69"/>
      <c r="AQ44" s="70"/>
      <c r="AR44" s="290"/>
      <c r="AS44" s="69"/>
      <c r="AT44" s="70"/>
      <c r="AU44" s="68"/>
      <c r="AV44" s="69"/>
      <c r="AW44" s="70"/>
      <c r="AX44" s="68"/>
      <c r="AY44" s="69"/>
      <c r="AZ44" s="70"/>
      <c r="BA44" s="68"/>
      <c r="BB44" s="69"/>
      <c r="BC44" s="70"/>
      <c r="BD44" s="488">
        <f t="shared" si="16"/>
        <v>0</v>
      </c>
      <c r="BE44" s="489"/>
      <c r="BF44" s="597"/>
      <c r="BG44" s="427"/>
      <c r="BH44" s="427"/>
      <c r="BI44" s="428"/>
      <c r="BJ44" s="594"/>
      <c r="BK44" s="595"/>
      <c r="BL44" s="595"/>
      <c r="BM44" s="596"/>
      <c r="BN44" s="36">
        <f t="shared" si="9"/>
        <v>0</v>
      </c>
      <c r="BO44" s="37">
        <f t="shared" si="10"/>
        <v>0</v>
      </c>
      <c r="BP44" s="36">
        <f t="shared" si="11"/>
        <v>0</v>
      </c>
      <c r="BQ44" s="39">
        <f t="shared" si="12"/>
        <v>0</v>
      </c>
      <c r="BR44" s="10"/>
    </row>
    <row r="45" spans="1:70" ht="36" customHeight="1" x14ac:dyDescent="0.4">
      <c r="A45" s="109" t="s">
        <v>226</v>
      </c>
      <c r="B45" s="327" t="s">
        <v>143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46">
        <v>3</v>
      </c>
      <c r="Q45" s="347"/>
      <c r="R45" s="346"/>
      <c r="S45" s="360"/>
      <c r="T45" s="359">
        <v>216</v>
      </c>
      <c r="U45" s="347"/>
      <c r="V45" s="346">
        <v>86</v>
      </c>
      <c r="W45" s="361"/>
      <c r="X45" s="360">
        <v>44</v>
      </c>
      <c r="Y45" s="347"/>
      <c r="Z45" s="346"/>
      <c r="AA45" s="347"/>
      <c r="AB45" s="346"/>
      <c r="AC45" s="347"/>
      <c r="AD45" s="346">
        <v>42</v>
      </c>
      <c r="AE45" s="360"/>
      <c r="AF45" s="68"/>
      <c r="AG45" s="69"/>
      <c r="AH45" s="70"/>
      <c r="AI45" s="68"/>
      <c r="AJ45" s="69"/>
      <c r="AK45" s="70"/>
      <c r="AL45" s="68">
        <v>216</v>
      </c>
      <c r="AM45" s="69">
        <v>86</v>
      </c>
      <c r="AN45" s="289">
        <v>6</v>
      </c>
      <c r="AO45" s="113"/>
      <c r="AP45" s="114"/>
      <c r="AQ45" s="115"/>
      <c r="AR45" s="290"/>
      <c r="AS45" s="69"/>
      <c r="AT45" s="70"/>
      <c r="AU45" s="68"/>
      <c r="AV45" s="69"/>
      <c r="AW45" s="70"/>
      <c r="AX45" s="68"/>
      <c r="AY45" s="69"/>
      <c r="AZ45" s="70"/>
      <c r="BA45" s="68"/>
      <c r="BB45" s="69"/>
      <c r="BC45" s="70"/>
      <c r="BD45" s="319">
        <f t="shared" si="16"/>
        <v>6</v>
      </c>
      <c r="BE45" s="320"/>
      <c r="BF45" s="597" t="s">
        <v>128</v>
      </c>
      <c r="BG45" s="427"/>
      <c r="BH45" s="427"/>
      <c r="BI45" s="428"/>
      <c r="BJ45" s="594"/>
      <c r="BK45" s="595"/>
      <c r="BL45" s="595"/>
      <c r="BM45" s="596"/>
      <c r="BN45" s="36">
        <f t="shared" si="9"/>
        <v>216</v>
      </c>
      <c r="BO45" s="37">
        <f t="shared" si="10"/>
        <v>86</v>
      </c>
      <c r="BP45" s="36">
        <f t="shared" si="11"/>
        <v>86</v>
      </c>
      <c r="BQ45" s="39">
        <f t="shared" si="12"/>
        <v>6</v>
      </c>
      <c r="BR45" s="10"/>
    </row>
    <row r="46" spans="1:70" ht="72.75" customHeight="1" x14ac:dyDescent="0.4">
      <c r="A46" s="109" t="s">
        <v>227</v>
      </c>
      <c r="B46" s="327" t="s">
        <v>144</v>
      </c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46"/>
      <c r="Q46" s="347"/>
      <c r="R46" s="346"/>
      <c r="S46" s="360"/>
      <c r="T46" s="359">
        <v>40</v>
      </c>
      <c r="U46" s="347"/>
      <c r="V46" s="346"/>
      <c r="W46" s="361"/>
      <c r="X46" s="360"/>
      <c r="Y46" s="347"/>
      <c r="Z46" s="346"/>
      <c r="AA46" s="347"/>
      <c r="AB46" s="346"/>
      <c r="AC46" s="347"/>
      <c r="AD46" s="346"/>
      <c r="AE46" s="360"/>
      <c r="AF46" s="68"/>
      <c r="AG46" s="69"/>
      <c r="AH46" s="70"/>
      <c r="AI46" s="68"/>
      <c r="AJ46" s="69"/>
      <c r="AK46" s="70"/>
      <c r="AL46" s="68">
        <v>40</v>
      </c>
      <c r="AM46" s="69"/>
      <c r="AN46" s="289">
        <v>1</v>
      </c>
      <c r="AO46" s="113"/>
      <c r="AP46" s="114"/>
      <c r="AQ46" s="115"/>
      <c r="AR46" s="290"/>
      <c r="AS46" s="69"/>
      <c r="AT46" s="70"/>
      <c r="AU46" s="68"/>
      <c r="AV46" s="69"/>
      <c r="AW46" s="70"/>
      <c r="AX46" s="68"/>
      <c r="AY46" s="69"/>
      <c r="AZ46" s="70"/>
      <c r="BA46" s="68"/>
      <c r="BB46" s="69"/>
      <c r="BC46" s="70"/>
      <c r="BD46" s="577">
        <f t="shared" si="16"/>
        <v>1</v>
      </c>
      <c r="BE46" s="578"/>
      <c r="BF46" s="597" t="s">
        <v>298</v>
      </c>
      <c r="BG46" s="427"/>
      <c r="BH46" s="427"/>
      <c r="BI46" s="428"/>
      <c r="BJ46" s="594"/>
      <c r="BK46" s="595"/>
      <c r="BL46" s="595"/>
      <c r="BM46" s="596"/>
      <c r="BN46" s="36">
        <f t="shared" si="9"/>
        <v>40</v>
      </c>
      <c r="BO46" s="37">
        <f t="shared" si="10"/>
        <v>0</v>
      </c>
      <c r="BP46" s="36">
        <f t="shared" si="11"/>
        <v>0</v>
      </c>
      <c r="BQ46" s="39">
        <f t="shared" si="12"/>
        <v>1</v>
      </c>
      <c r="BR46" s="10"/>
    </row>
    <row r="47" spans="1:70" ht="38.25" customHeight="1" x14ac:dyDescent="0.4">
      <c r="A47" s="109" t="s">
        <v>232</v>
      </c>
      <c r="B47" s="327" t="s">
        <v>231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46"/>
      <c r="Q47" s="347"/>
      <c r="R47" s="346">
        <v>3</v>
      </c>
      <c r="S47" s="360"/>
      <c r="T47" s="359">
        <v>120</v>
      </c>
      <c r="U47" s="347"/>
      <c r="V47" s="346">
        <v>52</v>
      </c>
      <c r="W47" s="361"/>
      <c r="X47" s="360">
        <v>30</v>
      </c>
      <c r="Y47" s="347"/>
      <c r="Z47" s="346"/>
      <c r="AA47" s="347"/>
      <c r="AB47" s="346"/>
      <c r="AC47" s="347"/>
      <c r="AD47" s="346">
        <v>22</v>
      </c>
      <c r="AE47" s="360"/>
      <c r="AF47" s="68"/>
      <c r="AG47" s="69"/>
      <c r="AH47" s="70"/>
      <c r="AI47" s="68"/>
      <c r="AJ47" s="69"/>
      <c r="AK47" s="70"/>
      <c r="AL47" s="68">
        <v>120</v>
      </c>
      <c r="AM47" s="69">
        <v>52</v>
      </c>
      <c r="AN47" s="289">
        <v>3</v>
      </c>
      <c r="AO47" s="113"/>
      <c r="AP47" s="114"/>
      <c r="AQ47" s="115"/>
      <c r="AR47" s="290"/>
      <c r="AS47" s="69"/>
      <c r="AT47" s="70"/>
      <c r="AU47" s="68"/>
      <c r="AV47" s="69"/>
      <c r="AW47" s="70"/>
      <c r="AX47" s="68"/>
      <c r="AY47" s="69"/>
      <c r="AZ47" s="70"/>
      <c r="BA47" s="68"/>
      <c r="BB47" s="69"/>
      <c r="BC47" s="70"/>
      <c r="BD47" s="577">
        <v>3</v>
      </c>
      <c r="BE47" s="578"/>
      <c r="BF47" s="597" t="s">
        <v>172</v>
      </c>
      <c r="BG47" s="427"/>
      <c r="BH47" s="427"/>
      <c r="BI47" s="428"/>
      <c r="BJ47" s="594"/>
      <c r="BK47" s="595"/>
      <c r="BL47" s="595"/>
      <c r="BM47" s="596"/>
      <c r="BN47" s="36"/>
      <c r="BO47" s="37"/>
      <c r="BP47" s="36"/>
      <c r="BQ47" s="39"/>
      <c r="BR47" s="10"/>
    </row>
    <row r="48" spans="1:70" ht="39.75" customHeight="1" x14ac:dyDescent="0.4">
      <c r="A48" s="110" t="s">
        <v>160</v>
      </c>
      <c r="B48" s="599" t="s">
        <v>230</v>
      </c>
      <c r="C48" s="599"/>
      <c r="D48" s="599"/>
      <c r="E48" s="599"/>
      <c r="F48" s="599"/>
      <c r="G48" s="599"/>
      <c r="H48" s="599"/>
      <c r="I48" s="599"/>
      <c r="J48" s="599"/>
      <c r="K48" s="599"/>
      <c r="L48" s="599"/>
      <c r="M48" s="599"/>
      <c r="N48" s="599"/>
      <c r="O48" s="599"/>
      <c r="P48" s="346">
        <v>4</v>
      </c>
      <c r="Q48" s="347"/>
      <c r="R48" s="346"/>
      <c r="S48" s="360"/>
      <c r="T48" s="359">
        <v>122</v>
      </c>
      <c r="U48" s="347"/>
      <c r="V48" s="346">
        <v>64</v>
      </c>
      <c r="W48" s="361"/>
      <c r="X48" s="360">
        <v>32</v>
      </c>
      <c r="Y48" s="347"/>
      <c r="Z48" s="346"/>
      <c r="AA48" s="347"/>
      <c r="AB48" s="346"/>
      <c r="AC48" s="347"/>
      <c r="AD48" s="346">
        <v>32</v>
      </c>
      <c r="AE48" s="360"/>
      <c r="AF48" s="68"/>
      <c r="AG48" s="69"/>
      <c r="AH48" s="70"/>
      <c r="AI48" s="68"/>
      <c r="AJ48" s="69"/>
      <c r="AK48" s="70"/>
      <c r="AL48" s="68"/>
      <c r="AM48" s="69"/>
      <c r="AN48" s="289"/>
      <c r="AO48" s="68">
        <v>122</v>
      </c>
      <c r="AP48" s="69">
        <v>64</v>
      </c>
      <c r="AQ48" s="70">
        <v>3</v>
      </c>
      <c r="AR48" s="290"/>
      <c r="AS48" s="69"/>
      <c r="AT48" s="70"/>
      <c r="AU48" s="68"/>
      <c r="AV48" s="69"/>
      <c r="AW48" s="70"/>
      <c r="AX48" s="68"/>
      <c r="AY48" s="69"/>
      <c r="AZ48" s="70"/>
      <c r="BA48" s="68"/>
      <c r="BB48" s="69"/>
      <c r="BC48" s="70"/>
      <c r="BD48" s="577">
        <f t="shared" si="16"/>
        <v>3</v>
      </c>
      <c r="BE48" s="578"/>
      <c r="BF48" s="597" t="s">
        <v>208</v>
      </c>
      <c r="BG48" s="427"/>
      <c r="BH48" s="427"/>
      <c r="BI48" s="428"/>
      <c r="BJ48" s="594"/>
      <c r="BK48" s="595"/>
      <c r="BL48" s="595"/>
      <c r="BM48" s="596"/>
      <c r="BN48" s="36">
        <f t="shared" si="9"/>
        <v>122</v>
      </c>
      <c r="BO48" s="37">
        <f t="shared" si="10"/>
        <v>64</v>
      </c>
      <c r="BP48" s="36">
        <f t="shared" si="11"/>
        <v>64</v>
      </c>
      <c r="BQ48" s="39">
        <f t="shared" si="12"/>
        <v>3</v>
      </c>
      <c r="BR48" s="10"/>
    </row>
    <row r="49" spans="1:70" ht="44.25" customHeight="1" x14ac:dyDescent="0.4">
      <c r="A49" s="111" t="s">
        <v>161</v>
      </c>
      <c r="B49" s="572" t="s">
        <v>250</v>
      </c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4"/>
      <c r="P49" s="346"/>
      <c r="Q49" s="347"/>
      <c r="R49" s="346"/>
      <c r="S49" s="361"/>
      <c r="T49" s="359"/>
      <c r="U49" s="347"/>
      <c r="V49" s="346"/>
      <c r="W49" s="361"/>
      <c r="X49" s="359"/>
      <c r="Y49" s="347"/>
      <c r="Z49" s="346"/>
      <c r="AA49" s="347"/>
      <c r="AB49" s="346"/>
      <c r="AC49" s="347"/>
      <c r="AD49" s="346"/>
      <c r="AE49" s="361"/>
      <c r="AF49" s="68"/>
      <c r="AG49" s="69"/>
      <c r="AH49" s="70"/>
      <c r="AI49" s="68"/>
      <c r="AJ49" s="69"/>
      <c r="AK49" s="70"/>
      <c r="AL49" s="68"/>
      <c r="AM49" s="69"/>
      <c r="AN49" s="289"/>
      <c r="AO49" s="68"/>
      <c r="AP49" s="69"/>
      <c r="AQ49" s="70"/>
      <c r="AR49" s="290"/>
      <c r="AS49" s="69"/>
      <c r="AT49" s="70"/>
      <c r="AU49" s="68"/>
      <c r="AV49" s="69"/>
      <c r="AW49" s="70"/>
      <c r="AX49" s="68"/>
      <c r="AY49" s="69"/>
      <c r="AZ49" s="70"/>
      <c r="BA49" s="68"/>
      <c r="BB49" s="69"/>
      <c r="BC49" s="70"/>
      <c r="BD49" s="488">
        <f>AH49+AK49+AN49+AQ49+AT49+AW49+AZ49+BC49</f>
        <v>0</v>
      </c>
      <c r="BE49" s="489"/>
      <c r="BF49" s="322"/>
      <c r="BG49" s="322"/>
      <c r="BH49" s="322"/>
      <c r="BI49" s="323"/>
      <c r="BJ49" s="594"/>
      <c r="BK49" s="595"/>
      <c r="BL49" s="595"/>
      <c r="BM49" s="596"/>
      <c r="BN49" s="36">
        <f>AF49++AI49+AL49+AO49+AR49+AU49+AX49+BA49</f>
        <v>0</v>
      </c>
      <c r="BO49" s="37">
        <f>AG49+AJ49+AM49+AP49+AS49+AV49+AY49+BB49</f>
        <v>0</v>
      </c>
      <c r="BP49" s="36">
        <f>X49+Z49+AB49+AD49</f>
        <v>0</v>
      </c>
      <c r="BQ49" s="39">
        <f>AH49+AK49+AN49+AQ49+AT49+AW49+AZ49+BC49</f>
        <v>0</v>
      </c>
      <c r="BR49" s="10"/>
    </row>
    <row r="50" spans="1:70" ht="45.75" customHeight="1" x14ac:dyDescent="0.4">
      <c r="A50" s="112" t="s">
        <v>221</v>
      </c>
      <c r="B50" s="328" t="s">
        <v>334</v>
      </c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90"/>
      <c r="P50" s="346" t="s">
        <v>356</v>
      </c>
      <c r="Q50" s="347"/>
      <c r="R50" s="346"/>
      <c r="S50" s="360"/>
      <c r="T50" s="359">
        <v>340</v>
      </c>
      <c r="U50" s="347"/>
      <c r="V50" s="346">
        <v>170</v>
      </c>
      <c r="W50" s="361"/>
      <c r="X50" s="360">
        <v>84</v>
      </c>
      <c r="Y50" s="347"/>
      <c r="Z50" s="346"/>
      <c r="AA50" s="347"/>
      <c r="AB50" s="346">
        <v>86</v>
      </c>
      <c r="AC50" s="347"/>
      <c r="AD50" s="346"/>
      <c r="AE50" s="360"/>
      <c r="AF50" s="68"/>
      <c r="AG50" s="69"/>
      <c r="AH50" s="70"/>
      <c r="AI50" s="68"/>
      <c r="AJ50" s="69"/>
      <c r="AK50" s="70"/>
      <c r="AL50" s="68"/>
      <c r="AM50" s="69"/>
      <c r="AN50" s="289"/>
      <c r="AO50" s="76">
        <v>108</v>
      </c>
      <c r="AP50" s="77">
        <v>66</v>
      </c>
      <c r="AQ50" s="294">
        <v>3</v>
      </c>
      <c r="AR50" s="76">
        <v>232</v>
      </c>
      <c r="AS50" s="77">
        <v>104</v>
      </c>
      <c r="AT50" s="78">
        <v>6</v>
      </c>
      <c r="AU50" s="68"/>
      <c r="AV50" s="69"/>
      <c r="AW50" s="70"/>
      <c r="AX50" s="68"/>
      <c r="AY50" s="69"/>
      <c r="AZ50" s="70"/>
      <c r="BA50" s="68"/>
      <c r="BB50" s="69"/>
      <c r="BC50" s="70"/>
      <c r="BD50" s="577">
        <f>AH50+AK50+AN50+AQ50+AT50+AW50+AZ50+BC50</f>
        <v>9</v>
      </c>
      <c r="BE50" s="578"/>
      <c r="BF50" s="322" t="s">
        <v>352</v>
      </c>
      <c r="BG50" s="322"/>
      <c r="BH50" s="322"/>
      <c r="BI50" s="323"/>
      <c r="BJ50" s="594"/>
      <c r="BK50" s="595"/>
      <c r="BL50" s="595"/>
      <c r="BM50" s="596"/>
      <c r="BN50" s="36">
        <f>AF50++AI50+AL50+AO50+AR50+AU50+AX50+BA50</f>
        <v>340</v>
      </c>
      <c r="BO50" s="37">
        <f>AG50+AJ50+AM50+AP50+AS50+AV50+AY50+BB50</f>
        <v>170</v>
      </c>
      <c r="BP50" s="36">
        <f>X50+Z50+AB50+AD50</f>
        <v>170</v>
      </c>
      <c r="BQ50" s="39">
        <f>AH50+AK50+AN50+AQ50+AT50+AW50+AZ50+BC50</f>
        <v>9</v>
      </c>
      <c r="BR50" s="10"/>
    </row>
    <row r="51" spans="1:70" ht="72.75" customHeight="1" x14ac:dyDescent="0.4">
      <c r="A51" s="112" t="s">
        <v>222</v>
      </c>
      <c r="B51" s="328" t="s">
        <v>335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90"/>
      <c r="P51" s="346"/>
      <c r="Q51" s="347"/>
      <c r="R51" s="346"/>
      <c r="S51" s="361"/>
      <c r="T51" s="359">
        <v>40</v>
      </c>
      <c r="U51" s="347"/>
      <c r="V51" s="346"/>
      <c r="W51" s="361"/>
      <c r="X51" s="359"/>
      <c r="Y51" s="347"/>
      <c r="Z51" s="346"/>
      <c r="AA51" s="347"/>
      <c r="AB51" s="346"/>
      <c r="AC51" s="347"/>
      <c r="AD51" s="346"/>
      <c r="AE51" s="361"/>
      <c r="AF51" s="71"/>
      <c r="AG51" s="72"/>
      <c r="AH51" s="283"/>
      <c r="AI51" s="71"/>
      <c r="AJ51" s="72"/>
      <c r="AK51" s="283"/>
      <c r="AL51" s="71"/>
      <c r="AM51" s="72"/>
      <c r="AN51" s="283"/>
      <c r="AO51" s="76"/>
      <c r="AP51" s="77"/>
      <c r="AQ51" s="294"/>
      <c r="AR51" s="76">
        <v>40</v>
      </c>
      <c r="AS51" s="77"/>
      <c r="AT51" s="78">
        <v>1</v>
      </c>
      <c r="AU51" s="68"/>
      <c r="AV51" s="72"/>
      <c r="AW51" s="70"/>
      <c r="AX51" s="68"/>
      <c r="AY51" s="69"/>
      <c r="AZ51" s="70"/>
      <c r="BA51" s="68"/>
      <c r="BB51" s="69"/>
      <c r="BC51" s="70"/>
      <c r="BD51" s="577">
        <f>AH51+AK51+AN51+AQ51+AT51+AW51+AZ51+BC51</f>
        <v>1</v>
      </c>
      <c r="BE51" s="578"/>
      <c r="BF51" s="321" t="s">
        <v>471</v>
      </c>
      <c r="BG51" s="322"/>
      <c r="BH51" s="322"/>
      <c r="BI51" s="323"/>
      <c r="BJ51" s="594"/>
      <c r="BK51" s="595"/>
      <c r="BL51" s="595"/>
      <c r="BM51" s="596"/>
      <c r="BN51" s="36">
        <f t="shared" ref="BN51" si="23">AF51++AI51+AL51+AO51+AR51+AU51+AX51+BA51</f>
        <v>40</v>
      </c>
      <c r="BO51" s="37">
        <f t="shared" ref="BO51" si="24">AG51+AJ51+AM51+AP51+AS51+AV51+AY51+BB51</f>
        <v>0</v>
      </c>
      <c r="BP51" s="36">
        <f t="shared" ref="BP51" si="25">X51+Z51+AB51+AD51</f>
        <v>0</v>
      </c>
      <c r="BQ51" s="39">
        <f t="shared" ref="BQ51" si="26">AH51+AK51+AN51+AQ51+AT51+AW51+AZ51+BC51</f>
        <v>1</v>
      </c>
      <c r="BR51" s="10"/>
    </row>
    <row r="52" spans="1:70" ht="37.5" customHeight="1" x14ac:dyDescent="0.4">
      <c r="A52" s="111" t="s">
        <v>162</v>
      </c>
      <c r="B52" s="572" t="s">
        <v>273</v>
      </c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4"/>
      <c r="P52" s="346"/>
      <c r="Q52" s="347"/>
      <c r="R52" s="346">
        <v>5</v>
      </c>
      <c r="S52" s="360"/>
      <c r="T52" s="359">
        <v>108</v>
      </c>
      <c r="U52" s="347"/>
      <c r="V52" s="346">
        <v>52</v>
      </c>
      <c r="W52" s="361"/>
      <c r="X52" s="360">
        <v>26</v>
      </c>
      <c r="Y52" s="347"/>
      <c r="Z52" s="346"/>
      <c r="AA52" s="347"/>
      <c r="AB52" s="346">
        <v>26</v>
      </c>
      <c r="AC52" s="347"/>
      <c r="AD52" s="346"/>
      <c r="AE52" s="360"/>
      <c r="AF52" s="68"/>
      <c r="AG52" s="69"/>
      <c r="AH52" s="70"/>
      <c r="AI52" s="68"/>
      <c r="AJ52" s="69"/>
      <c r="AK52" s="70"/>
      <c r="AL52" s="68"/>
      <c r="AM52" s="69"/>
      <c r="AN52" s="70"/>
      <c r="AO52" s="68"/>
      <c r="AP52" s="69"/>
      <c r="AQ52" s="70"/>
      <c r="AR52" s="68">
        <v>108</v>
      </c>
      <c r="AS52" s="69">
        <v>52</v>
      </c>
      <c r="AT52" s="70">
        <v>3</v>
      </c>
      <c r="AU52" s="68"/>
      <c r="AV52" s="69"/>
      <c r="AW52" s="70"/>
      <c r="AX52" s="68"/>
      <c r="AY52" s="69"/>
      <c r="AZ52" s="70"/>
      <c r="BA52" s="68"/>
      <c r="BB52" s="69"/>
      <c r="BC52" s="70"/>
      <c r="BD52" s="359">
        <f>AH52+AK52+AN52+AQ52+AT52+AW52+AZ52+BC52</f>
        <v>3</v>
      </c>
      <c r="BE52" s="361"/>
      <c r="BF52" s="591" t="s">
        <v>210</v>
      </c>
      <c r="BG52" s="592"/>
      <c r="BH52" s="592"/>
      <c r="BI52" s="593"/>
      <c r="BJ52" s="738"/>
      <c r="BK52" s="739"/>
      <c r="BL52" s="739"/>
      <c r="BM52" s="740"/>
      <c r="BN52" s="36">
        <f>AF52++AI52+AL52+AO52+AR52+AU52+AX52+BA52</f>
        <v>108</v>
      </c>
      <c r="BO52" s="37">
        <f>AG52+AJ52+AM52+AP52+AS52+AV52+AY52+BB52</f>
        <v>52</v>
      </c>
      <c r="BP52" s="36">
        <f>X52+Z52+AB52+AD52</f>
        <v>52</v>
      </c>
      <c r="BQ52" s="39">
        <f>AH52+AK52+AN52+AQ52+AT52+AW52+AZ52+BC52</f>
        <v>3</v>
      </c>
      <c r="BR52" s="10"/>
    </row>
    <row r="53" spans="1:70" ht="37.5" customHeight="1" x14ac:dyDescent="0.4">
      <c r="A53" s="111" t="s">
        <v>337</v>
      </c>
      <c r="B53" s="572" t="s">
        <v>497</v>
      </c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4"/>
      <c r="P53" s="289"/>
      <c r="Q53" s="290"/>
      <c r="R53" s="289"/>
      <c r="S53" s="287"/>
      <c r="T53" s="286"/>
      <c r="U53" s="290"/>
      <c r="V53" s="289"/>
      <c r="W53" s="288"/>
      <c r="X53" s="287"/>
      <c r="Y53" s="290"/>
      <c r="Z53" s="289"/>
      <c r="AA53" s="290"/>
      <c r="AB53" s="289"/>
      <c r="AC53" s="290"/>
      <c r="AD53" s="289"/>
      <c r="AE53" s="287"/>
      <c r="AF53" s="68"/>
      <c r="AG53" s="69"/>
      <c r="AH53" s="70"/>
      <c r="AI53" s="68"/>
      <c r="AJ53" s="69"/>
      <c r="AK53" s="70"/>
      <c r="AL53" s="68"/>
      <c r="AM53" s="69"/>
      <c r="AN53" s="289"/>
      <c r="AO53" s="68"/>
      <c r="AP53" s="69"/>
      <c r="AQ53" s="70"/>
      <c r="AR53" s="68"/>
      <c r="AS53" s="69"/>
      <c r="AT53" s="289"/>
      <c r="AU53" s="68"/>
      <c r="AV53" s="69"/>
      <c r="AW53" s="70"/>
      <c r="AX53" s="68"/>
      <c r="AY53" s="69"/>
      <c r="AZ53" s="70"/>
      <c r="BA53" s="68"/>
      <c r="BB53" s="69"/>
      <c r="BC53" s="70"/>
      <c r="BD53" s="286"/>
      <c r="BE53" s="288"/>
      <c r="BF53" s="321"/>
      <c r="BG53" s="322"/>
      <c r="BH53" s="322"/>
      <c r="BI53" s="323"/>
      <c r="BJ53" s="264"/>
      <c r="BK53" s="265"/>
      <c r="BL53" s="265"/>
      <c r="BM53" s="266"/>
      <c r="BN53" s="36"/>
      <c r="BO53" s="37"/>
      <c r="BP53" s="36"/>
      <c r="BQ53" s="39"/>
      <c r="BR53" s="10"/>
    </row>
    <row r="54" spans="1:70" ht="49.5" customHeight="1" x14ac:dyDescent="0.4">
      <c r="A54" s="112" t="s">
        <v>482</v>
      </c>
      <c r="B54" s="328" t="s">
        <v>498</v>
      </c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90"/>
      <c r="P54" s="346">
        <v>4</v>
      </c>
      <c r="Q54" s="347"/>
      <c r="R54" s="346">
        <v>3</v>
      </c>
      <c r="S54" s="361"/>
      <c r="T54" s="359">
        <v>216</v>
      </c>
      <c r="U54" s="347"/>
      <c r="V54" s="346">
        <v>120</v>
      </c>
      <c r="W54" s="361"/>
      <c r="X54" s="359">
        <v>60</v>
      </c>
      <c r="Y54" s="347"/>
      <c r="Z54" s="346"/>
      <c r="AA54" s="347"/>
      <c r="AB54" s="346"/>
      <c r="AC54" s="347"/>
      <c r="AD54" s="346">
        <v>60</v>
      </c>
      <c r="AE54" s="361"/>
      <c r="AF54" s="68"/>
      <c r="AG54" s="69"/>
      <c r="AH54" s="70"/>
      <c r="AI54" s="68"/>
      <c r="AJ54" s="69"/>
      <c r="AK54" s="70"/>
      <c r="AL54" s="68">
        <v>108</v>
      </c>
      <c r="AM54" s="69">
        <v>68</v>
      </c>
      <c r="AN54" s="289">
        <v>3</v>
      </c>
      <c r="AO54" s="68">
        <v>108</v>
      </c>
      <c r="AP54" s="69">
        <v>52</v>
      </c>
      <c r="AQ54" s="70">
        <v>3</v>
      </c>
      <c r="AR54" s="68"/>
      <c r="AS54" s="69"/>
      <c r="AT54" s="289"/>
      <c r="AU54" s="68"/>
      <c r="AV54" s="69"/>
      <c r="AW54" s="70"/>
      <c r="AX54" s="68"/>
      <c r="AY54" s="69"/>
      <c r="AZ54" s="70"/>
      <c r="BA54" s="68"/>
      <c r="BB54" s="69"/>
      <c r="BC54" s="70"/>
      <c r="BD54" s="359">
        <f>AH54+AK54+AN54+AQ54+AT54+AW54+AZ54+BC54</f>
        <v>6</v>
      </c>
      <c r="BE54" s="361"/>
      <c r="BF54" s="591" t="s">
        <v>211</v>
      </c>
      <c r="BG54" s="592"/>
      <c r="BH54" s="592"/>
      <c r="BI54" s="593"/>
      <c r="BJ54" s="594"/>
      <c r="BK54" s="595"/>
      <c r="BL54" s="595"/>
      <c r="BM54" s="596"/>
      <c r="BN54" s="36">
        <f>AF54++AI54+AL54+AO54+AR54+AU54+AX54+BA54</f>
        <v>216</v>
      </c>
      <c r="BO54" s="37">
        <f>AG54+AJ54+AM54+AP54+AS54+AV54+AY54+BB54</f>
        <v>120</v>
      </c>
      <c r="BP54" s="36">
        <f t="shared" si="11"/>
        <v>120</v>
      </c>
      <c r="BQ54" s="39">
        <f>AH54+AK54+AN54+AQ54+AT54+AW54+AZ54+BC54</f>
        <v>6</v>
      </c>
      <c r="BR54" s="10"/>
    </row>
    <row r="55" spans="1:70" ht="73.5" customHeight="1" x14ac:dyDescent="0.4">
      <c r="A55" s="111" t="s">
        <v>338</v>
      </c>
      <c r="B55" s="572" t="s">
        <v>336</v>
      </c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4"/>
      <c r="P55" s="346"/>
      <c r="Q55" s="347"/>
      <c r="R55" s="346"/>
      <c r="S55" s="360"/>
      <c r="T55" s="359"/>
      <c r="U55" s="347"/>
      <c r="V55" s="346"/>
      <c r="W55" s="361"/>
      <c r="X55" s="575"/>
      <c r="Y55" s="576"/>
      <c r="Z55" s="346"/>
      <c r="AA55" s="347"/>
      <c r="AB55" s="346"/>
      <c r="AC55" s="347"/>
      <c r="AD55" s="346"/>
      <c r="AE55" s="360"/>
      <c r="AF55" s="68"/>
      <c r="AG55" s="69"/>
      <c r="AH55" s="70"/>
      <c r="AI55" s="68"/>
      <c r="AJ55" s="69"/>
      <c r="AK55" s="70"/>
      <c r="AL55" s="68"/>
      <c r="AM55" s="69"/>
      <c r="AN55" s="289"/>
      <c r="AO55" s="68"/>
      <c r="AP55" s="69"/>
      <c r="AQ55" s="70"/>
      <c r="AR55" s="290"/>
      <c r="AS55" s="69"/>
      <c r="AT55" s="70"/>
      <c r="AU55" s="68"/>
      <c r="AV55" s="69"/>
      <c r="AW55" s="70"/>
      <c r="AX55" s="68"/>
      <c r="AY55" s="69"/>
      <c r="AZ55" s="70"/>
      <c r="BA55" s="68"/>
      <c r="BB55" s="69"/>
      <c r="BC55" s="70"/>
      <c r="BD55" s="577"/>
      <c r="BE55" s="578"/>
      <c r="BF55" s="322"/>
      <c r="BG55" s="322"/>
      <c r="BH55" s="322"/>
      <c r="BI55" s="323"/>
      <c r="BJ55" s="562"/>
      <c r="BK55" s="563"/>
      <c r="BL55" s="563"/>
      <c r="BM55" s="564"/>
      <c r="BN55" s="36">
        <f>AF55++AI55+AL55+AO55+AR55+AU55+AX55+BA55</f>
        <v>0</v>
      </c>
      <c r="BO55" s="37">
        <f>AG55+AJ55+AM55+AP55+AS55+AV55+AY55+BB55</f>
        <v>0</v>
      </c>
      <c r="BP55" s="36">
        <f>X55+Z55+AB55+AD55</f>
        <v>0</v>
      </c>
      <c r="BQ55" s="39">
        <f>AH55+AK55+AN55+AQ55+AT55+AW55+AZ55+BC55</f>
        <v>0</v>
      </c>
      <c r="BR55" s="10"/>
    </row>
    <row r="56" spans="1:70" ht="43.5" customHeight="1" x14ac:dyDescent="0.4">
      <c r="A56" s="112" t="s">
        <v>341</v>
      </c>
      <c r="B56" s="328" t="s">
        <v>339</v>
      </c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90"/>
      <c r="P56" s="346">
        <v>6</v>
      </c>
      <c r="Q56" s="347"/>
      <c r="R56" s="346"/>
      <c r="S56" s="360"/>
      <c r="T56" s="359">
        <v>136</v>
      </c>
      <c r="U56" s="347"/>
      <c r="V56" s="346">
        <v>68</v>
      </c>
      <c r="W56" s="361"/>
      <c r="X56" s="360">
        <v>34</v>
      </c>
      <c r="Y56" s="347"/>
      <c r="Z56" s="346"/>
      <c r="AA56" s="347"/>
      <c r="AB56" s="346">
        <v>34</v>
      </c>
      <c r="AC56" s="347"/>
      <c r="AD56" s="346"/>
      <c r="AE56" s="360"/>
      <c r="AF56" s="68"/>
      <c r="AG56" s="69"/>
      <c r="AH56" s="70"/>
      <c r="AI56" s="68"/>
      <c r="AJ56" s="69"/>
      <c r="AK56" s="70"/>
      <c r="AL56" s="68"/>
      <c r="AM56" s="69"/>
      <c r="AN56" s="289"/>
      <c r="AO56" s="68"/>
      <c r="AP56" s="69"/>
      <c r="AQ56" s="70"/>
      <c r="AR56" s="290"/>
      <c r="AS56" s="69"/>
      <c r="AT56" s="70"/>
      <c r="AU56" s="68">
        <v>136</v>
      </c>
      <c r="AV56" s="69">
        <v>68</v>
      </c>
      <c r="AW56" s="70">
        <v>3</v>
      </c>
      <c r="AX56" s="68"/>
      <c r="AY56" s="69"/>
      <c r="AZ56" s="70"/>
      <c r="BA56" s="68"/>
      <c r="BB56" s="69"/>
      <c r="BC56" s="70"/>
      <c r="BD56" s="577">
        <f t="shared" ref="BD56" si="27">AH56+AK56+AN56+AQ56+AT56+AW56+AZ56+BC56</f>
        <v>3</v>
      </c>
      <c r="BE56" s="578"/>
      <c r="BF56" s="591" t="s">
        <v>212</v>
      </c>
      <c r="BG56" s="592"/>
      <c r="BH56" s="592"/>
      <c r="BI56" s="593"/>
      <c r="BJ56" s="964"/>
      <c r="BK56" s="965"/>
      <c r="BL56" s="965"/>
      <c r="BM56" s="966"/>
      <c r="BN56" s="36"/>
      <c r="BO56" s="37"/>
      <c r="BP56" s="36"/>
      <c r="BQ56" s="39"/>
      <c r="BR56" s="10"/>
    </row>
    <row r="57" spans="1:70" ht="72.75" customHeight="1" thickBot="1" x14ac:dyDescent="0.45">
      <c r="A57" s="261" t="s">
        <v>342</v>
      </c>
      <c r="B57" s="741" t="s">
        <v>340</v>
      </c>
      <c r="C57" s="742"/>
      <c r="D57" s="742"/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3"/>
      <c r="P57" s="364"/>
      <c r="Q57" s="518"/>
      <c r="R57" s="364">
        <v>7</v>
      </c>
      <c r="S57" s="334"/>
      <c r="T57" s="332">
        <v>108</v>
      </c>
      <c r="U57" s="518"/>
      <c r="V57" s="364">
        <v>52</v>
      </c>
      <c r="W57" s="334"/>
      <c r="X57" s="333">
        <v>30</v>
      </c>
      <c r="Y57" s="518"/>
      <c r="Z57" s="364"/>
      <c r="AA57" s="518"/>
      <c r="AB57" s="364">
        <v>22</v>
      </c>
      <c r="AC57" s="518"/>
      <c r="AD57" s="364"/>
      <c r="AE57" s="333"/>
      <c r="AF57" s="205"/>
      <c r="AG57" s="206"/>
      <c r="AH57" s="207"/>
      <c r="AI57" s="205"/>
      <c r="AJ57" s="206"/>
      <c r="AK57" s="207"/>
      <c r="AL57" s="205"/>
      <c r="AM57" s="206"/>
      <c r="AN57" s="291"/>
      <c r="AO57" s="205"/>
      <c r="AP57" s="206"/>
      <c r="AQ57" s="207"/>
      <c r="AR57" s="292"/>
      <c r="AS57" s="206"/>
      <c r="AT57" s="207"/>
      <c r="AU57" s="205"/>
      <c r="AV57" s="206"/>
      <c r="AW57" s="207"/>
      <c r="AX57" s="205">
        <v>108</v>
      </c>
      <c r="AY57" s="206">
        <v>52</v>
      </c>
      <c r="AZ57" s="207">
        <v>3</v>
      </c>
      <c r="BA57" s="205"/>
      <c r="BB57" s="206"/>
      <c r="BC57" s="207"/>
      <c r="BD57" s="584">
        <f t="shared" ref="BD57" si="28">AH57+AK57+AN57+AQ57+AT57+AW57+AZ57+BC57</f>
        <v>3</v>
      </c>
      <c r="BE57" s="585"/>
      <c r="BF57" s="586" t="s">
        <v>213</v>
      </c>
      <c r="BG57" s="587"/>
      <c r="BH57" s="587"/>
      <c r="BI57" s="588"/>
      <c r="BJ57" s="964"/>
      <c r="BK57" s="965"/>
      <c r="BL57" s="965"/>
      <c r="BM57" s="966"/>
      <c r="BN57" s="36"/>
      <c r="BO57" s="37"/>
      <c r="BP57" s="36"/>
      <c r="BQ57" s="39"/>
      <c r="BR57" s="10"/>
    </row>
    <row r="58" spans="1:70" ht="46.5" customHeight="1" thickBot="1" x14ac:dyDescent="0.45">
      <c r="A58" s="621" t="s">
        <v>93</v>
      </c>
      <c r="B58" s="624" t="s">
        <v>105</v>
      </c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6"/>
      <c r="P58" s="633" t="s">
        <v>8</v>
      </c>
      <c r="Q58" s="634"/>
      <c r="R58" s="633" t="s">
        <v>9</v>
      </c>
      <c r="S58" s="639"/>
      <c r="T58" s="382" t="s">
        <v>10</v>
      </c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4"/>
      <c r="AF58" s="642" t="s">
        <v>34</v>
      </c>
      <c r="AG58" s="643"/>
      <c r="AH58" s="643"/>
      <c r="AI58" s="643"/>
      <c r="AJ58" s="643"/>
      <c r="AK58" s="643"/>
      <c r="AL58" s="643"/>
      <c r="AM58" s="643"/>
      <c r="AN58" s="643"/>
      <c r="AO58" s="643"/>
      <c r="AP58" s="643"/>
      <c r="AQ58" s="643"/>
      <c r="AR58" s="643"/>
      <c r="AS58" s="643"/>
      <c r="AT58" s="643"/>
      <c r="AU58" s="643"/>
      <c r="AV58" s="643"/>
      <c r="AW58" s="643"/>
      <c r="AX58" s="643"/>
      <c r="AY58" s="643"/>
      <c r="AZ58" s="643"/>
      <c r="BA58" s="643"/>
      <c r="BB58" s="643"/>
      <c r="BC58" s="644"/>
      <c r="BD58" s="645" t="s">
        <v>23</v>
      </c>
      <c r="BE58" s="646"/>
      <c r="BF58" s="601" t="s">
        <v>94</v>
      </c>
      <c r="BG58" s="601"/>
      <c r="BH58" s="601"/>
      <c r="BI58" s="602"/>
      <c r="BJ58" s="197"/>
      <c r="BK58" s="198"/>
      <c r="BL58" s="198"/>
      <c r="BM58" s="199"/>
      <c r="BN58" s="36"/>
      <c r="BO58" s="37"/>
      <c r="BP58" s="36"/>
      <c r="BQ58" s="39"/>
      <c r="BR58" s="10"/>
    </row>
    <row r="59" spans="1:70" ht="40.5" customHeight="1" thickBot="1" x14ac:dyDescent="0.45">
      <c r="A59" s="622"/>
      <c r="B59" s="627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9"/>
      <c r="P59" s="635"/>
      <c r="Q59" s="636"/>
      <c r="R59" s="635"/>
      <c r="S59" s="640"/>
      <c r="T59" s="653" t="s">
        <v>5</v>
      </c>
      <c r="U59" s="636"/>
      <c r="V59" s="635" t="s">
        <v>11</v>
      </c>
      <c r="W59" s="655"/>
      <c r="X59" s="657" t="s">
        <v>12</v>
      </c>
      <c r="Y59" s="658"/>
      <c r="Z59" s="658"/>
      <c r="AA59" s="658"/>
      <c r="AB59" s="658"/>
      <c r="AC59" s="658"/>
      <c r="AD59" s="658"/>
      <c r="AE59" s="659"/>
      <c r="AF59" s="660" t="s">
        <v>14</v>
      </c>
      <c r="AG59" s="661"/>
      <c r="AH59" s="661"/>
      <c r="AI59" s="661"/>
      <c r="AJ59" s="661"/>
      <c r="AK59" s="662"/>
      <c r="AL59" s="660" t="s">
        <v>15</v>
      </c>
      <c r="AM59" s="661"/>
      <c r="AN59" s="661"/>
      <c r="AO59" s="661"/>
      <c r="AP59" s="661"/>
      <c r="AQ59" s="662"/>
      <c r="AR59" s="660" t="s">
        <v>16</v>
      </c>
      <c r="AS59" s="661"/>
      <c r="AT59" s="661"/>
      <c r="AU59" s="661"/>
      <c r="AV59" s="661"/>
      <c r="AW59" s="662"/>
      <c r="AX59" s="660" t="s">
        <v>137</v>
      </c>
      <c r="AY59" s="661"/>
      <c r="AZ59" s="661"/>
      <c r="BA59" s="661"/>
      <c r="BB59" s="661"/>
      <c r="BC59" s="662"/>
      <c r="BD59" s="647"/>
      <c r="BE59" s="648"/>
      <c r="BF59" s="604"/>
      <c r="BG59" s="604"/>
      <c r="BH59" s="604"/>
      <c r="BI59" s="605"/>
      <c r="BJ59" s="197"/>
      <c r="BK59" s="198"/>
      <c r="BL59" s="198"/>
      <c r="BM59" s="199"/>
      <c r="BN59" s="36"/>
      <c r="BO59" s="37"/>
      <c r="BP59" s="36"/>
      <c r="BQ59" s="39"/>
      <c r="BR59" s="10"/>
    </row>
    <row r="60" spans="1:70" ht="72.75" customHeight="1" thickBot="1" x14ac:dyDescent="0.45">
      <c r="A60" s="622"/>
      <c r="B60" s="627"/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9"/>
      <c r="P60" s="635"/>
      <c r="Q60" s="636"/>
      <c r="R60" s="635"/>
      <c r="S60" s="640"/>
      <c r="T60" s="653"/>
      <c r="U60" s="636"/>
      <c r="V60" s="635"/>
      <c r="W60" s="655"/>
      <c r="X60" s="663" t="s">
        <v>13</v>
      </c>
      <c r="Y60" s="636"/>
      <c r="Z60" s="664" t="s">
        <v>95</v>
      </c>
      <c r="AA60" s="636"/>
      <c r="AB60" s="664" t="s">
        <v>96</v>
      </c>
      <c r="AC60" s="636"/>
      <c r="AD60" s="635" t="s">
        <v>70</v>
      </c>
      <c r="AE60" s="640"/>
      <c r="AF60" s="665" t="s">
        <v>166</v>
      </c>
      <c r="AG60" s="661"/>
      <c r="AH60" s="662"/>
      <c r="AI60" s="665" t="s">
        <v>167</v>
      </c>
      <c r="AJ60" s="661"/>
      <c r="AK60" s="662"/>
      <c r="AL60" s="665" t="s">
        <v>168</v>
      </c>
      <c r="AM60" s="661"/>
      <c r="AN60" s="662"/>
      <c r="AO60" s="665" t="s">
        <v>169</v>
      </c>
      <c r="AP60" s="661"/>
      <c r="AQ60" s="662"/>
      <c r="AR60" s="665" t="s">
        <v>170</v>
      </c>
      <c r="AS60" s="661"/>
      <c r="AT60" s="662"/>
      <c r="AU60" s="665" t="s">
        <v>171</v>
      </c>
      <c r="AV60" s="661"/>
      <c r="AW60" s="662"/>
      <c r="AX60" s="666" t="s">
        <v>214</v>
      </c>
      <c r="AY60" s="667"/>
      <c r="AZ60" s="668"/>
      <c r="BA60" s="669" t="s">
        <v>138</v>
      </c>
      <c r="BB60" s="670"/>
      <c r="BC60" s="671"/>
      <c r="BD60" s="647"/>
      <c r="BE60" s="648"/>
      <c r="BF60" s="604"/>
      <c r="BG60" s="604"/>
      <c r="BH60" s="604"/>
      <c r="BI60" s="605"/>
      <c r="BJ60" s="197"/>
      <c r="BK60" s="198"/>
      <c r="BL60" s="198"/>
      <c r="BM60" s="199"/>
      <c r="BN60" s="36"/>
      <c r="BO60" s="37"/>
      <c r="BP60" s="36"/>
      <c r="BQ60" s="39"/>
      <c r="BR60" s="10"/>
    </row>
    <row r="61" spans="1:70" ht="172.5" customHeight="1" thickBot="1" x14ac:dyDescent="0.45">
      <c r="A61" s="623"/>
      <c r="B61" s="630"/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2"/>
      <c r="P61" s="637"/>
      <c r="Q61" s="638"/>
      <c r="R61" s="637"/>
      <c r="S61" s="641"/>
      <c r="T61" s="654"/>
      <c r="U61" s="638"/>
      <c r="V61" s="637"/>
      <c r="W61" s="656"/>
      <c r="X61" s="641"/>
      <c r="Y61" s="638"/>
      <c r="Z61" s="637"/>
      <c r="AA61" s="638"/>
      <c r="AB61" s="637"/>
      <c r="AC61" s="638"/>
      <c r="AD61" s="637"/>
      <c r="AE61" s="641"/>
      <c r="AF61" s="60" t="s">
        <v>3</v>
      </c>
      <c r="AG61" s="61" t="s">
        <v>17</v>
      </c>
      <c r="AH61" s="62" t="s">
        <v>18</v>
      </c>
      <c r="AI61" s="60" t="s">
        <v>3</v>
      </c>
      <c r="AJ61" s="61" t="s">
        <v>17</v>
      </c>
      <c r="AK61" s="62" t="s">
        <v>18</v>
      </c>
      <c r="AL61" s="60" t="s">
        <v>3</v>
      </c>
      <c r="AM61" s="61" t="s">
        <v>17</v>
      </c>
      <c r="AN61" s="62" t="s">
        <v>18</v>
      </c>
      <c r="AO61" s="60" t="s">
        <v>3</v>
      </c>
      <c r="AP61" s="61" t="s">
        <v>17</v>
      </c>
      <c r="AQ61" s="62" t="s">
        <v>18</v>
      </c>
      <c r="AR61" s="60" t="s">
        <v>3</v>
      </c>
      <c r="AS61" s="61" t="s">
        <v>17</v>
      </c>
      <c r="AT61" s="62" t="s">
        <v>18</v>
      </c>
      <c r="AU61" s="63" t="s">
        <v>3</v>
      </c>
      <c r="AV61" s="64" t="s">
        <v>17</v>
      </c>
      <c r="AW61" s="65" t="s">
        <v>18</v>
      </c>
      <c r="AX61" s="60" t="s">
        <v>3</v>
      </c>
      <c r="AY61" s="61" t="s">
        <v>17</v>
      </c>
      <c r="AZ61" s="62" t="s">
        <v>18</v>
      </c>
      <c r="BA61" s="60" t="s">
        <v>3</v>
      </c>
      <c r="BB61" s="61" t="s">
        <v>17</v>
      </c>
      <c r="BC61" s="62" t="s">
        <v>18</v>
      </c>
      <c r="BD61" s="649"/>
      <c r="BE61" s="650"/>
      <c r="BF61" s="651"/>
      <c r="BG61" s="651"/>
      <c r="BH61" s="651"/>
      <c r="BI61" s="652"/>
      <c r="BJ61" s="197"/>
      <c r="BK61" s="198"/>
      <c r="BL61" s="198"/>
      <c r="BM61" s="199"/>
      <c r="BN61" s="36"/>
      <c r="BO61" s="37"/>
      <c r="BP61" s="36"/>
      <c r="BQ61" s="39"/>
      <c r="BR61" s="10"/>
    </row>
    <row r="62" spans="1:70" ht="44.25" customHeight="1" thickBot="1" x14ac:dyDescent="0.45">
      <c r="A62" s="249" t="s">
        <v>33</v>
      </c>
      <c r="B62" s="752" t="s">
        <v>464</v>
      </c>
      <c r="C62" s="753"/>
      <c r="D62" s="753"/>
      <c r="E62" s="753"/>
      <c r="F62" s="753"/>
      <c r="G62" s="753"/>
      <c r="H62" s="753"/>
      <c r="I62" s="753"/>
      <c r="J62" s="753"/>
      <c r="K62" s="753"/>
      <c r="L62" s="753"/>
      <c r="M62" s="753"/>
      <c r="N62" s="753"/>
      <c r="O62" s="754"/>
      <c r="P62" s="568">
        <v>14</v>
      </c>
      <c r="Q62" s="341"/>
      <c r="R62" s="568">
        <v>17</v>
      </c>
      <c r="S62" s="341"/>
      <c r="T62" s="340">
        <f>SUM(T63:U104,T113:U118)</f>
        <v>3778</v>
      </c>
      <c r="U62" s="341"/>
      <c r="V62" s="340">
        <f>SUM(V63:W104,V113:W118)</f>
        <v>1716</v>
      </c>
      <c r="W62" s="341"/>
      <c r="X62" s="340">
        <f>SUM(X63:Y104,X113:Y118)</f>
        <v>850</v>
      </c>
      <c r="Y62" s="341"/>
      <c r="Z62" s="340">
        <f>SUM(Z63:AA104,Z113:AA118)</f>
        <v>10</v>
      </c>
      <c r="AA62" s="341"/>
      <c r="AB62" s="340">
        <f>SUM(AB63:AC104,AB113:AC118)</f>
        <v>504</v>
      </c>
      <c r="AC62" s="341"/>
      <c r="AD62" s="340">
        <f>SUM(AD63:AE104,AD113:AE118)</f>
        <v>350</v>
      </c>
      <c r="AE62" s="341"/>
      <c r="AF62" s="285">
        <f t="shared" ref="AF62:AW62" si="29">SUM(AF63:AF104,AF113:AF118)</f>
        <v>430</v>
      </c>
      <c r="AG62" s="285">
        <f t="shared" si="29"/>
        <v>210</v>
      </c>
      <c r="AH62" s="285">
        <f t="shared" si="29"/>
        <v>12</v>
      </c>
      <c r="AI62" s="285">
        <f t="shared" si="29"/>
        <v>296</v>
      </c>
      <c r="AJ62" s="285">
        <f t="shared" si="29"/>
        <v>122</v>
      </c>
      <c r="AK62" s="285">
        <f t="shared" si="29"/>
        <v>9</v>
      </c>
      <c r="AL62" s="285">
        <f t="shared" si="29"/>
        <v>360</v>
      </c>
      <c r="AM62" s="285">
        <f t="shared" si="29"/>
        <v>178</v>
      </c>
      <c r="AN62" s="285">
        <f t="shared" si="29"/>
        <v>10</v>
      </c>
      <c r="AO62" s="285">
        <f t="shared" si="29"/>
        <v>470</v>
      </c>
      <c r="AP62" s="285">
        <f t="shared" si="29"/>
        <v>210</v>
      </c>
      <c r="AQ62" s="285">
        <f t="shared" si="29"/>
        <v>13</v>
      </c>
      <c r="AR62" s="285">
        <f t="shared" si="29"/>
        <v>482</v>
      </c>
      <c r="AS62" s="285">
        <f t="shared" si="29"/>
        <v>254</v>
      </c>
      <c r="AT62" s="285">
        <f t="shared" si="29"/>
        <v>13</v>
      </c>
      <c r="AU62" s="285">
        <f t="shared" si="29"/>
        <v>926</v>
      </c>
      <c r="AV62" s="285">
        <f t="shared" si="29"/>
        <v>386</v>
      </c>
      <c r="AW62" s="285">
        <f t="shared" si="29"/>
        <v>25</v>
      </c>
      <c r="AX62" s="285">
        <f>SUM(AX63:AX105,AX113:AX118)</f>
        <v>916</v>
      </c>
      <c r="AY62" s="285">
        <f>SUM(AY63:AY105,AY113:AY118)</f>
        <v>394</v>
      </c>
      <c r="AZ62" s="285">
        <f>SUM(AZ63:AZ105,AZ113:AZ118)</f>
        <v>27</v>
      </c>
      <c r="BA62" s="245">
        <f>SUM(BA63:BA104,BA113:BA118)</f>
        <v>0</v>
      </c>
      <c r="BB62" s="245">
        <f>SUM(BB63:BB104,BB113:BB118)</f>
        <v>0</v>
      </c>
      <c r="BC62" s="245">
        <f>SUM(BC63:BC104,BC113:BC118)</f>
        <v>0</v>
      </c>
      <c r="BD62" s="340">
        <f>SUM(BD63:BE105,BD113:BE118)</f>
        <v>109</v>
      </c>
      <c r="BE62" s="341"/>
      <c r="BF62" s="755"/>
      <c r="BG62" s="755"/>
      <c r="BH62" s="755"/>
      <c r="BI62" s="756"/>
      <c r="BJ62" s="562"/>
      <c r="BK62" s="563"/>
      <c r="BL62" s="563"/>
      <c r="BM62" s="564"/>
      <c r="BN62" s="36">
        <f t="shared" si="9"/>
        <v>3880</v>
      </c>
      <c r="BO62" s="37">
        <f>AG62+AJ62+AM62+AP62+AS62+AV62+AY62+BB62</f>
        <v>1754</v>
      </c>
      <c r="BP62" s="36">
        <f t="shared" si="11"/>
        <v>1714</v>
      </c>
      <c r="BQ62" s="39">
        <f t="shared" si="12"/>
        <v>109</v>
      </c>
      <c r="BR62" s="10"/>
    </row>
    <row r="63" spans="1:70" ht="42.75" customHeight="1" x14ac:dyDescent="0.4">
      <c r="A63" s="111" t="s">
        <v>98</v>
      </c>
      <c r="B63" s="599" t="s">
        <v>149</v>
      </c>
      <c r="C63" s="599"/>
      <c r="D63" s="599"/>
      <c r="E63" s="599"/>
      <c r="F63" s="599"/>
      <c r="G63" s="599"/>
      <c r="H63" s="599"/>
      <c r="I63" s="599"/>
      <c r="J63" s="599"/>
      <c r="K63" s="599"/>
      <c r="L63" s="599"/>
      <c r="M63" s="599"/>
      <c r="N63" s="599"/>
      <c r="O63" s="599"/>
      <c r="P63" s="346"/>
      <c r="Q63" s="347"/>
      <c r="R63" s="346"/>
      <c r="S63" s="360"/>
      <c r="T63" s="359"/>
      <c r="U63" s="347"/>
      <c r="V63" s="346"/>
      <c r="W63" s="361"/>
      <c r="X63" s="360"/>
      <c r="Y63" s="347"/>
      <c r="Z63" s="458"/>
      <c r="AA63" s="459"/>
      <c r="AB63" s="458"/>
      <c r="AC63" s="459"/>
      <c r="AD63" s="346"/>
      <c r="AE63" s="360"/>
      <c r="AF63" s="133"/>
      <c r="AG63" s="134"/>
      <c r="AH63" s="135"/>
      <c r="AI63" s="133"/>
      <c r="AJ63" s="134"/>
      <c r="AK63" s="135"/>
      <c r="AL63" s="136"/>
      <c r="AM63" s="134"/>
      <c r="AN63" s="135"/>
      <c r="AO63" s="295"/>
      <c r="AP63" s="77"/>
      <c r="AQ63" s="78"/>
      <c r="AR63" s="76"/>
      <c r="AS63" s="77"/>
      <c r="AT63" s="78"/>
      <c r="AU63" s="76"/>
      <c r="AV63" s="77"/>
      <c r="AW63" s="78"/>
      <c r="AX63" s="76"/>
      <c r="AY63" s="77"/>
      <c r="AZ63" s="78"/>
      <c r="BA63" s="76"/>
      <c r="BB63" s="77"/>
      <c r="BC63" s="78"/>
      <c r="BD63" s="746">
        <f t="shared" ref="BD63:BD64" si="30">AH63+AK63+AN63+AQ63+AT63+AW63+AZ63+BC63</f>
        <v>0</v>
      </c>
      <c r="BE63" s="747"/>
      <c r="BF63" s="744"/>
      <c r="BG63" s="744"/>
      <c r="BH63" s="744"/>
      <c r="BI63" s="745"/>
      <c r="BJ63" s="562"/>
      <c r="BK63" s="563"/>
      <c r="BL63" s="563"/>
      <c r="BM63" s="564"/>
      <c r="BN63" s="36">
        <f t="shared" si="9"/>
        <v>0</v>
      </c>
      <c r="BO63" s="37">
        <f t="shared" si="10"/>
        <v>0</v>
      </c>
      <c r="BP63" s="36">
        <f t="shared" si="11"/>
        <v>0</v>
      </c>
      <c r="BQ63" s="39">
        <f t="shared" si="12"/>
        <v>0</v>
      </c>
      <c r="BR63" s="10"/>
    </row>
    <row r="64" spans="1:70" ht="36" customHeight="1" x14ac:dyDescent="0.4">
      <c r="A64" s="112" t="s">
        <v>111</v>
      </c>
      <c r="B64" s="748" t="s">
        <v>140</v>
      </c>
      <c r="C64" s="748"/>
      <c r="D64" s="748"/>
      <c r="E64" s="748"/>
      <c r="F64" s="748"/>
      <c r="G64" s="748"/>
      <c r="H64" s="748"/>
      <c r="I64" s="748"/>
      <c r="J64" s="748"/>
      <c r="K64" s="748"/>
      <c r="L64" s="748"/>
      <c r="M64" s="748"/>
      <c r="N64" s="748"/>
      <c r="O64" s="748"/>
      <c r="P64" s="549">
        <v>1</v>
      </c>
      <c r="Q64" s="549"/>
      <c r="R64" s="550"/>
      <c r="S64" s="550"/>
      <c r="T64" s="723">
        <v>108</v>
      </c>
      <c r="U64" s="723"/>
      <c r="V64" s="724">
        <v>54</v>
      </c>
      <c r="W64" s="724"/>
      <c r="X64" s="725">
        <v>24</v>
      </c>
      <c r="Y64" s="725"/>
      <c r="Z64" s="549"/>
      <c r="AA64" s="549"/>
      <c r="AB64" s="549"/>
      <c r="AC64" s="549"/>
      <c r="AD64" s="550">
        <v>30</v>
      </c>
      <c r="AE64" s="550"/>
      <c r="AF64" s="142">
        <v>108</v>
      </c>
      <c r="AG64" s="316">
        <v>54</v>
      </c>
      <c r="AH64" s="143">
        <v>3</v>
      </c>
      <c r="AI64" s="142"/>
      <c r="AJ64" s="302"/>
      <c r="AK64" s="143"/>
      <c r="AL64" s="144"/>
      <c r="AM64" s="302"/>
      <c r="AN64" s="143"/>
      <c r="AO64" s="301"/>
      <c r="AP64" s="297"/>
      <c r="AQ64" s="146"/>
      <c r="AR64" s="301"/>
      <c r="AS64" s="297"/>
      <c r="AT64" s="300"/>
      <c r="AU64" s="299"/>
      <c r="AV64" s="297"/>
      <c r="AW64" s="300"/>
      <c r="AX64" s="299"/>
      <c r="AY64" s="297"/>
      <c r="AZ64" s="300"/>
      <c r="BA64" s="299"/>
      <c r="BB64" s="297"/>
      <c r="BC64" s="300"/>
      <c r="BD64" s="555">
        <f t="shared" si="30"/>
        <v>3</v>
      </c>
      <c r="BE64" s="556"/>
      <c r="BF64" s="702" t="s">
        <v>245</v>
      </c>
      <c r="BG64" s="703"/>
      <c r="BH64" s="703"/>
      <c r="BI64" s="704"/>
      <c r="BJ64" s="594"/>
      <c r="BK64" s="595"/>
      <c r="BL64" s="595"/>
      <c r="BM64" s="596"/>
      <c r="BN64" s="36">
        <f t="shared" si="9"/>
        <v>108</v>
      </c>
      <c r="BO64" s="37">
        <f t="shared" si="10"/>
        <v>54</v>
      </c>
      <c r="BP64" s="36">
        <f t="shared" si="11"/>
        <v>54</v>
      </c>
      <c r="BQ64" s="39">
        <f t="shared" si="12"/>
        <v>3</v>
      </c>
      <c r="BR64" s="10"/>
    </row>
    <row r="65" spans="1:70" ht="43.5" customHeight="1" x14ac:dyDescent="0.4">
      <c r="A65" s="112" t="s">
        <v>134</v>
      </c>
      <c r="B65" s="460" t="s">
        <v>313</v>
      </c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355"/>
      <c r="Q65" s="355"/>
      <c r="R65" s="356" t="s">
        <v>465</v>
      </c>
      <c r="S65" s="356"/>
      <c r="T65" s="461">
        <v>72</v>
      </c>
      <c r="U65" s="461"/>
      <c r="V65" s="462">
        <v>36</v>
      </c>
      <c r="W65" s="462"/>
      <c r="X65" s="463">
        <v>16</v>
      </c>
      <c r="Y65" s="463"/>
      <c r="Z65" s="355"/>
      <c r="AA65" s="355"/>
      <c r="AB65" s="355"/>
      <c r="AC65" s="355"/>
      <c r="AD65" s="356">
        <v>20</v>
      </c>
      <c r="AE65" s="356"/>
      <c r="AF65" s="150"/>
      <c r="AG65" s="306"/>
      <c r="AH65" s="151"/>
      <c r="AI65" s="150">
        <v>72</v>
      </c>
      <c r="AJ65" s="317">
        <v>36</v>
      </c>
      <c r="AK65" s="151">
        <v>2</v>
      </c>
      <c r="AL65" s="150"/>
      <c r="AM65" s="306"/>
      <c r="AN65" s="151"/>
      <c r="AO65" s="309"/>
      <c r="AP65" s="306"/>
      <c r="AQ65" s="151"/>
      <c r="AR65" s="309"/>
      <c r="AS65" s="306"/>
      <c r="AT65" s="308"/>
      <c r="AU65" s="307"/>
      <c r="AV65" s="306"/>
      <c r="AW65" s="308"/>
      <c r="AX65" s="307"/>
      <c r="AY65" s="306"/>
      <c r="AZ65" s="308"/>
      <c r="BA65" s="307"/>
      <c r="BB65" s="306"/>
      <c r="BC65" s="308"/>
      <c r="BD65" s="766">
        <f>AH65+AK65+AN65+AQ65+AT65+AW65+AZ65+BC65</f>
        <v>2</v>
      </c>
      <c r="BE65" s="767"/>
      <c r="BF65" s="768" t="s">
        <v>312</v>
      </c>
      <c r="BG65" s="769"/>
      <c r="BH65" s="769"/>
      <c r="BI65" s="770"/>
      <c r="BJ65" s="757"/>
      <c r="BK65" s="758"/>
      <c r="BL65" s="758"/>
      <c r="BM65" s="759"/>
      <c r="BN65" s="36"/>
      <c r="BO65" s="37"/>
      <c r="BP65" s="36"/>
      <c r="BQ65" s="39"/>
      <c r="BR65" s="10"/>
    </row>
    <row r="66" spans="1:70" ht="45.75" customHeight="1" x14ac:dyDescent="0.4">
      <c r="A66" s="109" t="s">
        <v>315</v>
      </c>
      <c r="B66" s="421" t="s">
        <v>314</v>
      </c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19"/>
      <c r="P66" s="284"/>
      <c r="Q66" s="282"/>
      <c r="R66" s="344" t="s">
        <v>317</v>
      </c>
      <c r="S66" s="345"/>
      <c r="T66" s="342">
        <v>72</v>
      </c>
      <c r="U66" s="343"/>
      <c r="V66" s="344">
        <v>36</v>
      </c>
      <c r="W66" s="345"/>
      <c r="X66" s="342">
        <v>18</v>
      </c>
      <c r="Y66" s="343"/>
      <c r="Z66" s="344"/>
      <c r="AA66" s="343"/>
      <c r="AB66" s="344"/>
      <c r="AC66" s="343"/>
      <c r="AD66" s="344">
        <v>18</v>
      </c>
      <c r="AE66" s="365"/>
      <c r="AF66" s="278"/>
      <c r="AG66" s="279"/>
      <c r="AH66" s="67"/>
      <c r="AI66" s="282"/>
      <c r="AJ66" s="279"/>
      <c r="AK66" s="67"/>
      <c r="AL66" s="312">
        <v>72</v>
      </c>
      <c r="AM66" s="311">
        <v>36</v>
      </c>
      <c r="AN66" s="67">
        <v>2</v>
      </c>
      <c r="AO66" s="282"/>
      <c r="AP66" s="279"/>
      <c r="AQ66" s="67"/>
      <c r="AR66" s="282"/>
      <c r="AS66" s="279"/>
      <c r="AT66" s="67"/>
      <c r="AU66" s="278"/>
      <c r="AV66" s="279"/>
      <c r="AW66" s="67"/>
      <c r="AX66" s="278"/>
      <c r="AY66" s="279"/>
      <c r="AZ66" s="67"/>
      <c r="BA66" s="278"/>
      <c r="BB66" s="279"/>
      <c r="BC66" s="284"/>
      <c r="BD66" s="579">
        <f>AH66+AK66+AN66+AQ66+AT66+AW66+AZ66+BC66</f>
        <v>2</v>
      </c>
      <c r="BE66" s="580"/>
      <c r="BF66" s="581" t="s">
        <v>216</v>
      </c>
      <c r="BG66" s="582"/>
      <c r="BH66" s="582"/>
      <c r="BI66" s="583"/>
      <c r="BJ66" s="749"/>
      <c r="BK66" s="750"/>
      <c r="BL66" s="750"/>
      <c r="BM66" s="751"/>
      <c r="BN66" s="36"/>
      <c r="BO66" s="37"/>
      <c r="BP66" s="36"/>
      <c r="BQ66" s="39"/>
      <c r="BR66" s="10"/>
    </row>
    <row r="67" spans="1:70" s="141" customFormat="1" ht="72.75" customHeight="1" x14ac:dyDescent="0.4">
      <c r="A67" s="66" t="s">
        <v>316</v>
      </c>
      <c r="B67" s="763" t="s">
        <v>322</v>
      </c>
      <c r="C67" s="764"/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5"/>
      <c r="P67" s="296"/>
      <c r="Q67" s="280"/>
      <c r="R67" s="358" t="s">
        <v>317</v>
      </c>
      <c r="S67" s="320"/>
      <c r="T67" s="319">
        <v>72</v>
      </c>
      <c r="U67" s="357"/>
      <c r="V67" s="358">
        <v>36</v>
      </c>
      <c r="W67" s="320"/>
      <c r="X67" s="319">
        <v>18</v>
      </c>
      <c r="Y67" s="357"/>
      <c r="Z67" s="358"/>
      <c r="AA67" s="357"/>
      <c r="AB67" s="358"/>
      <c r="AC67" s="357"/>
      <c r="AD67" s="358">
        <v>18</v>
      </c>
      <c r="AE67" s="690"/>
      <c r="AF67" s="281"/>
      <c r="AG67" s="107"/>
      <c r="AH67" s="108"/>
      <c r="AI67" s="281"/>
      <c r="AJ67" s="107"/>
      <c r="AK67" s="108"/>
      <c r="AL67" s="148">
        <v>72</v>
      </c>
      <c r="AM67" s="147">
        <v>36</v>
      </c>
      <c r="AN67" s="149">
        <v>2</v>
      </c>
      <c r="AO67" s="148"/>
      <c r="AP67" s="147"/>
      <c r="AQ67" s="149"/>
      <c r="AR67" s="148"/>
      <c r="AS67" s="147"/>
      <c r="AT67" s="149"/>
      <c r="AU67" s="281"/>
      <c r="AV67" s="107"/>
      <c r="AW67" s="108"/>
      <c r="AX67" s="281"/>
      <c r="AY67" s="107"/>
      <c r="AZ67" s="108"/>
      <c r="BA67" s="281"/>
      <c r="BB67" s="107"/>
      <c r="BC67" s="296"/>
      <c r="BD67" s="555">
        <f>AH67+AK67+AN67+AQ67+AT67+AW67+AZ67+BC67</f>
        <v>2</v>
      </c>
      <c r="BE67" s="556"/>
      <c r="BF67" s="675" t="s">
        <v>483</v>
      </c>
      <c r="BG67" s="676"/>
      <c r="BH67" s="676"/>
      <c r="BI67" s="677"/>
      <c r="BJ67" s="749"/>
      <c r="BK67" s="750"/>
      <c r="BL67" s="750"/>
      <c r="BM67" s="751"/>
      <c r="BN67" s="137">
        <f t="shared" si="9"/>
        <v>72</v>
      </c>
      <c r="BO67" s="138">
        <f t="shared" si="10"/>
        <v>36</v>
      </c>
      <c r="BP67" s="137">
        <f t="shared" si="11"/>
        <v>36</v>
      </c>
      <c r="BQ67" s="139">
        <f t="shared" si="12"/>
        <v>2</v>
      </c>
      <c r="BR67" s="140"/>
    </row>
    <row r="68" spans="1:70" s="141" customFormat="1" ht="50.45" customHeight="1" x14ac:dyDescent="0.4">
      <c r="A68" s="111" t="s">
        <v>112</v>
      </c>
      <c r="B68" s="572" t="s">
        <v>147</v>
      </c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4"/>
      <c r="P68" s="346"/>
      <c r="Q68" s="347"/>
      <c r="R68" s="346"/>
      <c r="S68" s="361"/>
      <c r="T68" s="359"/>
      <c r="U68" s="347"/>
      <c r="V68" s="346"/>
      <c r="W68" s="361"/>
      <c r="X68" s="359"/>
      <c r="Y68" s="347"/>
      <c r="Z68" s="346"/>
      <c r="AA68" s="347"/>
      <c r="AB68" s="346"/>
      <c r="AC68" s="347"/>
      <c r="AD68" s="346"/>
      <c r="AE68" s="361"/>
      <c r="AF68" s="68"/>
      <c r="AG68" s="69"/>
      <c r="AH68" s="70"/>
      <c r="AI68" s="68"/>
      <c r="AJ68" s="69"/>
      <c r="AK68" s="70"/>
      <c r="AL68" s="290"/>
      <c r="AM68" s="69"/>
      <c r="AN68" s="70"/>
      <c r="AO68" s="290"/>
      <c r="AP68" s="69"/>
      <c r="AQ68" s="70"/>
      <c r="AR68" s="290"/>
      <c r="AS68" s="69"/>
      <c r="AT68" s="70"/>
      <c r="AU68" s="68"/>
      <c r="AV68" s="69"/>
      <c r="AW68" s="70"/>
      <c r="AX68" s="68"/>
      <c r="AY68" s="69"/>
      <c r="AZ68" s="70"/>
      <c r="BA68" s="68"/>
      <c r="BB68" s="69"/>
      <c r="BC68" s="70"/>
      <c r="BD68" s="684">
        <f t="shared" ref="BD68" si="31">AH68+AK68+AN68+AQ68+AT68+AW68+AZ68+BC68</f>
        <v>0</v>
      </c>
      <c r="BE68" s="685"/>
      <c r="BF68" s="321"/>
      <c r="BG68" s="322"/>
      <c r="BH68" s="322"/>
      <c r="BI68" s="323"/>
      <c r="BJ68" s="184"/>
      <c r="BK68" s="185"/>
      <c r="BL68" s="185"/>
      <c r="BM68" s="186"/>
      <c r="BN68" s="137"/>
      <c r="BO68" s="138"/>
      <c r="BP68" s="137"/>
      <c r="BQ68" s="139"/>
      <c r="BR68" s="140"/>
    </row>
    <row r="69" spans="1:70" s="141" customFormat="1" ht="39.75" customHeight="1" x14ac:dyDescent="0.4">
      <c r="A69" s="112" t="s">
        <v>113</v>
      </c>
      <c r="B69" s="328" t="s">
        <v>417</v>
      </c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90"/>
      <c r="P69" s="346"/>
      <c r="Q69" s="347"/>
      <c r="R69" s="346" t="s">
        <v>465</v>
      </c>
      <c r="S69" s="360"/>
      <c r="T69" s="359">
        <v>130</v>
      </c>
      <c r="U69" s="347"/>
      <c r="V69" s="346">
        <v>52</v>
      </c>
      <c r="W69" s="361"/>
      <c r="X69" s="360">
        <v>26</v>
      </c>
      <c r="Y69" s="347"/>
      <c r="Z69" s="346"/>
      <c r="AA69" s="347"/>
      <c r="AB69" s="346"/>
      <c r="AC69" s="347"/>
      <c r="AD69" s="346">
        <v>26</v>
      </c>
      <c r="AE69" s="360"/>
      <c r="AF69" s="68"/>
      <c r="AG69" s="69"/>
      <c r="AH69" s="70"/>
      <c r="AI69" s="290">
        <v>130</v>
      </c>
      <c r="AJ69" s="69">
        <v>52</v>
      </c>
      <c r="AK69" s="70">
        <v>4</v>
      </c>
      <c r="AL69" s="290"/>
      <c r="AM69" s="69"/>
      <c r="AN69" s="70"/>
      <c r="AO69" s="278"/>
      <c r="AP69" s="279"/>
      <c r="AQ69" s="67"/>
      <c r="AR69" s="290"/>
      <c r="AS69" s="69"/>
      <c r="AT69" s="70"/>
      <c r="AU69" s="68"/>
      <c r="AV69" s="69"/>
      <c r="AW69" s="70"/>
      <c r="AX69" s="68"/>
      <c r="AY69" s="69"/>
      <c r="AZ69" s="70"/>
      <c r="BA69" s="68"/>
      <c r="BB69" s="69"/>
      <c r="BC69" s="70"/>
      <c r="BD69" s="577">
        <f>AH69+AK69+AN69+AQ69+AT69+AW69+AZ69+BC69</f>
        <v>4</v>
      </c>
      <c r="BE69" s="578"/>
      <c r="BF69" s="683" t="s">
        <v>282</v>
      </c>
      <c r="BG69" s="592"/>
      <c r="BH69" s="592"/>
      <c r="BI69" s="593"/>
      <c r="BJ69" s="184"/>
      <c r="BK69" s="185"/>
      <c r="BL69" s="185"/>
      <c r="BM69" s="186"/>
      <c r="BN69" s="137"/>
      <c r="BO69" s="138"/>
      <c r="BP69" s="137"/>
      <c r="BQ69" s="139"/>
      <c r="BR69" s="140"/>
    </row>
    <row r="70" spans="1:70" s="141" customFormat="1" ht="73.5" customHeight="1" thickBot="1" x14ac:dyDescent="0.45">
      <c r="A70" s="270" t="s">
        <v>485</v>
      </c>
      <c r="B70" s="510" t="s">
        <v>484</v>
      </c>
      <c r="C70" s="511"/>
      <c r="D70" s="511"/>
      <c r="E70" s="511"/>
      <c r="F70" s="511"/>
      <c r="G70" s="511"/>
      <c r="H70" s="511"/>
      <c r="I70" s="511"/>
      <c r="J70" s="511"/>
      <c r="K70" s="511"/>
      <c r="L70" s="511"/>
      <c r="M70" s="511"/>
      <c r="N70" s="511"/>
      <c r="O70" s="512"/>
      <c r="P70" s="513"/>
      <c r="Q70" s="514"/>
      <c r="R70" s="513">
        <v>2</v>
      </c>
      <c r="S70" s="515"/>
      <c r="T70" s="516">
        <v>94</v>
      </c>
      <c r="U70" s="514"/>
      <c r="V70" s="513">
        <v>34</v>
      </c>
      <c r="W70" s="517"/>
      <c r="X70" s="698">
        <v>22</v>
      </c>
      <c r="Y70" s="699"/>
      <c r="Z70" s="700"/>
      <c r="AA70" s="699"/>
      <c r="AB70" s="700">
        <v>12</v>
      </c>
      <c r="AC70" s="699"/>
      <c r="AD70" s="700"/>
      <c r="AE70" s="698"/>
      <c r="AF70" s="224"/>
      <c r="AG70" s="225"/>
      <c r="AH70" s="217"/>
      <c r="AI70" s="215">
        <v>94</v>
      </c>
      <c r="AJ70" s="213">
        <v>34</v>
      </c>
      <c r="AK70" s="217">
        <v>3</v>
      </c>
      <c r="AL70" s="215"/>
      <c r="AM70" s="213"/>
      <c r="AN70" s="217"/>
      <c r="AO70" s="215"/>
      <c r="AP70" s="213"/>
      <c r="AQ70" s="217"/>
      <c r="AR70" s="215"/>
      <c r="AS70" s="213"/>
      <c r="AT70" s="217"/>
      <c r="AU70" s="215"/>
      <c r="AV70" s="213"/>
      <c r="AW70" s="217"/>
      <c r="AX70" s="215"/>
      <c r="AY70" s="213"/>
      <c r="AZ70" s="217"/>
      <c r="BA70" s="215"/>
      <c r="BB70" s="213"/>
      <c r="BC70" s="216"/>
      <c r="BD70" s="319">
        <f>AH70+AK70+AN70+AQ70+AT70+AW70+AZ70+BC70</f>
        <v>3</v>
      </c>
      <c r="BE70" s="320"/>
      <c r="BF70" s="321" t="s">
        <v>283</v>
      </c>
      <c r="BG70" s="322"/>
      <c r="BH70" s="322"/>
      <c r="BI70" s="323"/>
      <c r="BJ70" s="267"/>
      <c r="BK70" s="268"/>
      <c r="BL70" s="268"/>
      <c r="BM70" s="269"/>
      <c r="BN70" s="137"/>
      <c r="BO70" s="138"/>
      <c r="BP70" s="137"/>
      <c r="BQ70" s="139"/>
      <c r="BR70" s="140"/>
    </row>
    <row r="71" spans="1:70" ht="108.75" customHeight="1" thickBot="1" x14ac:dyDescent="0.45">
      <c r="A71" s="187"/>
      <c r="B71" s="697" t="s">
        <v>457</v>
      </c>
      <c r="C71" s="697"/>
      <c r="D71" s="697"/>
      <c r="E71" s="697"/>
      <c r="F71" s="697"/>
      <c r="G71" s="697"/>
      <c r="H71" s="697"/>
      <c r="I71" s="697"/>
      <c r="J71" s="697"/>
      <c r="K71" s="697"/>
      <c r="L71" s="697"/>
      <c r="M71" s="697"/>
      <c r="N71" s="697"/>
      <c r="O71" s="697"/>
      <c r="P71" s="694"/>
      <c r="Q71" s="695"/>
      <c r="R71" s="694"/>
      <c r="S71" s="696"/>
      <c r="T71" s="688"/>
      <c r="U71" s="695"/>
      <c r="V71" s="694"/>
      <c r="W71" s="689"/>
      <c r="X71" s="696"/>
      <c r="Y71" s="695"/>
      <c r="Z71" s="694"/>
      <c r="AA71" s="695"/>
      <c r="AB71" s="694"/>
      <c r="AC71" s="695"/>
      <c r="AD71" s="694"/>
      <c r="AE71" s="696"/>
      <c r="AF71" s="188"/>
      <c r="AG71" s="189"/>
      <c r="AH71" s="190"/>
      <c r="AI71" s="188"/>
      <c r="AJ71" s="189"/>
      <c r="AK71" s="190"/>
      <c r="AL71" s="188"/>
      <c r="AM71" s="189"/>
      <c r="AN71" s="190"/>
      <c r="AO71" s="188"/>
      <c r="AP71" s="189"/>
      <c r="AQ71" s="190"/>
      <c r="AR71" s="188"/>
      <c r="AS71" s="189"/>
      <c r="AT71" s="190"/>
      <c r="AU71" s="188"/>
      <c r="AV71" s="189"/>
      <c r="AW71" s="190"/>
      <c r="AX71" s="188"/>
      <c r="AY71" s="189"/>
      <c r="AZ71" s="190"/>
      <c r="BA71" s="188"/>
      <c r="BB71" s="189"/>
      <c r="BC71" s="190"/>
      <c r="BD71" s="688"/>
      <c r="BE71" s="689"/>
      <c r="BF71" s="760"/>
      <c r="BG71" s="761"/>
      <c r="BH71" s="761"/>
      <c r="BI71" s="762"/>
      <c r="BJ71" s="562"/>
      <c r="BK71" s="563"/>
      <c r="BL71" s="563"/>
      <c r="BM71" s="564"/>
      <c r="BN71" s="36">
        <f t="shared" si="9"/>
        <v>0</v>
      </c>
      <c r="BO71" s="37">
        <f t="shared" si="10"/>
        <v>0</v>
      </c>
      <c r="BP71" s="36">
        <f t="shared" si="11"/>
        <v>0</v>
      </c>
      <c r="BQ71" s="39">
        <f t="shared" si="12"/>
        <v>0</v>
      </c>
      <c r="BR71" s="10"/>
    </row>
    <row r="72" spans="1:70" ht="40.5" customHeight="1" x14ac:dyDescent="0.4">
      <c r="A72" s="200" t="s">
        <v>121</v>
      </c>
      <c r="B72" s="682" t="s">
        <v>358</v>
      </c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358"/>
      <c r="Q72" s="357"/>
      <c r="R72" s="358"/>
      <c r="S72" s="690"/>
      <c r="T72" s="319"/>
      <c r="U72" s="357"/>
      <c r="V72" s="358"/>
      <c r="W72" s="320"/>
      <c r="X72" s="690"/>
      <c r="Y72" s="357"/>
      <c r="Z72" s="358"/>
      <c r="AA72" s="357"/>
      <c r="AB72" s="358"/>
      <c r="AC72" s="357"/>
      <c r="AD72" s="358"/>
      <c r="AE72" s="690"/>
      <c r="AF72" s="281"/>
      <c r="AG72" s="107"/>
      <c r="AH72" s="108"/>
      <c r="AI72" s="281"/>
      <c r="AJ72" s="107"/>
      <c r="AK72" s="108"/>
      <c r="AL72" s="281"/>
      <c r="AM72" s="107"/>
      <c r="AN72" s="108"/>
      <c r="AO72" s="281"/>
      <c r="AP72" s="107"/>
      <c r="AQ72" s="108"/>
      <c r="AR72" s="281"/>
      <c r="AS72" s="107"/>
      <c r="AT72" s="108"/>
      <c r="AU72" s="281"/>
      <c r="AV72" s="107"/>
      <c r="AW72" s="108"/>
      <c r="AX72" s="281"/>
      <c r="AY72" s="107"/>
      <c r="AZ72" s="108"/>
      <c r="BA72" s="281"/>
      <c r="BB72" s="107"/>
      <c r="BC72" s="108"/>
      <c r="BD72" s="488">
        <f t="shared" ref="BD72:BD115" si="32">AH72+AK72+AN72+AQ72+AT72+AW72+AZ72+BC72</f>
        <v>0</v>
      </c>
      <c r="BE72" s="489"/>
      <c r="BF72" s="490"/>
      <c r="BG72" s="491"/>
      <c r="BH72" s="491"/>
      <c r="BI72" s="492"/>
      <c r="BJ72" s="191"/>
      <c r="BK72" s="191"/>
      <c r="BL72" s="191"/>
      <c r="BM72" s="191"/>
      <c r="BN72" s="36" t="e">
        <f>AF72++AI72+AL72+AR72+#REF!+AU72+AX72+BA72</f>
        <v>#REF!</v>
      </c>
      <c r="BO72" s="37" t="e">
        <f>AG72+AJ72+AM72+AS72+#REF!+AV72+AY72+BB72</f>
        <v>#REF!</v>
      </c>
      <c r="BP72" s="36">
        <f t="shared" si="11"/>
        <v>0</v>
      </c>
      <c r="BQ72" s="39" t="e">
        <f>AH72+AK72+AN72+AT72+#REF!+AW72+AZ72+BC72</f>
        <v>#REF!</v>
      </c>
      <c r="BR72" s="10"/>
    </row>
    <row r="73" spans="1:70" ht="35.25" customHeight="1" x14ac:dyDescent="0.4">
      <c r="A73" s="201" t="s">
        <v>122</v>
      </c>
      <c r="B73" s="421" t="s">
        <v>359</v>
      </c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8"/>
      <c r="P73" s="344">
        <v>7</v>
      </c>
      <c r="Q73" s="691"/>
      <c r="R73" s="344"/>
      <c r="S73" s="365"/>
      <c r="T73" s="359">
        <v>202</v>
      </c>
      <c r="U73" s="347"/>
      <c r="V73" s="346">
        <v>88</v>
      </c>
      <c r="W73" s="361"/>
      <c r="X73" s="360">
        <v>44</v>
      </c>
      <c r="Y73" s="347"/>
      <c r="Z73" s="360"/>
      <c r="AA73" s="347"/>
      <c r="AB73" s="360">
        <v>44</v>
      </c>
      <c r="AC73" s="347"/>
      <c r="AD73" s="360"/>
      <c r="AE73" s="347"/>
      <c r="AF73" s="76"/>
      <c r="AG73" s="77"/>
      <c r="AH73" s="78"/>
      <c r="AI73" s="76"/>
      <c r="AJ73" s="77"/>
      <c r="AK73" s="78"/>
      <c r="AL73" s="76"/>
      <c r="AM73" s="77"/>
      <c r="AN73" s="78"/>
      <c r="AO73" s="68"/>
      <c r="AP73" s="69"/>
      <c r="AQ73" s="70"/>
      <c r="AR73" s="68"/>
      <c r="AS73" s="69"/>
      <c r="AT73" s="70"/>
      <c r="AU73" s="68"/>
      <c r="AV73" s="69"/>
      <c r="AW73" s="70"/>
      <c r="AX73" s="68">
        <v>202</v>
      </c>
      <c r="AY73" s="69">
        <v>88</v>
      </c>
      <c r="AZ73" s="70">
        <v>6</v>
      </c>
      <c r="BA73" s="76"/>
      <c r="BB73" s="77"/>
      <c r="BC73" s="108"/>
      <c r="BD73" s="319">
        <f t="shared" si="32"/>
        <v>6</v>
      </c>
      <c r="BE73" s="320"/>
      <c r="BF73" s="426" t="s">
        <v>251</v>
      </c>
      <c r="BG73" s="427"/>
      <c r="BH73" s="427"/>
      <c r="BI73" s="428"/>
      <c r="BJ73" s="191"/>
      <c r="BK73" s="191"/>
      <c r="BL73" s="191"/>
      <c r="BM73" s="191"/>
      <c r="BN73" s="36">
        <f>AF73++AI73+AL73+AO73+AR73+AU73+AX73+BA73</f>
        <v>202</v>
      </c>
      <c r="BO73" s="37">
        <f>AG73+AJ73+AM73+AP73+AS73+AV73+AY73+BB73</f>
        <v>88</v>
      </c>
      <c r="BP73" s="36">
        <f>X73+Z73+AB73+AD73</f>
        <v>88</v>
      </c>
      <c r="BQ73" s="39">
        <f>AH73+AK73+AN73+AQ73+AT73+AW73+AZ73+BC73</f>
        <v>6</v>
      </c>
      <c r="BR73" s="10"/>
    </row>
    <row r="74" spans="1:70" ht="44.25" customHeight="1" x14ac:dyDescent="0.4">
      <c r="A74" s="201" t="s">
        <v>135</v>
      </c>
      <c r="B74" s="421" t="s">
        <v>360</v>
      </c>
      <c r="C74" s="467"/>
      <c r="D74" s="467"/>
      <c r="E74" s="467"/>
      <c r="F74" s="467"/>
      <c r="G74" s="467"/>
      <c r="H74" s="467"/>
      <c r="I74" s="467"/>
      <c r="J74" s="467"/>
      <c r="K74" s="467"/>
      <c r="L74" s="467"/>
      <c r="M74" s="467"/>
      <c r="N74" s="467"/>
      <c r="O74" s="468"/>
      <c r="P74" s="344">
        <v>7</v>
      </c>
      <c r="Q74" s="343"/>
      <c r="R74" s="344"/>
      <c r="S74" s="365"/>
      <c r="T74" s="359">
        <v>166</v>
      </c>
      <c r="U74" s="347"/>
      <c r="V74" s="346">
        <v>72</v>
      </c>
      <c r="W74" s="361"/>
      <c r="X74" s="360">
        <v>36</v>
      </c>
      <c r="Y74" s="347"/>
      <c r="Z74" s="346"/>
      <c r="AA74" s="347"/>
      <c r="AB74" s="346">
        <v>36</v>
      </c>
      <c r="AC74" s="347"/>
      <c r="AD74" s="346"/>
      <c r="AE74" s="360"/>
      <c r="AF74" s="68"/>
      <c r="AG74" s="69"/>
      <c r="AH74" s="70"/>
      <c r="AI74" s="68"/>
      <c r="AJ74" s="69"/>
      <c r="AK74" s="70"/>
      <c r="AL74" s="68"/>
      <c r="AM74" s="69"/>
      <c r="AN74" s="70"/>
      <c r="AO74" s="68"/>
      <c r="AP74" s="69"/>
      <c r="AQ74" s="70"/>
      <c r="AR74" s="68"/>
      <c r="AS74" s="69"/>
      <c r="AT74" s="70"/>
      <c r="AU74" s="68"/>
      <c r="AV74" s="69"/>
      <c r="AW74" s="70"/>
      <c r="AX74" s="68">
        <v>166</v>
      </c>
      <c r="AY74" s="69">
        <v>72</v>
      </c>
      <c r="AZ74" s="70">
        <v>5</v>
      </c>
      <c r="BA74" s="68"/>
      <c r="BB74" s="69"/>
      <c r="BC74" s="67"/>
      <c r="BD74" s="319">
        <f t="shared" si="32"/>
        <v>5</v>
      </c>
      <c r="BE74" s="320"/>
      <c r="BF74" s="426" t="s">
        <v>284</v>
      </c>
      <c r="BG74" s="427"/>
      <c r="BH74" s="427"/>
      <c r="BI74" s="428"/>
      <c r="BJ74" s="191"/>
      <c r="BK74" s="191"/>
      <c r="BL74" s="191"/>
      <c r="BM74" s="191"/>
      <c r="BN74" s="36">
        <f t="shared" si="9"/>
        <v>166</v>
      </c>
      <c r="BO74" s="37">
        <f t="shared" si="10"/>
        <v>72</v>
      </c>
      <c r="BP74" s="36">
        <f t="shared" si="11"/>
        <v>72</v>
      </c>
      <c r="BQ74" s="39">
        <f t="shared" si="12"/>
        <v>5</v>
      </c>
      <c r="BR74" s="10"/>
    </row>
    <row r="75" spans="1:70" ht="80.25" customHeight="1" x14ac:dyDescent="0.4">
      <c r="A75" s="202" t="s">
        <v>203</v>
      </c>
      <c r="B75" s="701" t="s">
        <v>361</v>
      </c>
      <c r="C75" s="701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344"/>
      <c r="Q75" s="343"/>
      <c r="R75" s="344"/>
      <c r="S75" s="365"/>
      <c r="T75" s="359">
        <v>40</v>
      </c>
      <c r="U75" s="347"/>
      <c r="V75" s="346"/>
      <c r="W75" s="361"/>
      <c r="X75" s="360"/>
      <c r="Y75" s="347"/>
      <c r="Z75" s="346"/>
      <c r="AA75" s="347"/>
      <c r="AB75" s="346"/>
      <c r="AC75" s="347"/>
      <c r="AD75" s="346"/>
      <c r="AE75" s="360"/>
      <c r="AF75" s="68"/>
      <c r="AG75" s="69"/>
      <c r="AH75" s="70"/>
      <c r="AI75" s="68"/>
      <c r="AJ75" s="69"/>
      <c r="AK75" s="70"/>
      <c r="AL75" s="68"/>
      <c r="AM75" s="69"/>
      <c r="AN75" s="70"/>
      <c r="AO75" s="68"/>
      <c r="AP75" s="69"/>
      <c r="AQ75" s="70"/>
      <c r="AR75" s="68"/>
      <c r="AS75" s="69"/>
      <c r="AT75" s="70"/>
      <c r="AU75" s="68"/>
      <c r="AV75" s="69"/>
      <c r="AW75" s="70"/>
      <c r="AX75" s="68">
        <v>40</v>
      </c>
      <c r="AY75" s="69"/>
      <c r="AZ75" s="70">
        <v>1</v>
      </c>
      <c r="BA75" s="68"/>
      <c r="BB75" s="69"/>
      <c r="BC75" s="67"/>
      <c r="BD75" s="319">
        <f t="shared" si="32"/>
        <v>1</v>
      </c>
      <c r="BE75" s="320"/>
      <c r="BF75" s="426" t="s">
        <v>488</v>
      </c>
      <c r="BG75" s="427"/>
      <c r="BH75" s="427"/>
      <c r="BI75" s="428"/>
      <c r="BJ75" s="191"/>
      <c r="BK75" s="191"/>
      <c r="BL75" s="191"/>
      <c r="BM75" s="191"/>
      <c r="BN75" s="36">
        <f t="shared" si="9"/>
        <v>40</v>
      </c>
      <c r="BO75" s="37">
        <f t="shared" si="10"/>
        <v>0</v>
      </c>
      <c r="BP75" s="36">
        <f t="shared" si="11"/>
        <v>0</v>
      </c>
      <c r="BQ75" s="39">
        <f t="shared" si="12"/>
        <v>1</v>
      </c>
      <c r="BR75" s="10"/>
    </row>
    <row r="76" spans="1:70" ht="43.5" customHeight="1" x14ac:dyDescent="0.4">
      <c r="A76" s="200" t="s">
        <v>129</v>
      </c>
      <c r="B76" s="536" t="s">
        <v>362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8"/>
      <c r="P76" s="344"/>
      <c r="Q76" s="343"/>
      <c r="R76" s="692"/>
      <c r="S76" s="693"/>
      <c r="T76" s="359"/>
      <c r="U76" s="347"/>
      <c r="V76" s="346"/>
      <c r="W76" s="361"/>
      <c r="X76" s="360"/>
      <c r="Y76" s="347"/>
      <c r="Z76" s="346"/>
      <c r="AA76" s="347"/>
      <c r="AB76" s="346"/>
      <c r="AC76" s="347"/>
      <c r="AD76" s="346"/>
      <c r="AE76" s="360"/>
      <c r="AF76" s="68"/>
      <c r="AG76" s="69"/>
      <c r="AH76" s="70"/>
      <c r="AI76" s="68"/>
      <c r="AJ76" s="69"/>
      <c r="AK76" s="70"/>
      <c r="AL76" s="68"/>
      <c r="AM76" s="69"/>
      <c r="AN76" s="70"/>
      <c r="AO76" s="68"/>
      <c r="AP76" s="69"/>
      <c r="AQ76" s="70"/>
      <c r="AR76" s="68"/>
      <c r="AS76" s="69"/>
      <c r="AT76" s="70"/>
      <c r="AU76" s="68"/>
      <c r="AV76" s="69"/>
      <c r="AW76" s="70"/>
      <c r="AX76" s="68"/>
      <c r="AY76" s="69"/>
      <c r="AZ76" s="70"/>
      <c r="BA76" s="68"/>
      <c r="BB76" s="69"/>
      <c r="BC76" s="67"/>
      <c r="BD76" s="319"/>
      <c r="BE76" s="320"/>
      <c r="BF76" s="426"/>
      <c r="BG76" s="427"/>
      <c r="BH76" s="427"/>
      <c r="BI76" s="428"/>
      <c r="BJ76" s="191"/>
      <c r="BK76" s="191"/>
      <c r="BL76" s="191"/>
      <c r="BM76" s="191"/>
      <c r="BN76" s="36">
        <f t="shared" si="9"/>
        <v>0</v>
      </c>
      <c r="BO76" s="37">
        <f t="shared" si="10"/>
        <v>0</v>
      </c>
      <c r="BP76" s="36">
        <f t="shared" si="11"/>
        <v>0</v>
      </c>
      <c r="BQ76" s="39">
        <f t="shared" si="12"/>
        <v>0</v>
      </c>
      <c r="BR76" s="10"/>
    </row>
    <row r="77" spans="1:70" ht="42.75" customHeight="1" x14ac:dyDescent="0.4">
      <c r="A77" s="201" t="s">
        <v>253</v>
      </c>
      <c r="B77" s="421" t="s">
        <v>363</v>
      </c>
      <c r="C77" s="467"/>
      <c r="D77" s="467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8"/>
      <c r="P77" s="344">
        <v>7</v>
      </c>
      <c r="Q77" s="343"/>
      <c r="R77" s="692"/>
      <c r="S77" s="693"/>
      <c r="T77" s="359">
        <v>202</v>
      </c>
      <c r="U77" s="347"/>
      <c r="V77" s="346">
        <v>78</v>
      </c>
      <c r="W77" s="361"/>
      <c r="X77" s="360">
        <v>38</v>
      </c>
      <c r="Y77" s="347"/>
      <c r="Z77" s="346"/>
      <c r="AA77" s="347"/>
      <c r="AB77" s="346">
        <v>40</v>
      </c>
      <c r="AC77" s="347"/>
      <c r="AD77" s="346"/>
      <c r="AE77" s="360"/>
      <c r="AF77" s="68"/>
      <c r="AG77" s="69"/>
      <c r="AH77" s="70"/>
      <c r="AI77" s="68"/>
      <c r="AJ77" s="69"/>
      <c r="AK77" s="70"/>
      <c r="AL77" s="68"/>
      <c r="AM77" s="69"/>
      <c r="AN77" s="70"/>
      <c r="AO77" s="68"/>
      <c r="AP77" s="69"/>
      <c r="AQ77" s="70"/>
      <c r="AR77" s="68"/>
      <c r="AS77" s="69"/>
      <c r="AT77" s="70"/>
      <c r="AU77" s="68"/>
      <c r="AV77" s="69"/>
      <c r="AW77" s="70"/>
      <c r="AX77" s="68">
        <v>202</v>
      </c>
      <c r="AY77" s="69">
        <v>78</v>
      </c>
      <c r="AZ77" s="70">
        <v>6</v>
      </c>
      <c r="BA77" s="68"/>
      <c r="BB77" s="69"/>
      <c r="BC77" s="67"/>
      <c r="BD77" s="319">
        <f t="shared" si="32"/>
        <v>6</v>
      </c>
      <c r="BE77" s="320"/>
      <c r="BF77" s="426" t="s">
        <v>252</v>
      </c>
      <c r="BG77" s="427"/>
      <c r="BH77" s="427"/>
      <c r="BI77" s="428"/>
      <c r="BJ77" s="191"/>
      <c r="BK77" s="191"/>
      <c r="BL77" s="191"/>
      <c r="BM77" s="191"/>
      <c r="BN77" s="36">
        <f t="shared" ref="BN77" si="33">AF77++AI77+AL77+AO77+AR77+AU77+AX77+BA77</f>
        <v>202</v>
      </c>
      <c r="BO77" s="37">
        <f t="shared" ref="BO77" si="34">AG77+AJ77+AM77+AP77+AS77+AV77+AY77+BB77</f>
        <v>78</v>
      </c>
      <c r="BP77" s="36">
        <f t="shared" ref="BP77" si="35">X77+Z77+AB77+AD77</f>
        <v>78</v>
      </c>
      <c r="BQ77" s="39">
        <f t="shared" ref="BQ77" si="36">AH77+AK77+AN77+AQ77+AT77+AW77+AZ77+BC77</f>
        <v>6</v>
      </c>
      <c r="BR77" s="10"/>
    </row>
    <row r="78" spans="1:70" ht="36" customHeight="1" x14ac:dyDescent="0.4">
      <c r="A78" s="202" t="s">
        <v>254</v>
      </c>
      <c r="B78" s="421" t="s">
        <v>364</v>
      </c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8"/>
      <c r="P78" s="344"/>
      <c r="Q78" s="343"/>
      <c r="R78" s="344">
        <v>6</v>
      </c>
      <c r="S78" s="365"/>
      <c r="T78" s="359">
        <v>102</v>
      </c>
      <c r="U78" s="347"/>
      <c r="V78" s="346">
        <v>52</v>
      </c>
      <c r="W78" s="361"/>
      <c r="X78" s="360">
        <v>26</v>
      </c>
      <c r="Y78" s="347"/>
      <c r="Z78" s="346"/>
      <c r="AA78" s="347"/>
      <c r="AB78" s="346">
        <v>26</v>
      </c>
      <c r="AC78" s="347"/>
      <c r="AD78" s="346"/>
      <c r="AE78" s="360"/>
      <c r="AF78" s="68"/>
      <c r="AG78" s="69"/>
      <c r="AH78" s="70"/>
      <c r="AI78" s="68"/>
      <c r="AJ78" s="69"/>
      <c r="AK78" s="70"/>
      <c r="AL78" s="68"/>
      <c r="AM78" s="69"/>
      <c r="AN78" s="70"/>
      <c r="AO78" s="68"/>
      <c r="AP78" s="69"/>
      <c r="AQ78" s="70"/>
      <c r="AR78" s="68"/>
      <c r="AS78" s="69"/>
      <c r="AT78" s="70"/>
      <c r="AU78" s="68">
        <v>102</v>
      </c>
      <c r="AV78" s="69">
        <v>52</v>
      </c>
      <c r="AW78" s="70">
        <v>3</v>
      </c>
      <c r="AX78" s="68"/>
      <c r="AY78" s="69"/>
      <c r="AZ78" s="70"/>
      <c r="BA78" s="68"/>
      <c r="BB78" s="69"/>
      <c r="BC78" s="67"/>
      <c r="BD78" s="319">
        <f>AH78+AK78+AN78+AQ78+AT78+AW78+AZ78+BC78</f>
        <v>3</v>
      </c>
      <c r="BE78" s="320"/>
      <c r="BF78" s="426" t="s">
        <v>255</v>
      </c>
      <c r="BG78" s="427"/>
      <c r="BH78" s="427"/>
      <c r="BI78" s="428"/>
      <c r="BJ78" s="191"/>
      <c r="BK78" s="191"/>
      <c r="BL78" s="191"/>
      <c r="BM78" s="191"/>
      <c r="BN78" s="36">
        <f>AF78++AI78+AL78+AO78+AR78+AU78+AX78+BA78</f>
        <v>102</v>
      </c>
      <c r="BO78" s="37">
        <f>AG78+AJ78+AM78+AP78+AS78+AV78+AY78+BB78</f>
        <v>52</v>
      </c>
      <c r="BP78" s="36">
        <f t="shared" si="11"/>
        <v>52</v>
      </c>
      <c r="BQ78" s="39">
        <f>AH78+AK78+AN78+AQ78+AT78+AW78+AZ78+BC78</f>
        <v>3</v>
      </c>
      <c r="BR78" s="10"/>
    </row>
    <row r="79" spans="1:70" ht="51" customHeight="1" x14ac:dyDescent="0.4">
      <c r="A79" s="203" t="s">
        <v>155</v>
      </c>
      <c r="B79" s="536" t="s">
        <v>365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8"/>
      <c r="P79" s="344"/>
      <c r="Q79" s="343"/>
      <c r="R79" s="344"/>
      <c r="S79" s="365"/>
      <c r="T79" s="359"/>
      <c r="U79" s="347"/>
      <c r="V79" s="346"/>
      <c r="W79" s="361"/>
      <c r="X79" s="360"/>
      <c r="Y79" s="347"/>
      <c r="Z79" s="346"/>
      <c r="AA79" s="347"/>
      <c r="AB79" s="346"/>
      <c r="AC79" s="347"/>
      <c r="AD79" s="346"/>
      <c r="AE79" s="360"/>
      <c r="AF79" s="68"/>
      <c r="AG79" s="69"/>
      <c r="AH79" s="70"/>
      <c r="AI79" s="68"/>
      <c r="AJ79" s="69"/>
      <c r="AK79" s="70"/>
      <c r="AL79" s="68"/>
      <c r="AM79" s="69"/>
      <c r="AN79" s="70"/>
      <c r="AO79" s="68"/>
      <c r="AP79" s="69"/>
      <c r="AQ79" s="70"/>
      <c r="AR79" s="68"/>
      <c r="AS79" s="69"/>
      <c r="AT79" s="70"/>
      <c r="AU79" s="68"/>
      <c r="AV79" s="69"/>
      <c r="AW79" s="70"/>
      <c r="AX79" s="68"/>
      <c r="AY79" s="69"/>
      <c r="AZ79" s="70"/>
      <c r="BA79" s="68"/>
      <c r="BB79" s="69"/>
      <c r="BC79" s="67"/>
      <c r="BD79" s="488">
        <f t="shared" si="32"/>
        <v>0</v>
      </c>
      <c r="BE79" s="489"/>
      <c r="BF79" s="426"/>
      <c r="BG79" s="427"/>
      <c r="BH79" s="427"/>
      <c r="BI79" s="428"/>
      <c r="BJ79" s="191"/>
      <c r="BK79" s="191"/>
      <c r="BL79" s="191"/>
      <c r="BM79" s="191"/>
      <c r="BN79" s="36">
        <f t="shared" si="9"/>
        <v>0</v>
      </c>
      <c r="BO79" s="37">
        <f t="shared" si="10"/>
        <v>0</v>
      </c>
      <c r="BP79" s="36">
        <f t="shared" si="11"/>
        <v>0</v>
      </c>
      <c r="BQ79" s="39">
        <f t="shared" si="12"/>
        <v>0</v>
      </c>
      <c r="BR79" s="10"/>
    </row>
    <row r="80" spans="1:70" ht="47.25" customHeight="1" x14ac:dyDescent="0.4">
      <c r="A80" s="202" t="s">
        <v>258</v>
      </c>
      <c r="B80" s="421" t="s">
        <v>366</v>
      </c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8"/>
      <c r="P80" s="344">
        <v>7</v>
      </c>
      <c r="Q80" s="343"/>
      <c r="R80" s="344"/>
      <c r="S80" s="365"/>
      <c r="T80" s="359">
        <v>102</v>
      </c>
      <c r="U80" s="347"/>
      <c r="V80" s="346">
        <v>52</v>
      </c>
      <c r="W80" s="361"/>
      <c r="X80" s="360">
        <v>26</v>
      </c>
      <c r="Y80" s="347"/>
      <c r="Z80" s="346"/>
      <c r="AA80" s="347"/>
      <c r="AB80" s="362"/>
      <c r="AC80" s="363"/>
      <c r="AD80" s="346">
        <v>26</v>
      </c>
      <c r="AE80" s="360"/>
      <c r="AF80" s="68"/>
      <c r="AG80" s="69"/>
      <c r="AH80" s="70"/>
      <c r="AI80" s="68"/>
      <c r="AJ80" s="69"/>
      <c r="AK80" s="70"/>
      <c r="AL80" s="68"/>
      <c r="AM80" s="69"/>
      <c r="AN80" s="70"/>
      <c r="AO80" s="68"/>
      <c r="AP80" s="69"/>
      <c r="AQ80" s="70"/>
      <c r="AR80" s="68"/>
      <c r="AS80" s="69"/>
      <c r="AT80" s="70"/>
      <c r="AU80" s="68"/>
      <c r="AV80" s="69"/>
      <c r="AW80" s="70"/>
      <c r="AX80" s="68">
        <v>102</v>
      </c>
      <c r="AY80" s="69">
        <v>52</v>
      </c>
      <c r="AZ80" s="70">
        <v>3</v>
      </c>
      <c r="BA80" s="68"/>
      <c r="BB80" s="69"/>
      <c r="BC80" s="67"/>
      <c r="BD80" s="319">
        <f t="shared" si="32"/>
        <v>3</v>
      </c>
      <c r="BE80" s="320"/>
      <c r="BF80" s="426" t="s">
        <v>256</v>
      </c>
      <c r="BG80" s="427"/>
      <c r="BH80" s="427"/>
      <c r="BI80" s="428"/>
      <c r="BJ80" s="191"/>
      <c r="BK80" s="191"/>
      <c r="BL80" s="191"/>
      <c r="BM80" s="191"/>
      <c r="BN80" s="36">
        <f t="shared" si="9"/>
        <v>102</v>
      </c>
      <c r="BO80" s="37">
        <f t="shared" si="10"/>
        <v>52</v>
      </c>
      <c r="BP80" s="36">
        <f t="shared" si="11"/>
        <v>52</v>
      </c>
      <c r="BQ80" s="39">
        <f t="shared" si="12"/>
        <v>3</v>
      </c>
      <c r="BR80" s="10"/>
    </row>
    <row r="81" spans="1:70" ht="42.75" customHeight="1" x14ac:dyDescent="0.4">
      <c r="A81" s="201" t="s">
        <v>259</v>
      </c>
      <c r="B81" s="421" t="s">
        <v>367</v>
      </c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8"/>
      <c r="P81" s="344"/>
      <c r="Q81" s="343"/>
      <c r="R81" s="344">
        <v>7</v>
      </c>
      <c r="S81" s="365"/>
      <c r="T81" s="342">
        <v>102</v>
      </c>
      <c r="U81" s="343"/>
      <c r="V81" s="344">
        <v>52</v>
      </c>
      <c r="W81" s="345"/>
      <c r="X81" s="365">
        <v>26</v>
      </c>
      <c r="Y81" s="343"/>
      <c r="Z81" s="344"/>
      <c r="AA81" s="343"/>
      <c r="AB81" s="344">
        <v>26</v>
      </c>
      <c r="AC81" s="343"/>
      <c r="AD81" s="344"/>
      <c r="AE81" s="365"/>
      <c r="AF81" s="278"/>
      <c r="AG81" s="279"/>
      <c r="AH81" s="67"/>
      <c r="AI81" s="278"/>
      <c r="AJ81" s="279"/>
      <c r="AK81" s="67"/>
      <c r="AL81" s="278"/>
      <c r="AM81" s="279"/>
      <c r="AN81" s="67"/>
      <c r="AO81" s="278"/>
      <c r="AP81" s="279"/>
      <c r="AQ81" s="67"/>
      <c r="AR81" s="278"/>
      <c r="AS81" s="279"/>
      <c r="AT81" s="67"/>
      <c r="AU81" s="278"/>
      <c r="AV81" s="279"/>
      <c r="AW81" s="67"/>
      <c r="AX81" s="278">
        <v>102</v>
      </c>
      <c r="AY81" s="279">
        <v>52</v>
      </c>
      <c r="AZ81" s="67">
        <v>3</v>
      </c>
      <c r="BA81" s="278"/>
      <c r="BB81" s="279"/>
      <c r="BC81" s="67"/>
      <c r="BD81" s="319">
        <f t="shared" si="32"/>
        <v>3</v>
      </c>
      <c r="BE81" s="320"/>
      <c r="BF81" s="426" t="s">
        <v>257</v>
      </c>
      <c r="BG81" s="427"/>
      <c r="BH81" s="427"/>
      <c r="BI81" s="428"/>
      <c r="BJ81" s="191"/>
      <c r="BK81" s="191"/>
      <c r="BL81" s="191"/>
      <c r="BM81" s="191"/>
      <c r="BN81" s="36">
        <f t="shared" ref="BN81" si="37">AF81++AI81+AL81+AO81+AR81+AU81+AX81+BA81</f>
        <v>102</v>
      </c>
      <c r="BO81" s="37">
        <f t="shared" ref="BO81" si="38">AG81+AJ81+AM81+AP81+AS81+AV81+AY81+BB81</f>
        <v>52</v>
      </c>
      <c r="BP81" s="36">
        <f t="shared" ref="BP81" si="39">X81+Z81+AB81+AD81</f>
        <v>52</v>
      </c>
      <c r="BQ81" s="39">
        <f t="shared" ref="BQ81" si="40">AH81+AK81+AN81+AQ81+AT81+AW81+AZ81+BC81</f>
        <v>3</v>
      </c>
      <c r="BR81" s="10"/>
    </row>
    <row r="82" spans="1:70" ht="70.5" customHeight="1" x14ac:dyDescent="0.4">
      <c r="A82" s="200" t="s">
        <v>156</v>
      </c>
      <c r="B82" s="687" t="s">
        <v>368</v>
      </c>
      <c r="C82" s="687"/>
      <c r="D82" s="687"/>
      <c r="E82" s="687"/>
      <c r="F82" s="687"/>
      <c r="G82" s="687"/>
      <c r="H82" s="687"/>
      <c r="I82" s="687"/>
      <c r="J82" s="687"/>
      <c r="K82" s="687"/>
      <c r="L82" s="687"/>
      <c r="M82" s="687"/>
      <c r="N82" s="687"/>
      <c r="O82" s="687"/>
      <c r="P82" s="346"/>
      <c r="Q82" s="347"/>
      <c r="R82" s="346"/>
      <c r="S82" s="360"/>
      <c r="T82" s="359"/>
      <c r="U82" s="347"/>
      <c r="V82" s="346"/>
      <c r="W82" s="361"/>
      <c r="X82" s="360"/>
      <c r="Y82" s="347"/>
      <c r="Z82" s="346"/>
      <c r="AA82" s="347"/>
      <c r="AB82" s="346"/>
      <c r="AC82" s="347"/>
      <c r="AD82" s="346"/>
      <c r="AE82" s="360"/>
      <c r="AF82" s="68"/>
      <c r="AG82" s="69"/>
      <c r="AH82" s="70"/>
      <c r="AI82" s="68"/>
      <c r="AJ82" s="69"/>
      <c r="AK82" s="70"/>
      <c r="AL82" s="68"/>
      <c r="AM82" s="69"/>
      <c r="AN82" s="70"/>
      <c r="AO82" s="68"/>
      <c r="AP82" s="69"/>
      <c r="AQ82" s="70"/>
      <c r="AR82" s="68"/>
      <c r="AS82" s="69"/>
      <c r="AT82" s="70"/>
      <c r="AU82" s="68"/>
      <c r="AV82" s="69"/>
      <c r="AW82" s="70"/>
      <c r="AX82" s="68"/>
      <c r="AY82" s="69"/>
      <c r="AZ82" s="70"/>
      <c r="BA82" s="68"/>
      <c r="BB82" s="69"/>
      <c r="BC82" s="70"/>
      <c r="BD82" s="488">
        <f t="shared" si="32"/>
        <v>0</v>
      </c>
      <c r="BE82" s="489"/>
      <c r="BF82" s="426"/>
      <c r="BG82" s="427"/>
      <c r="BH82" s="427"/>
      <c r="BI82" s="428"/>
      <c r="BJ82" s="191"/>
      <c r="BK82" s="191"/>
      <c r="BL82" s="191"/>
      <c r="BM82" s="191"/>
      <c r="BN82" s="36">
        <f t="shared" si="9"/>
        <v>0</v>
      </c>
      <c r="BO82" s="37">
        <f t="shared" si="10"/>
        <v>0</v>
      </c>
      <c r="BP82" s="36">
        <f t="shared" si="11"/>
        <v>0</v>
      </c>
      <c r="BQ82" s="39">
        <f t="shared" si="12"/>
        <v>0</v>
      </c>
      <c r="BR82" s="10"/>
    </row>
    <row r="83" spans="1:70" ht="33.75" customHeight="1" x14ac:dyDescent="0.4">
      <c r="A83" s="201" t="s">
        <v>262</v>
      </c>
      <c r="B83" s="421" t="s">
        <v>369</v>
      </c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8"/>
      <c r="P83" s="346"/>
      <c r="Q83" s="347"/>
      <c r="R83" s="346">
        <v>5</v>
      </c>
      <c r="S83" s="360"/>
      <c r="T83" s="359">
        <v>122</v>
      </c>
      <c r="U83" s="347"/>
      <c r="V83" s="346">
        <v>64</v>
      </c>
      <c r="W83" s="361"/>
      <c r="X83" s="360">
        <v>32</v>
      </c>
      <c r="Y83" s="347"/>
      <c r="Z83" s="346"/>
      <c r="AA83" s="347"/>
      <c r="AB83" s="346"/>
      <c r="AC83" s="347"/>
      <c r="AD83" s="346">
        <v>32</v>
      </c>
      <c r="AE83" s="360"/>
      <c r="AF83" s="68"/>
      <c r="AG83" s="69"/>
      <c r="AH83" s="70"/>
      <c r="AI83" s="68"/>
      <c r="AJ83" s="69"/>
      <c r="AK83" s="70"/>
      <c r="AL83" s="68"/>
      <c r="AM83" s="69"/>
      <c r="AN83" s="70"/>
      <c r="AO83" s="68"/>
      <c r="AP83" s="69"/>
      <c r="AQ83" s="70"/>
      <c r="AR83" s="68">
        <v>122</v>
      </c>
      <c r="AS83" s="69">
        <v>64</v>
      </c>
      <c r="AT83" s="70">
        <v>3</v>
      </c>
      <c r="AU83" s="68"/>
      <c r="AV83" s="69"/>
      <c r="AW83" s="70"/>
      <c r="AX83" s="68"/>
      <c r="AY83" s="69"/>
      <c r="AZ83" s="70"/>
      <c r="BA83" s="68"/>
      <c r="BB83" s="69"/>
      <c r="BC83" s="70"/>
      <c r="BD83" s="319">
        <f>AH83+AK83+AN83+AQ83+AT83+AW83+AZ83+BC83</f>
        <v>3</v>
      </c>
      <c r="BE83" s="320"/>
      <c r="BF83" s="426" t="s">
        <v>260</v>
      </c>
      <c r="BG83" s="427"/>
      <c r="BH83" s="427"/>
      <c r="BI83" s="428"/>
      <c r="BJ83" s="191"/>
      <c r="BK83" s="191"/>
      <c r="BL83" s="191"/>
      <c r="BM83" s="191"/>
      <c r="BN83" s="36">
        <f>AF83++AI83+AL83+AO83+AR83+AU83+AX83+BA83</f>
        <v>122</v>
      </c>
      <c r="BO83" s="37">
        <f>AG83+AJ83+AM83+AP83+AS83+AV83+AY83+BB83</f>
        <v>64</v>
      </c>
      <c r="BP83" s="36">
        <f>X83+Z83+AB83+AD83</f>
        <v>64</v>
      </c>
      <c r="BQ83" s="39">
        <f>AH83+AK83+AN83+AQ83+AT83+AW83+AZ83+BC83</f>
        <v>3</v>
      </c>
      <c r="BR83" s="10"/>
    </row>
    <row r="84" spans="1:70" ht="46.5" customHeight="1" x14ac:dyDescent="0.4">
      <c r="A84" s="201" t="s">
        <v>263</v>
      </c>
      <c r="B84" s="421" t="s">
        <v>370</v>
      </c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8"/>
      <c r="P84" s="346">
        <v>6</v>
      </c>
      <c r="Q84" s="347"/>
      <c r="R84" s="346"/>
      <c r="S84" s="360"/>
      <c r="T84" s="359">
        <v>202</v>
      </c>
      <c r="U84" s="347"/>
      <c r="V84" s="346">
        <v>70</v>
      </c>
      <c r="W84" s="361"/>
      <c r="X84" s="360">
        <v>36</v>
      </c>
      <c r="Y84" s="347"/>
      <c r="Z84" s="346"/>
      <c r="AA84" s="347"/>
      <c r="AB84" s="346"/>
      <c r="AC84" s="347"/>
      <c r="AD84" s="346">
        <v>34</v>
      </c>
      <c r="AE84" s="360"/>
      <c r="AF84" s="68"/>
      <c r="AG84" s="69"/>
      <c r="AH84" s="70"/>
      <c r="AI84" s="68"/>
      <c r="AJ84" s="69"/>
      <c r="AK84" s="70"/>
      <c r="AL84" s="68"/>
      <c r="AM84" s="69"/>
      <c r="AN84" s="70"/>
      <c r="AO84" s="68"/>
      <c r="AP84" s="69"/>
      <c r="AQ84" s="70"/>
      <c r="AR84" s="68"/>
      <c r="AS84" s="69"/>
      <c r="AT84" s="70"/>
      <c r="AU84" s="68">
        <v>202</v>
      </c>
      <c r="AV84" s="69">
        <v>72</v>
      </c>
      <c r="AW84" s="70">
        <v>6</v>
      </c>
      <c r="AX84" s="68"/>
      <c r="AY84" s="69"/>
      <c r="AZ84" s="70"/>
      <c r="BA84" s="68"/>
      <c r="BB84" s="69"/>
      <c r="BC84" s="70"/>
      <c r="BD84" s="319">
        <f t="shared" si="32"/>
        <v>6</v>
      </c>
      <c r="BE84" s="320"/>
      <c r="BF84" s="426" t="s">
        <v>261</v>
      </c>
      <c r="BG84" s="427"/>
      <c r="BH84" s="427"/>
      <c r="BI84" s="428"/>
      <c r="BJ84" s="192"/>
      <c r="BK84" s="192"/>
      <c r="BL84" s="192"/>
      <c r="BM84" s="192"/>
      <c r="BN84" s="36">
        <f t="shared" si="9"/>
        <v>202</v>
      </c>
      <c r="BO84" s="37">
        <f t="shared" si="10"/>
        <v>72</v>
      </c>
      <c r="BP84" s="36">
        <f t="shared" si="11"/>
        <v>70</v>
      </c>
      <c r="BQ84" s="39">
        <f t="shared" si="12"/>
        <v>6</v>
      </c>
      <c r="BR84" s="10"/>
    </row>
    <row r="85" spans="1:70" s="155" customFormat="1" ht="75" customHeight="1" x14ac:dyDescent="0.4">
      <c r="A85" s="202" t="s">
        <v>371</v>
      </c>
      <c r="B85" s="701" t="s">
        <v>372</v>
      </c>
      <c r="C85" s="701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346"/>
      <c r="Q85" s="347"/>
      <c r="R85" s="346"/>
      <c r="S85" s="360"/>
      <c r="T85" s="359">
        <v>40</v>
      </c>
      <c r="U85" s="347"/>
      <c r="V85" s="346"/>
      <c r="W85" s="361"/>
      <c r="X85" s="360"/>
      <c r="Y85" s="347"/>
      <c r="Z85" s="346"/>
      <c r="AA85" s="347"/>
      <c r="AB85" s="346"/>
      <c r="AC85" s="347"/>
      <c r="AD85" s="346"/>
      <c r="AE85" s="360"/>
      <c r="AF85" s="68"/>
      <c r="AG85" s="69"/>
      <c r="AH85" s="70"/>
      <c r="AI85" s="68"/>
      <c r="AJ85" s="69"/>
      <c r="AK85" s="70"/>
      <c r="AL85" s="68"/>
      <c r="AM85" s="69"/>
      <c r="AN85" s="70"/>
      <c r="AO85" s="68"/>
      <c r="AP85" s="69"/>
      <c r="AQ85" s="70"/>
      <c r="AR85" s="68"/>
      <c r="AS85" s="69"/>
      <c r="AT85" s="70"/>
      <c r="AU85" s="68">
        <v>40</v>
      </c>
      <c r="AV85" s="69"/>
      <c r="AW85" s="70">
        <v>1</v>
      </c>
      <c r="AX85" s="68"/>
      <c r="AY85" s="69"/>
      <c r="AZ85" s="70"/>
      <c r="BA85" s="68"/>
      <c r="BB85" s="69"/>
      <c r="BC85" s="70"/>
      <c r="BD85" s="342">
        <f t="shared" si="32"/>
        <v>1</v>
      </c>
      <c r="BE85" s="345"/>
      <c r="BF85" s="426" t="s">
        <v>489</v>
      </c>
      <c r="BG85" s="427"/>
      <c r="BH85" s="427"/>
      <c r="BI85" s="428"/>
      <c r="BJ85" s="191"/>
      <c r="BK85" s="191"/>
      <c r="BL85" s="191"/>
      <c r="BM85" s="191"/>
      <c r="BN85" s="37" t="e">
        <f>AF85++AI85+AL85+AO85+AX85+AU85+#REF!+BA85</f>
        <v>#REF!</v>
      </c>
      <c r="BO85" s="37" t="e">
        <f>AG85+AJ85+AM85+AP85+AY85+AV85+#REF!+BB85</f>
        <v>#REF!</v>
      </c>
      <c r="BP85" s="37">
        <f>X85+Z85+AB85+AD85</f>
        <v>0</v>
      </c>
      <c r="BQ85" s="153" t="e">
        <f>AH85+AK85+AN85+AQ85+AZ85+AW85+#REF!+BC85</f>
        <v>#REF!</v>
      </c>
      <c r="BR85" s="154"/>
    </row>
    <row r="86" spans="1:70" ht="67.150000000000006" customHeight="1" x14ac:dyDescent="0.4">
      <c r="A86" s="200" t="s">
        <v>157</v>
      </c>
      <c r="B86" s="687" t="s">
        <v>373</v>
      </c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87"/>
      <c r="P86" s="346"/>
      <c r="Q86" s="347"/>
      <c r="R86" s="346"/>
      <c r="S86" s="360"/>
      <c r="T86" s="359"/>
      <c r="U86" s="347"/>
      <c r="V86" s="346"/>
      <c r="W86" s="361"/>
      <c r="X86" s="360"/>
      <c r="Y86" s="347"/>
      <c r="Z86" s="346"/>
      <c r="AA86" s="347"/>
      <c r="AB86" s="346"/>
      <c r="AC86" s="347"/>
      <c r="AD86" s="346"/>
      <c r="AE86" s="360"/>
      <c r="AF86" s="68"/>
      <c r="AG86" s="69"/>
      <c r="AH86" s="70"/>
      <c r="AI86" s="68"/>
      <c r="AJ86" s="69"/>
      <c r="AK86" s="70"/>
      <c r="AL86" s="68"/>
      <c r="AM86" s="69"/>
      <c r="AN86" s="70"/>
      <c r="AO86" s="68"/>
      <c r="AP86" s="69"/>
      <c r="AQ86" s="70"/>
      <c r="AR86" s="68"/>
      <c r="AS86" s="69"/>
      <c r="AT86" s="70"/>
      <c r="AU86" s="68"/>
      <c r="AV86" s="69"/>
      <c r="AW86" s="70"/>
      <c r="AX86" s="68"/>
      <c r="AY86" s="69"/>
      <c r="AZ86" s="70"/>
      <c r="BA86" s="68"/>
      <c r="BB86" s="69"/>
      <c r="BC86" s="70"/>
      <c r="BD86" s="488">
        <f t="shared" si="32"/>
        <v>0</v>
      </c>
      <c r="BE86" s="489"/>
      <c r="BF86" s="426"/>
      <c r="BG86" s="427"/>
      <c r="BH86" s="427"/>
      <c r="BI86" s="428"/>
      <c r="BJ86" s="191"/>
      <c r="BK86" s="191"/>
      <c r="BL86" s="191"/>
      <c r="BM86" s="191"/>
      <c r="BN86" s="36">
        <f t="shared" si="9"/>
        <v>0</v>
      </c>
      <c r="BO86" s="37">
        <f t="shared" si="10"/>
        <v>0</v>
      </c>
      <c r="BP86" s="36">
        <f t="shared" si="11"/>
        <v>0</v>
      </c>
      <c r="BQ86" s="39">
        <f t="shared" si="12"/>
        <v>0</v>
      </c>
      <c r="BR86" s="10"/>
    </row>
    <row r="87" spans="1:70" ht="46.5" customHeight="1" x14ac:dyDescent="0.4">
      <c r="A87" s="201" t="s">
        <v>266</v>
      </c>
      <c r="B87" s="421" t="s">
        <v>374</v>
      </c>
      <c r="C87" s="467"/>
      <c r="D87" s="467"/>
      <c r="E87" s="467"/>
      <c r="F87" s="467"/>
      <c r="G87" s="467"/>
      <c r="H87" s="467"/>
      <c r="I87" s="467"/>
      <c r="J87" s="467"/>
      <c r="K87" s="467"/>
      <c r="L87" s="467"/>
      <c r="M87" s="467"/>
      <c r="N87" s="467"/>
      <c r="O87" s="468"/>
      <c r="P87" s="346"/>
      <c r="Q87" s="347"/>
      <c r="R87" s="346">
        <v>5</v>
      </c>
      <c r="S87" s="360"/>
      <c r="T87" s="359">
        <v>108</v>
      </c>
      <c r="U87" s="347"/>
      <c r="V87" s="346">
        <v>52</v>
      </c>
      <c r="W87" s="361"/>
      <c r="X87" s="360">
        <v>24</v>
      </c>
      <c r="Y87" s="347"/>
      <c r="Z87" s="346"/>
      <c r="AA87" s="347"/>
      <c r="AB87" s="346">
        <v>28</v>
      </c>
      <c r="AC87" s="347"/>
      <c r="AD87" s="346"/>
      <c r="AE87" s="360"/>
      <c r="AF87" s="68"/>
      <c r="AG87" s="69"/>
      <c r="AH87" s="70"/>
      <c r="AI87" s="68"/>
      <c r="AJ87" s="69"/>
      <c r="AK87" s="70"/>
      <c r="AL87" s="68"/>
      <c r="AM87" s="69"/>
      <c r="AN87" s="70"/>
      <c r="AO87" s="68"/>
      <c r="AP87" s="69"/>
      <c r="AQ87" s="70"/>
      <c r="AR87" s="68">
        <v>108</v>
      </c>
      <c r="AS87" s="69">
        <v>52</v>
      </c>
      <c r="AT87" s="70">
        <v>3</v>
      </c>
      <c r="AU87" s="68"/>
      <c r="AV87" s="69"/>
      <c r="AW87" s="70"/>
      <c r="AX87" s="68"/>
      <c r="AY87" s="69"/>
      <c r="AZ87" s="70"/>
      <c r="BA87" s="68"/>
      <c r="BB87" s="69"/>
      <c r="BC87" s="70"/>
      <c r="BD87" s="319">
        <f t="shared" si="32"/>
        <v>3</v>
      </c>
      <c r="BE87" s="320"/>
      <c r="BF87" s="426" t="s">
        <v>264</v>
      </c>
      <c r="BG87" s="427"/>
      <c r="BH87" s="427"/>
      <c r="BI87" s="428"/>
      <c r="BJ87" s="191"/>
      <c r="BK87" s="191"/>
      <c r="BL87" s="191"/>
      <c r="BM87" s="191"/>
      <c r="BN87" s="36"/>
      <c r="BO87" s="37"/>
      <c r="BP87" s="36"/>
      <c r="BQ87" s="39"/>
      <c r="BR87" s="10"/>
    </row>
    <row r="88" spans="1:70" ht="42.75" customHeight="1" thickBot="1" x14ac:dyDescent="0.45">
      <c r="A88" s="204" t="s">
        <v>267</v>
      </c>
      <c r="B88" s="464" t="s">
        <v>375</v>
      </c>
      <c r="C88" s="465"/>
      <c r="D88" s="465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O88" s="466"/>
      <c r="P88" s="364"/>
      <c r="Q88" s="518"/>
      <c r="R88" s="364">
        <v>6</v>
      </c>
      <c r="S88" s="333"/>
      <c r="T88" s="332">
        <v>108</v>
      </c>
      <c r="U88" s="518"/>
      <c r="V88" s="364">
        <v>54</v>
      </c>
      <c r="W88" s="334"/>
      <c r="X88" s="333">
        <v>24</v>
      </c>
      <c r="Y88" s="518"/>
      <c r="Z88" s="364"/>
      <c r="AA88" s="518"/>
      <c r="AB88" s="364">
        <v>30</v>
      </c>
      <c r="AC88" s="518"/>
      <c r="AD88" s="364"/>
      <c r="AE88" s="333"/>
      <c r="AF88" s="205"/>
      <c r="AG88" s="206"/>
      <c r="AH88" s="207"/>
      <c r="AI88" s="205"/>
      <c r="AJ88" s="206"/>
      <c r="AK88" s="207"/>
      <c r="AL88" s="205"/>
      <c r="AM88" s="206"/>
      <c r="AN88" s="207"/>
      <c r="AO88" s="205"/>
      <c r="AP88" s="206"/>
      <c r="AQ88" s="207"/>
      <c r="AR88" s="205"/>
      <c r="AS88" s="206"/>
      <c r="AT88" s="207"/>
      <c r="AU88" s="205">
        <v>108</v>
      </c>
      <c r="AV88" s="206">
        <v>54</v>
      </c>
      <c r="AW88" s="207">
        <v>3</v>
      </c>
      <c r="AX88" s="205"/>
      <c r="AY88" s="206"/>
      <c r="AZ88" s="207"/>
      <c r="BA88" s="205"/>
      <c r="BB88" s="206"/>
      <c r="BC88" s="207"/>
      <c r="BD88" s="444">
        <f t="shared" si="32"/>
        <v>3</v>
      </c>
      <c r="BE88" s="393"/>
      <c r="BF88" s="533" t="s">
        <v>265</v>
      </c>
      <c r="BG88" s="534"/>
      <c r="BH88" s="534"/>
      <c r="BI88" s="535"/>
      <c r="BJ88" s="191"/>
      <c r="BK88" s="191"/>
      <c r="BL88" s="191"/>
      <c r="BM88" s="191"/>
      <c r="BN88" s="36"/>
      <c r="BO88" s="37"/>
      <c r="BP88" s="36"/>
      <c r="BQ88" s="39"/>
      <c r="BR88" s="10"/>
    </row>
    <row r="89" spans="1:70" ht="36" customHeight="1" thickBot="1" x14ac:dyDescent="0.45">
      <c r="A89" s="208"/>
      <c r="B89" s="697" t="s">
        <v>376</v>
      </c>
      <c r="C89" s="697"/>
      <c r="D89" s="697"/>
      <c r="E89" s="697"/>
      <c r="F89" s="697"/>
      <c r="G89" s="697"/>
      <c r="H89" s="697"/>
      <c r="I89" s="697"/>
      <c r="J89" s="697"/>
      <c r="K89" s="697"/>
      <c r="L89" s="697"/>
      <c r="M89" s="697"/>
      <c r="N89" s="697"/>
      <c r="O89" s="697"/>
      <c r="P89" s="678"/>
      <c r="Q89" s="686"/>
      <c r="R89" s="678"/>
      <c r="S89" s="679"/>
      <c r="T89" s="771"/>
      <c r="U89" s="686"/>
      <c r="V89" s="678"/>
      <c r="W89" s="772"/>
      <c r="X89" s="679"/>
      <c r="Y89" s="686"/>
      <c r="Z89" s="678"/>
      <c r="AA89" s="686"/>
      <c r="AB89" s="678"/>
      <c r="AC89" s="686"/>
      <c r="AD89" s="678"/>
      <c r="AE89" s="679"/>
      <c r="AF89" s="209"/>
      <c r="AG89" s="210"/>
      <c r="AH89" s="211"/>
      <c r="AI89" s="209"/>
      <c r="AJ89" s="210"/>
      <c r="AK89" s="211"/>
      <c r="AL89" s="209"/>
      <c r="AM89" s="210"/>
      <c r="AN89" s="211"/>
      <c r="AO89" s="209"/>
      <c r="AP89" s="210"/>
      <c r="AQ89" s="211"/>
      <c r="AR89" s="209"/>
      <c r="AS89" s="210"/>
      <c r="AT89" s="211"/>
      <c r="AU89" s="209"/>
      <c r="AV89" s="210"/>
      <c r="AW89" s="211"/>
      <c r="AX89" s="209"/>
      <c r="AY89" s="210"/>
      <c r="AZ89" s="211"/>
      <c r="BA89" s="209"/>
      <c r="BB89" s="210"/>
      <c r="BC89" s="211"/>
      <c r="BD89" s="484"/>
      <c r="BE89" s="486"/>
      <c r="BF89" s="506"/>
      <c r="BG89" s="680"/>
      <c r="BH89" s="680"/>
      <c r="BI89" s="681"/>
      <c r="BJ89" s="191"/>
      <c r="BK89" s="191"/>
      <c r="BL89" s="191"/>
      <c r="BM89" s="191"/>
      <c r="BN89" s="36"/>
      <c r="BO89" s="37"/>
      <c r="BP89" s="36"/>
      <c r="BQ89" s="39"/>
      <c r="BR89" s="10"/>
    </row>
    <row r="90" spans="1:70" ht="66" customHeight="1" x14ac:dyDescent="0.4">
      <c r="A90" s="200" t="s">
        <v>201</v>
      </c>
      <c r="B90" s="682" t="s">
        <v>377</v>
      </c>
      <c r="C90" s="682"/>
      <c r="D90" s="682"/>
      <c r="E90" s="682"/>
      <c r="F90" s="682"/>
      <c r="G90" s="682"/>
      <c r="H90" s="682"/>
      <c r="I90" s="682"/>
      <c r="J90" s="682"/>
      <c r="K90" s="682"/>
      <c r="L90" s="682"/>
      <c r="M90" s="682"/>
      <c r="N90" s="682"/>
      <c r="O90" s="682"/>
      <c r="P90" s="458"/>
      <c r="Q90" s="459"/>
      <c r="R90" s="458"/>
      <c r="S90" s="487"/>
      <c r="T90" s="577"/>
      <c r="U90" s="459"/>
      <c r="V90" s="458"/>
      <c r="W90" s="578"/>
      <c r="X90" s="487"/>
      <c r="Y90" s="459"/>
      <c r="Z90" s="458"/>
      <c r="AA90" s="459"/>
      <c r="AB90" s="458"/>
      <c r="AC90" s="459"/>
      <c r="AD90" s="458"/>
      <c r="AE90" s="487"/>
      <c r="AF90" s="76"/>
      <c r="AG90" s="77"/>
      <c r="AH90" s="78"/>
      <c r="AI90" s="76"/>
      <c r="AJ90" s="77"/>
      <c r="AK90" s="78"/>
      <c r="AL90" s="76"/>
      <c r="AM90" s="77"/>
      <c r="AN90" s="78"/>
      <c r="AO90" s="76"/>
      <c r="AP90" s="77"/>
      <c r="AQ90" s="78"/>
      <c r="AR90" s="76"/>
      <c r="AS90" s="77"/>
      <c r="AT90" s="78"/>
      <c r="AU90" s="76"/>
      <c r="AV90" s="77"/>
      <c r="AW90" s="78"/>
      <c r="AX90" s="76"/>
      <c r="AY90" s="77"/>
      <c r="AZ90" s="78"/>
      <c r="BA90" s="76"/>
      <c r="BB90" s="77"/>
      <c r="BC90" s="78"/>
      <c r="BD90" s="488">
        <f>AH90+AK90+AN90+AQ90+AT90+AW90+AZ90+BC90</f>
        <v>0</v>
      </c>
      <c r="BE90" s="489"/>
      <c r="BF90" s="490"/>
      <c r="BG90" s="491"/>
      <c r="BH90" s="491"/>
      <c r="BI90" s="492"/>
      <c r="BJ90" s="191"/>
      <c r="BK90" s="191"/>
      <c r="BL90" s="191"/>
      <c r="BM90" s="191"/>
      <c r="BN90" s="36">
        <f t="shared" ref="BN90:BN91" si="41">AF90++AI90+AL90+AO90+AR90+AU90+AX90+BA90</f>
        <v>0</v>
      </c>
      <c r="BO90" s="37">
        <f t="shared" ref="BO90:BO91" si="42">AG90+AJ90+AM90+AP90+AS90+AV90+AY90+BB90</f>
        <v>0</v>
      </c>
      <c r="BP90" s="36">
        <f t="shared" ref="BP90:BP91" si="43">X90+Z90+AB90+AD90</f>
        <v>0</v>
      </c>
      <c r="BQ90" s="39">
        <f t="shared" ref="BQ90:BQ91" si="44">AH90+AK90+AN90+AQ90+AT90+AW90+AZ90+BC90</f>
        <v>0</v>
      </c>
      <c r="BR90" s="10"/>
    </row>
    <row r="91" spans="1:70" ht="45.75" customHeight="1" x14ac:dyDescent="0.4">
      <c r="A91" s="201" t="s">
        <v>270</v>
      </c>
      <c r="B91" s="421" t="s">
        <v>378</v>
      </c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8"/>
      <c r="P91" s="344">
        <v>1</v>
      </c>
      <c r="Q91" s="343"/>
      <c r="R91" s="344"/>
      <c r="S91" s="365"/>
      <c r="T91" s="342">
        <v>122</v>
      </c>
      <c r="U91" s="343"/>
      <c r="V91" s="346">
        <v>52</v>
      </c>
      <c r="W91" s="361"/>
      <c r="X91" s="365">
        <v>20</v>
      </c>
      <c r="Y91" s="343"/>
      <c r="Z91" s="344">
        <v>10</v>
      </c>
      <c r="AA91" s="343"/>
      <c r="AB91" s="344">
        <v>22</v>
      </c>
      <c r="AC91" s="343"/>
      <c r="AD91" s="344"/>
      <c r="AE91" s="365"/>
      <c r="AF91" s="278">
        <v>122</v>
      </c>
      <c r="AG91" s="279">
        <v>52</v>
      </c>
      <c r="AH91" s="67">
        <v>3</v>
      </c>
      <c r="AI91" s="278"/>
      <c r="AJ91" s="279"/>
      <c r="AK91" s="67"/>
      <c r="AL91" s="278"/>
      <c r="AM91" s="279"/>
      <c r="AN91" s="67"/>
      <c r="AO91" s="278"/>
      <c r="AP91" s="279"/>
      <c r="AQ91" s="67"/>
      <c r="AR91" s="278"/>
      <c r="AS91" s="279"/>
      <c r="AT91" s="67"/>
      <c r="AU91" s="278"/>
      <c r="AV91" s="279"/>
      <c r="AW91" s="67"/>
      <c r="AX91" s="278"/>
      <c r="AY91" s="279"/>
      <c r="AZ91" s="67"/>
      <c r="BA91" s="278"/>
      <c r="BB91" s="279"/>
      <c r="BC91" s="67"/>
      <c r="BD91" s="319">
        <f>AH91+AK91+AN91+AQ91+AT91+AW91+AZ91+BC91</f>
        <v>3</v>
      </c>
      <c r="BE91" s="320"/>
      <c r="BF91" s="426" t="s">
        <v>268</v>
      </c>
      <c r="BG91" s="427"/>
      <c r="BH91" s="427"/>
      <c r="BI91" s="428"/>
      <c r="BJ91" s="191"/>
      <c r="BK91" s="191"/>
      <c r="BL91" s="191"/>
      <c r="BM91" s="191"/>
      <c r="BN91" s="36">
        <f t="shared" si="41"/>
        <v>122</v>
      </c>
      <c r="BO91" s="37">
        <f t="shared" si="42"/>
        <v>52</v>
      </c>
      <c r="BP91" s="36">
        <f t="shared" si="43"/>
        <v>52</v>
      </c>
      <c r="BQ91" s="39">
        <f t="shared" si="44"/>
        <v>3</v>
      </c>
      <c r="BR91" s="10"/>
    </row>
    <row r="92" spans="1:70" ht="41.25" customHeight="1" x14ac:dyDescent="0.4">
      <c r="A92" s="201" t="s">
        <v>271</v>
      </c>
      <c r="B92" s="421" t="s">
        <v>379</v>
      </c>
      <c r="C92" s="467"/>
      <c r="D92" s="467"/>
      <c r="E92" s="467"/>
      <c r="F92" s="467"/>
      <c r="G92" s="467"/>
      <c r="H92" s="467"/>
      <c r="I92" s="467"/>
      <c r="J92" s="467"/>
      <c r="K92" s="467"/>
      <c r="L92" s="467"/>
      <c r="M92" s="467"/>
      <c r="N92" s="467"/>
      <c r="O92" s="468"/>
      <c r="P92" s="346">
        <v>1</v>
      </c>
      <c r="Q92" s="347"/>
      <c r="R92" s="346"/>
      <c r="S92" s="360"/>
      <c r="T92" s="359">
        <v>100</v>
      </c>
      <c r="U92" s="347"/>
      <c r="V92" s="346">
        <v>52</v>
      </c>
      <c r="W92" s="361"/>
      <c r="X92" s="360">
        <v>28</v>
      </c>
      <c r="Y92" s="347"/>
      <c r="Z92" s="346"/>
      <c r="AA92" s="347"/>
      <c r="AB92" s="346">
        <v>24</v>
      </c>
      <c r="AC92" s="347"/>
      <c r="AD92" s="346"/>
      <c r="AE92" s="360"/>
      <c r="AF92" s="68">
        <v>100</v>
      </c>
      <c r="AG92" s="69">
        <v>52</v>
      </c>
      <c r="AH92" s="70">
        <v>3</v>
      </c>
      <c r="AI92" s="68"/>
      <c r="AJ92" s="69"/>
      <c r="AK92" s="70"/>
      <c r="AL92" s="68"/>
      <c r="AM92" s="69"/>
      <c r="AN92" s="70"/>
      <c r="AO92" s="68"/>
      <c r="AP92" s="69"/>
      <c r="AQ92" s="70"/>
      <c r="AR92" s="68"/>
      <c r="AS92" s="69"/>
      <c r="AT92" s="70"/>
      <c r="AU92" s="68"/>
      <c r="AV92" s="69"/>
      <c r="AW92" s="70"/>
      <c r="AX92" s="68"/>
      <c r="AY92" s="69"/>
      <c r="AZ92" s="70"/>
      <c r="BA92" s="68"/>
      <c r="BB92" s="69"/>
      <c r="BC92" s="70"/>
      <c r="BD92" s="319">
        <f>AH92+AK92+AN92+AQ92+AT92+AW92+AZ92+BC92</f>
        <v>3</v>
      </c>
      <c r="BE92" s="320"/>
      <c r="BF92" s="426" t="s">
        <v>269</v>
      </c>
      <c r="BG92" s="427"/>
      <c r="BH92" s="427"/>
      <c r="BI92" s="428"/>
      <c r="BJ92" s="191"/>
      <c r="BK92" s="191"/>
      <c r="BL92" s="191"/>
      <c r="BM92" s="191"/>
      <c r="BN92" s="36">
        <f t="shared" ref="BN92" si="45">AF92++AI92+AL92+AO92+AR92+AU92+AX92+BA92</f>
        <v>100</v>
      </c>
      <c r="BO92" s="37">
        <f t="shared" ref="BO92" si="46">AG92+AJ92+AM92+AP92+AS92+AV92+AY92+BB92</f>
        <v>52</v>
      </c>
      <c r="BP92" s="36">
        <f t="shared" ref="BP92" si="47">X92+Z92+AB92+AD92</f>
        <v>52</v>
      </c>
      <c r="BQ92" s="39">
        <f t="shared" ref="BQ92" si="48">AH92+AK92+AN92+AQ92+AT92+AW92+AZ92+BC92</f>
        <v>3</v>
      </c>
      <c r="BR92" s="10"/>
    </row>
    <row r="93" spans="1:70" ht="48" customHeight="1" x14ac:dyDescent="0.4">
      <c r="A93" s="201" t="s">
        <v>272</v>
      </c>
      <c r="B93" s="421" t="s">
        <v>380</v>
      </c>
      <c r="C93" s="467"/>
      <c r="D93" s="467"/>
      <c r="E93" s="467"/>
      <c r="F93" s="467"/>
      <c r="G93" s="467"/>
      <c r="H93" s="467"/>
      <c r="I93" s="467"/>
      <c r="J93" s="467"/>
      <c r="K93" s="467"/>
      <c r="L93" s="467"/>
      <c r="M93" s="467"/>
      <c r="N93" s="467"/>
      <c r="O93" s="468"/>
      <c r="P93" s="346"/>
      <c r="Q93" s="347"/>
      <c r="R93" s="346">
        <v>1</v>
      </c>
      <c r="S93" s="360"/>
      <c r="T93" s="359">
        <v>100</v>
      </c>
      <c r="U93" s="347"/>
      <c r="V93" s="346">
        <v>52</v>
      </c>
      <c r="W93" s="361"/>
      <c r="X93" s="360">
        <v>26</v>
      </c>
      <c r="Y93" s="347"/>
      <c r="Z93" s="346"/>
      <c r="AA93" s="347"/>
      <c r="AB93" s="346">
        <v>26</v>
      </c>
      <c r="AC93" s="347"/>
      <c r="AD93" s="346"/>
      <c r="AE93" s="360"/>
      <c r="AF93" s="68">
        <v>100</v>
      </c>
      <c r="AG93" s="69">
        <v>52</v>
      </c>
      <c r="AH93" s="70">
        <v>3</v>
      </c>
      <c r="AI93" s="68"/>
      <c r="AJ93" s="69"/>
      <c r="AK93" s="70"/>
      <c r="AL93" s="68"/>
      <c r="AM93" s="69"/>
      <c r="AN93" s="70"/>
      <c r="AO93" s="68"/>
      <c r="AP93" s="69"/>
      <c r="AQ93" s="70"/>
      <c r="AR93" s="68"/>
      <c r="AS93" s="69"/>
      <c r="AT93" s="70"/>
      <c r="AU93" s="68"/>
      <c r="AV93" s="69"/>
      <c r="AW93" s="70"/>
      <c r="AX93" s="68"/>
      <c r="AY93" s="69"/>
      <c r="AZ93" s="70"/>
      <c r="BA93" s="68"/>
      <c r="BB93" s="69"/>
      <c r="BC93" s="70"/>
      <c r="BD93" s="342">
        <f>AH93+AK93+AN93+AQ93+AT93+AW93+AZ93+BC93</f>
        <v>3</v>
      </c>
      <c r="BE93" s="345"/>
      <c r="BF93" s="426" t="s">
        <v>274</v>
      </c>
      <c r="BG93" s="427"/>
      <c r="BH93" s="427"/>
      <c r="BI93" s="428"/>
      <c r="BJ93" s="191"/>
      <c r="BK93" s="191"/>
      <c r="BL93" s="191"/>
      <c r="BM93" s="191"/>
      <c r="BN93" s="36">
        <f t="shared" ref="BN93:BN95" si="49">AF93++AI93+AL93+AO93+AR93+AU93+AX93+BA93</f>
        <v>100</v>
      </c>
      <c r="BO93" s="37">
        <f t="shared" ref="BO93:BO95" si="50">AG93+AJ93+AM93+AP93+AS93+AV93+AY93+BB93</f>
        <v>52</v>
      </c>
      <c r="BP93" s="36">
        <f t="shared" ref="BP93:BP95" si="51">X93+Z93+AB93+AD93</f>
        <v>52</v>
      </c>
      <c r="BQ93" s="39">
        <f t="shared" ref="BQ93:BQ95" si="52">AH93+AK93+AN93+AQ93+AT93+AW93+AZ93+BC93</f>
        <v>3</v>
      </c>
      <c r="BR93" s="10"/>
    </row>
    <row r="94" spans="1:70" ht="45.75" customHeight="1" x14ac:dyDescent="0.4">
      <c r="A94" s="200" t="s">
        <v>173</v>
      </c>
      <c r="B94" s="672" t="s">
        <v>381</v>
      </c>
      <c r="C94" s="673"/>
      <c r="D94" s="673"/>
      <c r="E94" s="673"/>
      <c r="F94" s="673"/>
      <c r="G94" s="673"/>
      <c r="H94" s="673"/>
      <c r="I94" s="673"/>
      <c r="J94" s="673"/>
      <c r="K94" s="673"/>
      <c r="L94" s="673"/>
      <c r="M94" s="673"/>
      <c r="N94" s="673"/>
      <c r="O94" s="674"/>
      <c r="P94" s="458"/>
      <c r="Q94" s="459"/>
      <c r="R94" s="458"/>
      <c r="S94" s="578"/>
      <c r="T94" s="577"/>
      <c r="U94" s="459"/>
      <c r="V94" s="458"/>
      <c r="W94" s="578"/>
      <c r="X94" s="577"/>
      <c r="Y94" s="459"/>
      <c r="Z94" s="458"/>
      <c r="AA94" s="459"/>
      <c r="AB94" s="458"/>
      <c r="AC94" s="459"/>
      <c r="AD94" s="458"/>
      <c r="AE94" s="578"/>
      <c r="AF94" s="76"/>
      <c r="AG94" s="77"/>
      <c r="AH94" s="78"/>
      <c r="AI94" s="76"/>
      <c r="AJ94" s="77"/>
      <c r="AK94" s="78"/>
      <c r="AL94" s="76"/>
      <c r="AM94" s="77"/>
      <c r="AN94" s="78"/>
      <c r="AO94" s="76"/>
      <c r="AP94" s="77"/>
      <c r="AQ94" s="78"/>
      <c r="AR94" s="76"/>
      <c r="AS94" s="77"/>
      <c r="AT94" s="78"/>
      <c r="AU94" s="76"/>
      <c r="AV94" s="77"/>
      <c r="AW94" s="78"/>
      <c r="AX94" s="76"/>
      <c r="AY94" s="77"/>
      <c r="AZ94" s="78"/>
      <c r="BA94" s="76"/>
      <c r="BB94" s="77"/>
      <c r="BC94" s="78"/>
      <c r="BD94" s="488">
        <f t="shared" ref="BD94:BD99" si="53">AH94+AK94+AN94+AQ94+AT94+AW94+AZ94+BC94</f>
        <v>0</v>
      </c>
      <c r="BE94" s="489"/>
      <c r="BF94" s="675"/>
      <c r="BG94" s="676"/>
      <c r="BH94" s="676"/>
      <c r="BI94" s="677"/>
      <c r="BJ94" s="191"/>
      <c r="BK94" s="191"/>
      <c r="BL94" s="191"/>
      <c r="BM94" s="191"/>
      <c r="BN94" s="36">
        <f t="shared" ref="BN94" si="54">AF94++AI94+AL94+AO94+AR94+AU94+AX94+BA94</f>
        <v>0</v>
      </c>
      <c r="BO94" s="37">
        <f t="shared" ref="BO94" si="55">AG94+AJ94+AM94+AP94+AS94+AV94+AY94+BB94</f>
        <v>0</v>
      </c>
      <c r="BP94" s="36">
        <f t="shared" ref="BP94" si="56">X94+Z94+AB94+AD94</f>
        <v>0</v>
      </c>
      <c r="BQ94" s="39">
        <f t="shared" ref="BQ94" si="57">AH94+AK94+AN94+AQ94+AT94+AW94+AZ94+BC94</f>
        <v>0</v>
      </c>
      <c r="BR94" s="10"/>
    </row>
    <row r="95" spans="1:70" ht="40.5" customHeight="1" x14ac:dyDescent="0.4">
      <c r="A95" s="201" t="s">
        <v>174</v>
      </c>
      <c r="B95" s="421" t="s">
        <v>382</v>
      </c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19"/>
      <c r="P95" s="346"/>
      <c r="Q95" s="347"/>
      <c r="R95" s="346">
        <v>5</v>
      </c>
      <c r="S95" s="361"/>
      <c r="T95" s="359">
        <v>122</v>
      </c>
      <c r="U95" s="347"/>
      <c r="V95" s="346">
        <v>68</v>
      </c>
      <c r="W95" s="361"/>
      <c r="X95" s="359">
        <v>34</v>
      </c>
      <c r="Y95" s="347"/>
      <c r="Z95" s="346"/>
      <c r="AA95" s="347"/>
      <c r="AB95" s="346">
        <v>34</v>
      </c>
      <c r="AC95" s="347"/>
      <c r="AD95" s="346"/>
      <c r="AE95" s="361"/>
      <c r="AF95" s="68"/>
      <c r="AG95" s="69"/>
      <c r="AH95" s="70"/>
      <c r="AI95" s="68"/>
      <c r="AJ95" s="69"/>
      <c r="AK95" s="70"/>
      <c r="AL95" s="68"/>
      <c r="AM95" s="69"/>
      <c r="AN95" s="70"/>
      <c r="AO95" s="68"/>
      <c r="AP95" s="69"/>
      <c r="AQ95" s="70"/>
      <c r="AR95" s="68">
        <v>122</v>
      </c>
      <c r="AS95" s="69">
        <v>68</v>
      </c>
      <c r="AT95" s="70">
        <v>3</v>
      </c>
      <c r="AU95" s="68"/>
      <c r="AV95" s="69"/>
      <c r="AW95" s="70"/>
      <c r="AX95" s="68"/>
      <c r="AY95" s="69"/>
      <c r="AZ95" s="70"/>
      <c r="BA95" s="68"/>
      <c r="BB95" s="69"/>
      <c r="BC95" s="70"/>
      <c r="BD95" s="342">
        <f t="shared" si="53"/>
        <v>3</v>
      </c>
      <c r="BE95" s="345"/>
      <c r="BF95" s="581" t="s">
        <v>355</v>
      </c>
      <c r="BG95" s="582"/>
      <c r="BH95" s="582"/>
      <c r="BI95" s="583"/>
      <c r="BJ95" s="191"/>
      <c r="BK95" s="191"/>
      <c r="BL95" s="191"/>
      <c r="BM95" s="191"/>
      <c r="BN95" s="36">
        <f t="shared" si="49"/>
        <v>122</v>
      </c>
      <c r="BO95" s="37">
        <f t="shared" si="50"/>
        <v>68</v>
      </c>
      <c r="BP95" s="36">
        <f t="shared" si="51"/>
        <v>68</v>
      </c>
      <c r="BQ95" s="39">
        <f t="shared" si="52"/>
        <v>3</v>
      </c>
      <c r="BR95" s="10"/>
    </row>
    <row r="96" spans="1:70" ht="37.5" customHeight="1" x14ac:dyDescent="0.4">
      <c r="A96" s="201" t="s">
        <v>175</v>
      </c>
      <c r="B96" s="421" t="s">
        <v>383</v>
      </c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19"/>
      <c r="P96" s="346">
        <v>6</v>
      </c>
      <c r="Q96" s="347"/>
      <c r="R96" s="346"/>
      <c r="S96" s="361"/>
      <c r="T96" s="359">
        <v>202</v>
      </c>
      <c r="U96" s="347"/>
      <c r="V96" s="346">
        <v>88</v>
      </c>
      <c r="W96" s="361"/>
      <c r="X96" s="359">
        <v>44</v>
      </c>
      <c r="Y96" s="347"/>
      <c r="Z96" s="346"/>
      <c r="AA96" s="347"/>
      <c r="AB96" s="346">
        <v>44</v>
      </c>
      <c r="AC96" s="347"/>
      <c r="AD96" s="346"/>
      <c r="AE96" s="361"/>
      <c r="AF96" s="68"/>
      <c r="AG96" s="69"/>
      <c r="AH96" s="70"/>
      <c r="AI96" s="68"/>
      <c r="AJ96" s="69"/>
      <c r="AK96" s="70"/>
      <c r="AL96" s="68"/>
      <c r="AM96" s="69"/>
      <c r="AN96" s="70"/>
      <c r="AO96" s="68"/>
      <c r="AP96" s="69"/>
      <c r="AQ96" s="70"/>
      <c r="AR96" s="68"/>
      <c r="AS96" s="69"/>
      <c r="AT96" s="70"/>
      <c r="AU96" s="68">
        <v>202</v>
      </c>
      <c r="AV96" s="69">
        <v>72</v>
      </c>
      <c r="AW96" s="70">
        <v>6</v>
      </c>
      <c r="AX96" s="68"/>
      <c r="AY96" s="69"/>
      <c r="AZ96" s="70"/>
      <c r="BA96" s="68"/>
      <c r="BB96" s="69"/>
      <c r="BC96" s="70"/>
      <c r="BD96" s="342">
        <f t="shared" si="53"/>
        <v>6</v>
      </c>
      <c r="BE96" s="345"/>
      <c r="BF96" s="581" t="s">
        <v>285</v>
      </c>
      <c r="BG96" s="582"/>
      <c r="BH96" s="582"/>
      <c r="BI96" s="583"/>
      <c r="BJ96" s="194"/>
      <c r="BK96" s="194"/>
      <c r="BL96" s="194"/>
      <c r="BM96" s="194"/>
      <c r="BN96" s="36">
        <f t="shared" si="9"/>
        <v>202</v>
      </c>
      <c r="BO96" s="37">
        <f t="shared" si="10"/>
        <v>72</v>
      </c>
      <c r="BP96" s="36">
        <f t="shared" si="11"/>
        <v>88</v>
      </c>
      <c r="BQ96" s="39">
        <f t="shared" si="12"/>
        <v>6</v>
      </c>
      <c r="BR96" s="10"/>
    </row>
    <row r="97" spans="1:70" ht="46.5" customHeight="1" x14ac:dyDescent="0.4">
      <c r="A97" s="200" t="s">
        <v>176</v>
      </c>
      <c r="B97" s="672" t="s">
        <v>384</v>
      </c>
      <c r="C97" s="673"/>
      <c r="D97" s="673"/>
      <c r="E97" s="673"/>
      <c r="F97" s="673"/>
      <c r="G97" s="673"/>
      <c r="H97" s="673"/>
      <c r="I97" s="673"/>
      <c r="J97" s="673"/>
      <c r="K97" s="673"/>
      <c r="L97" s="673"/>
      <c r="M97" s="673"/>
      <c r="N97" s="673"/>
      <c r="O97" s="674"/>
      <c r="P97" s="458"/>
      <c r="Q97" s="459"/>
      <c r="R97" s="458"/>
      <c r="S97" s="578"/>
      <c r="T97" s="577"/>
      <c r="U97" s="459"/>
      <c r="V97" s="458"/>
      <c r="W97" s="578"/>
      <c r="X97" s="577"/>
      <c r="Y97" s="459"/>
      <c r="Z97" s="458"/>
      <c r="AA97" s="459"/>
      <c r="AB97" s="458"/>
      <c r="AC97" s="459"/>
      <c r="AD97" s="458"/>
      <c r="AE97" s="578"/>
      <c r="AF97" s="68"/>
      <c r="AG97" s="69"/>
      <c r="AH97" s="70"/>
      <c r="AI97" s="68"/>
      <c r="AJ97" s="69"/>
      <c r="AK97" s="70"/>
      <c r="AL97" s="68"/>
      <c r="AM97" s="69"/>
      <c r="AN97" s="70"/>
      <c r="AO97" s="68"/>
      <c r="AP97" s="69"/>
      <c r="AQ97" s="70"/>
      <c r="AR97" s="68"/>
      <c r="AS97" s="69"/>
      <c r="AT97" s="70"/>
      <c r="AU97" s="68"/>
      <c r="AV97" s="69"/>
      <c r="AW97" s="70"/>
      <c r="AX97" s="68"/>
      <c r="AY97" s="69"/>
      <c r="AZ97" s="70"/>
      <c r="BA97" s="68"/>
      <c r="BB97" s="69"/>
      <c r="BC97" s="70"/>
      <c r="BD97" s="488">
        <f t="shared" si="53"/>
        <v>0</v>
      </c>
      <c r="BE97" s="489"/>
      <c r="BF97" s="675"/>
      <c r="BG97" s="676"/>
      <c r="BH97" s="676"/>
      <c r="BI97" s="677"/>
      <c r="BJ97" s="191"/>
      <c r="BK97" s="191"/>
      <c r="BL97" s="191"/>
      <c r="BM97" s="191"/>
      <c r="BN97" s="36">
        <f t="shared" si="9"/>
        <v>0</v>
      </c>
      <c r="BO97" s="37">
        <f t="shared" si="10"/>
        <v>0</v>
      </c>
      <c r="BP97" s="36">
        <f t="shared" si="11"/>
        <v>0</v>
      </c>
      <c r="BQ97" s="39">
        <f t="shared" si="12"/>
        <v>0</v>
      </c>
      <c r="BR97" s="10"/>
    </row>
    <row r="98" spans="1:70" ht="45" customHeight="1" x14ac:dyDescent="0.4">
      <c r="A98" s="201" t="s">
        <v>385</v>
      </c>
      <c r="B98" s="421" t="s">
        <v>386</v>
      </c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19"/>
      <c r="P98" s="346">
        <v>6</v>
      </c>
      <c r="Q98" s="347"/>
      <c r="R98" s="346"/>
      <c r="S98" s="361"/>
      <c r="T98" s="359">
        <v>136</v>
      </c>
      <c r="U98" s="347"/>
      <c r="V98" s="346">
        <v>68</v>
      </c>
      <c r="W98" s="361"/>
      <c r="X98" s="359">
        <v>34</v>
      </c>
      <c r="Y98" s="347"/>
      <c r="Z98" s="346"/>
      <c r="AA98" s="347"/>
      <c r="AB98" s="346"/>
      <c r="AC98" s="347"/>
      <c r="AD98" s="346">
        <v>34</v>
      </c>
      <c r="AE98" s="361"/>
      <c r="AF98" s="68"/>
      <c r="AG98" s="69"/>
      <c r="AH98" s="70"/>
      <c r="AI98" s="68"/>
      <c r="AJ98" s="69"/>
      <c r="AK98" s="70"/>
      <c r="AL98" s="68"/>
      <c r="AM98" s="69"/>
      <c r="AN98" s="70"/>
      <c r="AO98" s="68"/>
      <c r="AP98" s="69"/>
      <c r="AQ98" s="70"/>
      <c r="AR98" s="68"/>
      <c r="AS98" s="69"/>
      <c r="AT98" s="70"/>
      <c r="AU98" s="68">
        <v>136</v>
      </c>
      <c r="AV98" s="69">
        <v>68</v>
      </c>
      <c r="AW98" s="70">
        <v>3</v>
      </c>
      <c r="AX98" s="68"/>
      <c r="AY98" s="69"/>
      <c r="AZ98" s="70"/>
      <c r="BA98" s="68"/>
      <c r="BB98" s="69"/>
      <c r="BC98" s="70"/>
      <c r="BD98" s="342">
        <f t="shared" si="53"/>
        <v>3</v>
      </c>
      <c r="BE98" s="345"/>
      <c r="BF98" s="581" t="s">
        <v>286</v>
      </c>
      <c r="BG98" s="582"/>
      <c r="BH98" s="582"/>
      <c r="BI98" s="583"/>
      <c r="BJ98" s="191"/>
      <c r="BK98" s="191"/>
      <c r="BL98" s="191"/>
      <c r="BM98" s="191"/>
      <c r="BN98" s="36">
        <f t="shared" si="9"/>
        <v>136</v>
      </c>
      <c r="BO98" s="37">
        <f t="shared" si="10"/>
        <v>68</v>
      </c>
      <c r="BP98" s="36">
        <f t="shared" si="11"/>
        <v>68</v>
      </c>
      <c r="BQ98" s="39">
        <f t="shared" si="12"/>
        <v>3</v>
      </c>
      <c r="BR98" s="10"/>
    </row>
    <row r="99" spans="1:70" s="170" customFormat="1" ht="39.75" customHeight="1" x14ac:dyDescent="0.35">
      <c r="A99" s="201" t="s">
        <v>387</v>
      </c>
      <c r="B99" s="421" t="s">
        <v>388</v>
      </c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19"/>
      <c r="P99" s="346"/>
      <c r="Q99" s="347"/>
      <c r="R99" s="346">
        <v>6</v>
      </c>
      <c r="S99" s="361"/>
      <c r="T99" s="359">
        <v>136</v>
      </c>
      <c r="U99" s="347"/>
      <c r="V99" s="346">
        <v>68</v>
      </c>
      <c r="W99" s="361"/>
      <c r="X99" s="359">
        <v>34</v>
      </c>
      <c r="Y99" s="347"/>
      <c r="Z99" s="346"/>
      <c r="AA99" s="347"/>
      <c r="AB99" s="346"/>
      <c r="AC99" s="347"/>
      <c r="AD99" s="346">
        <v>34</v>
      </c>
      <c r="AE99" s="361"/>
      <c r="AF99" s="68"/>
      <c r="AG99" s="69"/>
      <c r="AH99" s="70"/>
      <c r="AI99" s="68"/>
      <c r="AJ99" s="69"/>
      <c r="AK99" s="70"/>
      <c r="AL99" s="68"/>
      <c r="AM99" s="69"/>
      <c r="AN99" s="70"/>
      <c r="AO99" s="68"/>
      <c r="AP99" s="69"/>
      <c r="AQ99" s="70"/>
      <c r="AR99" s="68"/>
      <c r="AS99" s="69"/>
      <c r="AT99" s="70"/>
      <c r="AU99" s="68">
        <v>136</v>
      </c>
      <c r="AV99" s="69">
        <v>68</v>
      </c>
      <c r="AW99" s="70">
        <v>3</v>
      </c>
      <c r="AX99" s="68"/>
      <c r="AY99" s="69"/>
      <c r="AZ99" s="70"/>
      <c r="BA99" s="68"/>
      <c r="BB99" s="69"/>
      <c r="BC99" s="70"/>
      <c r="BD99" s="342">
        <f t="shared" si="53"/>
        <v>3</v>
      </c>
      <c r="BE99" s="345"/>
      <c r="BF99" s="581" t="s">
        <v>287</v>
      </c>
      <c r="BG99" s="582"/>
      <c r="BH99" s="582"/>
      <c r="BI99" s="583"/>
      <c r="BJ99" s="191"/>
      <c r="BK99" s="191"/>
      <c r="BL99" s="191"/>
      <c r="BM99" s="191"/>
      <c r="BN99" s="37">
        <f>AF99++AI99+AL99+AO99+AR99+AU99+AX99+BA99</f>
        <v>136</v>
      </c>
      <c r="BO99" s="37">
        <f>AG99+AJ99+AM99+AP99+AS99+AV99+AY99+BB99</f>
        <v>68</v>
      </c>
      <c r="BP99" s="37">
        <f>X99+Z99+AB99+AD99</f>
        <v>68</v>
      </c>
      <c r="BQ99" s="168">
        <f>AH99+AK99+AN99+AQ99+AT99+AW99+AZ99+BC99</f>
        <v>3</v>
      </c>
      <c r="BR99" s="169"/>
    </row>
    <row r="100" spans="1:70" s="170" customFormat="1" ht="72" customHeight="1" x14ac:dyDescent="0.35">
      <c r="A100" s="200" t="s">
        <v>177</v>
      </c>
      <c r="B100" s="599" t="s">
        <v>389</v>
      </c>
      <c r="C100" s="599"/>
      <c r="D100" s="599"/>
      <c r="E100" s="599"/>
      <c r="F100" s="599"/>
      <c r="G100" s="599"/>
      <c r="H100" s="599"/>
      <c r="I100" s="599"/>
      <c r="J100" s="599"/>
      <c r="K100" s="599"/>
      <c r="L100" s="599"/>
      <c r="M100" s="599"/>
      <c r="N100" s="599"/>
      <c r="O100" s="599"/>
      <c r="P100" s="344"/>
      <c r="Q100" s="343"/>
      <c r="R100" s="344"/>
      <c r="S100" s="365"/>
      <c r="T100" s="342"/>
      <c r="U100" s="343"/>
      <c r="V100" s="344"/>
      <c r="W100" s="345"/>
      <c r="X100" s="365"/>
      <c r="Y100" s="343"/>
      <c r="Z100" s="344"/>
      <c r="AA100" s="343"/>
      <c r="AB100" s="344"/>
      <c r="AC100" s="343"/>
      <c r="AD100" s="344"/>
      <c r="AE100" s="365"/>
      <c r="AF100" s="278"/>
      <c r="AG100" s="279"/>
      <c r="AH100" s="67"/>
      <c r="AI100" s="278"/>
      <c r="AJ100" s="279"/>
      <c r="AK100" s="67"/>
      <c r="AL100" s="278"/>
      <c r="AM100" s="279"/>
      <c r="AN100" s="67"/>
      <c r="AO100" s="278"/>
      <c r="AP100" s="279"/>
      <c r="AQ100" s="67"/>
      <c r="AR100" s="278"/>
      <c r="AS100" s="279"/>
      <c r="AT100" s="67"/>
      <c r="AU100" s="278"/>
      <c r="AV100" s="279"/>
      <c r="AW100" s="212"/>
      <c r="AX100" s="278"/>
      <c r="AY100" s="279"/>
      <c r="AZ100" s="67"/>
      <c r="BA100" s="278"/>
      <c r="BB100" s="279"/>
      <c r="BC100" s="67"/>
      <c r="BD100" s="488">
        <f t="shared" ref="BD100:BD105" si="58">AH100+AK100+AN100+AQ100+AT100+AW100+AZ100+BC100</f>
        <v>0</v>
      </c>
      <c r="BE100" s="489"/>
      <c r="BF100" s="426"/>
      <c r="BG100" s="427"/>
      <c r="BH100" s="427"/>
      <c r="BI100" s="428"/>
      <c r="BJ100" s="191"/>
      <c r="BK100" s="191"/>
      <c r="BL100" s="191"/>
      <c r="BM100" s="191"/>
      <c r="BN100" s="37"/>
      <c r="BO100" s="37"/>
      <c r="BP100" s="37"/>
      <c r="BQ100" s="168"/>
      <c r="BR100" s="169"/>
    </row>
    <row r="101" spans="1:70" s="170" customFormat="1" ht="68.25" customHeight="1" x14ac:dyDescent="0.35">
      <c r="A101" s="201" t="s">
        <v>178</v>
      </c>
      <c r="B101" s="421" t="s">
        <v>390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19"/>
      <c r="P101" s="344"/>
      <c r="Q101" s="343"/>
      <c r="R101" s="344">
        <v>4</v>
      </c>
      <c r="S101" s="365"/>
      <c r="T101" s="342">
        <v>108</v>
      </c>
      <c r="U101" s="343"/>
      <c r="V101" s="344">
        <v>52</v>
      </c>
      <c r="W101" s="345"/>
      <c r="X101" s="365">
        <v>26</v>
      </c>
      <c r="Y101" s="343"/>
      <c r="Z101" s="344"/>
      <c r="AA101" s="343"/>
      <c r="AB101" s="344">
        <v>26</v>
      </c>
      <c r="AC101" s="343"/>
      <c r="AD101" s="344"/>
      <c r="AE101" s="365"/>
      <c r="AF101" s="278"/>
      <c r="AG101" s="279"/>
      <c r="AH101" s="67"/>
      <c r="AI101" s="278"/>
      <c r="AJ101" s="279"/>
      <c r="AK101" s="67"/>
      <c r="AL101" s="278"/>
      <c r="AM101" s="279"/>
      <c r="AN101" s="67"/>
      <c r="AO101" s="278">
        <v>108</v>
      </c>
      <c r="AP101" s="279">
        <v>52</v>
      </c>
      <c r="AQ101" s="67">
        <v>3</v>
      </c>
      <c r="AR101" s="278"/>
      <c r="AS101" s="279"/>
      <c r="AT101" s="67"/>
      <c r="AU101" s="278"/>
      <c r="AV101" s="279"/>
      <c r="AW101" s="67"/>
      <c r="AX101" s="278"/>
      <c r="AY101" s="279"/>
      <c r="AZ101" s="67"/>
      <c r="BA101" s="278"/>
      <c r="BB101" s="279"/>
      <c r="BC101" s="67"/>
      <c r="BD101" s="319">
        <f t="shared" si="58"/>
        <v>3</v>
      </c>
      <c r="BE101" s="320"/>
      <c r="BF101" s="426" t="s">
        <v>490</v>
      </c>
      <c r="BG101" s="427"/>
      <c r="BH101" s="427"/>
      <c r="BI101" s="428"/>
      <c r="BJ101" s="191"/>
      <c r="BK101" s="191"/>
      <c r="BL101" s="191"/>
      <c r="BM101" s="191"/>
      <c r="BN101" s="37"/>
      <c r="BO101" s="37"/>
      <c r="BP101" s="37"/>
      <c r="BQ101" s="168"/>
      <c r="BR101" s="169"/>
    </row>
    <row r="102" spans="1:70" s="170" customFormat="1" ht="64.5" customHeight="1" x14ac:dyDescent="0.35">
      <c r="A102" s="201" t="s">
        <v>179</v>
      </c>
      <c r="B102" s="421" t="s">
        <v>391</v>
      </c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19"/>
      <c r="P102" s="344"/>
      <c r="Q102" s="343"/>
      <c r="R102" s="344">
        <v>4</v>
      </c>
      <c r="S102" s="365"/>
      <c r="T102" s="342">
        <v>124</v>
      </c>
      <c r="U102" s="343"/>
      <c r="V102" s="344">
        <v>54</v>
      </c>
      <c r="W102" s="345"/>
      <c r="X102" s="365">
        <v>26</v>
      </c>
      <c r="Y102" s="343"/>
      <c r="Z102" s="344"/>
      <c r="AA102" s="343"/>
      <c r="AB102" s="344"/>
      <c r="AC102" s="343"/>
      <c r="AD102" s="344">
        <v>26</v>
      </c>
      <c r="AE102" s="365"/>
      <c r="AF102" s="278"/>
      <c r="AG102" s="279"/>
      <c r="AH102" s="67"/>
      <c r="AI102" s="278"/>
      <c r="AJ102" s="279"/>
      <c r="AK102" s="67"/>
      <c r="AL102" s="278"/>
      <c r="AM102" s="279"/>
      <c r="AN102" s="67"/>
      <c r="AO102" s="278">
        <v>124</v>
      </c>
      <c r="AP102" s="279">
        <v>54</v>
      </c>
      <c r="AQ102" s="67">
        <v>3</v>
      </c>
      <c r="AR102" s="278"/>
      <c r="AS102" s="279"/>
      <c r="AT102" s="67"/>
      <c r="AU102" s="278"/>
      <c r="AV102" s="279"/>
      <c r="AW102" s="67"/>
      <c r="AX102" s="278"/>
      <c r="AY102" s="279"/>
      <c r="AZ102" s="67"/>
      <c r="BA102" s="278"/>
      <c r="BB102" s="279"/>
      <c r="BC102" s="67"/>
      <c r="BD102" s="319">
        <f t="shared" si="58"/>
        <v>3</v>
      </c>
      <c r="BE102" s="320"/>
      <c r="BF102" s="426" t="s">
        <v>491</v>
      </c>
      <c r="BG102" s="427"/>
      <c r="BH102" s="427"/>
      <c r="BI102" s="428"/>
      <c r="BJ102" s="191"/>
      <c r="BK102" s="191"/>
      <c r="BL102" s="191"/>
      <c r="BM102" s="191"/>
      <c r="BN102" s="37"/>
      <c r="BO102" s="37"/>
      <c r="BP102" s="37"/>
      <c r="BQ102" s="168"/>
      <c r="BR102" s="169"/>
    </row>
    <row r="103" spans="1:70" s="170" customFormat="1" ht="75.75" customHeight="1" x14ac:dyDescent="0.35">
      <c r="A103" s="200" t="s">
        <v>180</v>
      </c>
      <c r="B103" s="687" t="s">
        <v>392</v>
      </c>
      <c r="C103" s="687"/>
      <c r="D103" s="687"/>
      <c r="E103" s="687"/>
      <c r="F103" s="687"/>
      <c r="G103" s="687"/>
      <c r="H103" s="687"/>
      <c r="I103" s="687"/>
      <c r="J103" s="687"/>
      <c r="K103" s="687"/>
      <c r="L103" s="687"/>
      <c r="M103" s="687"/>
      <c r="N103" s="687"/>
      <c r="O103" s="687"/>
      <c r="P103" s="344"/>
      <c r="Q103" s="343"/>
      <c r="R103" s="344"/>
      <c r="S103" s="365"/>
      <c r="T103" s="342"/>
      <c r="U103" s="343"/>
      <c r="V103" s="344"/>
      <c r="W103" s="345"/>
      <c r="X103" s="365"/>
      <c r="Y103" s="343"/>
      <c r="Z103" s="344"/>
      <c r="AA103" s="343"/>
      <c r="AB103" s="344"/>
      <c r="AC103" s="343"/>
      <c r="AD103" s="344"/>
      <c r="AE103" s="365"/>
      <c r="AF103" s="278"/>
      <c r="AG103" s="279"/>
      <c r="AH103" s="67"/>
      <c r="AI103" s="278"/>
      <c r="AJ103" s="279"/>
      <c r="AK103" s="67"/>
      <c r="AL103" s="278"/>
      <c r="AM103" s="279"/>
      <c r="AN103" s="67"/>
      <c r="AO103" s="278"/>
      <c r="AP103" s="279"/>
      <c r="AQ103" s="67"/>
      <c r="AR103" s="278"/>
      <c r="AS103" s="279"/>
      <c r="AT103" s="67"/>
      <c r="AU103" s="278"/>
      <c r="AV103" s="279"/>
      <c r="AW103" s="67"/>
      <c r="AX103" s="278"/>
      <c r="AY103" s="279"/>
      <c r="AZ103" s="67"/>
      <c r="BA103" s="278"/>
      <c r="BB103" s="279"/>
      <c r="BC103" s="67"/>
      <c r="BD103" s="488">
        <f t="shared" si="58"/>
        <v>0</v>
      </c>
      <c r="BE103" s="489"/>
      <c r="BF103" s="426" t="s">
        <v>289</v>
      </c>
      <c r="BG103" s="427"/>
      <c r="BH103" s="427"/>
      <c r="BI103" s="428"/>
      <c r="BJ103" s="191"/>
      <c r="BK103" s="191"/>
      <c r="BL103" s="191"/>
      <c r="BM103" s="191"/>
      <c r="BN103" s="37"/>
      <c r="BO103" s="37"/>
      <c r="BP103" s="37"/>
      <c r="BQ103" s="168"/>
      <c r="BR103" s="169"/>
    </row>
    <row r="104" spans="1:70" s="170" customFormat="1" ht="39.75" customHeight="1" x14ac:dyDescent="0.35">
      <c r="A104" s="201" t="s">
        <v>393</v>
      </c>
      <c r="B104" s="510" t="s">
        <v>415</v>
      </c>
      <c r="C104" s="511"/>
      <c r="D104" s="511"/>
      <c r="E104" s="511"/>
      <c r="F104" s="511"/>
      <c r="G104" s="511"/>
      <c r="H104" s="511"/>
      <c r="I104" s="511"/>
      <c r="J104" s="511"/>
      <c r="K104" s="511"/>
      <c r="L104" s="511"/>
      <c r="M104" s="511"/>
      <c r="N104" s="511"/>
      <c r="O104" s="512"/>
      <c r="P104" s="344">
        <v>5</v>
      </c>
      <c r="Q104" s="343"/>
      <c r="R104" s="344"/>
      <c r="S104" s="365"/>
      <c r="T104" s="342">
        <v>130</v>
      </c>
      <c r="U104" s="343"/>
      <c r="V104" s="344">
        <v>70</v>
      </c>
      <c r="W104" s="345"/>
      <c r="X104" s="365">
        <v>36</v>
      </c>
      <c r="Y104" s="343"/>
      <c r="Z104" s="344"/>
      <c r="AA104" s="343"/>
      <c r="AB104" s="344">
        <v>34</v>
      </c>
      <c r="AC104" s="343"/>
      <c r="AD104" s="344"/>
      <c r="AE104" s="365"/>
      <c r="AF104" s="278"/>
      <c r="AG104" s="279"/>
      <c r="AH104" s="67"/>
      <c r="AI104" s="278"/>
      <c r="AJ104" s="279"/>
      <c r="AK104" s="67"/>
      <c r="AL104" s="278"/>
      <c r="AM104" s="279"/>
      <c r="AN104" s="67"/>
      <c r="AO104" s="278"/>
      <c r="AP104" s="279"/>
      <c r="AQ104" s="67"/>
      <c r="AR104" s="278">
        <v>130</v>
      </c>
      <c r="AS104" s="279">
        <v>70</v>
      </c>
      <c r="AT104" s="67">
        <v>4</v>
      </c>
      <c r="AU104" s="278"/>
      <c r="AV104" s="279"/>
      <c r="AW104" s="67"/>
      <c r="AX104" s="278"/>
      <c r="AY104" s="279"/>
      <c r="AZ104" s="67"/>
      <c r="BA104" s="278"/>
      <c r="BB104" s="279"/>
      <c r="BC104" s="67"/>
      <c r="BD104" s="319">
        <f t="shared" si="58"/>
        <v>4</v>
      </c>
      <c r="BE104" s="320"/>
      <c r="BF104" s="426"/>
      <c r="BG104" s="427"/>
      <c r="BH104" s="427"/>
      <c r="BI104" s="428"/>
      <c r="BJ104" s="191"/>
      <c r="BK104" s="191"/>
      <c r="BL104" s="191"/>
      <c r="BM104" s="191"/>
      <c r="BN104" s="37"/>
      <c r="BO104" s="37"/>
      <c r="BP104" s="37"/>
      <c r="BQ104" s="168"/>
      <c r="BR104" s="169"/>
    </row>
    <row r="105" spans="1:70" s="170" customFormat="1" ht="39.75" customHeight="1" thickBot="1" x14ac:dyDescent="0.4">
      <c r="A105" s="262" t="s">
        <v>413</v>
      </c>
      <c r="B105" s="464" t="s">
        <v>414</v>
      </c>
      <c r="C105" s="465"/>
      <c r="D105" s="46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466"/>
      <c r="P105" s="391"/>
      <c r="Q105" s="392"/>
      <c r="R105" s="391">
        <v>7</v>
      </c>
      <c r="S105" s="425"/>
      <c r="T105" s="332">
        <v>102</v>
      </c>
      <c r="U105" s="518"/>
      <c r="V105" s="364">
        <v>52</v>
      </c>
      <c r="W105" s="334"/>
      <c r="X105" s="333">
        <v>26</v>
      </c>
      <c r="Y105" s="518"/>
      <c r="Z105" s="364"/>
      <c r="AA105" s="518"/>
      <c r="AB105" s="364">
        <v>26</v>
      </c>
      <c r="AC105" s="518"/>
      <c r="AD105" s="364"/>
      <c r="AE105" s="333"/>
      <c r="AF105" s="205"/>
      <c r="AG105" s="206"/>
      <c r="AH105" s="207"/>
      <c r="AI105" s="205"/>
      <c r="AJ105" s="206"/>
      <c r="AK105" s="207"/>
      <c r="AL105" s="205"/>
      <c r="AM105" s="206"/>
      <c r="AN105" s="207"/>
      <c r="AO105" s="205"/>
      <c r="AP105" s="206"/>
      <c r="AQ105" s="207"/>
      <c r="AR105" s="205"/>
      <c r="AS105" s="206"/>
      <c r="AT105" s="207"/>
      <c r="AU105" s="205"/>
      <c r="AV105" s="206"/>
      <c r="AW105" s="207"/>
      <c r="AX105" s="205">
        <v>102</v>
      </c>
      <c r="AY105" s="206">
        <v>52</v>
      </c>
      <c r="AZ105" s="207">
        <v>3</v>
      </c>
      <c r="BA105" s="205"/>
      <c r="BB105" s="206"/>
      <c r="BC105" s="263"/>
      <c r="BD105" s="547">
        <f t="shared" si="58"/>
        <v>3</v>
      </c>
      <c r="BE105" s="548"/>
      <c r="BF105" s="533"/>
      <c r="BG105" s="534"/>
      <c r="BH105" s="534"/>
      <c r="BI105" s="535"/>
      <c r="BJ105" s="191"/>
      <c r="BK105" s="191"/>
      <c r="BL105" s="191"/>
      <c r="BM105" s="191"/>
      <c r="BN105" s="37"/>
      <c r="BO105" s="37"/>
      <c r="BP105" s="37"/>
      <c r="BQ105" s="168"/>
      <c r="BR105" s="169"/>
    </row>
    <row r="106" spans="1:70" s="170" customFormat="1" ht="39.75" customHeight="1" x14ac:dyDescent="0.35">
      <c r="A106" s="519" t="s">
        <v>460</v>
      </c>
      <c r="B106" s="519"/>
      <c r="C106" s="519"/>
      <c r="D106" s="519"/>
      <c r="E106" s="519"/>
      <c r="F106" s="519"/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519" t="s">
        <v>461</v>
      </c>
      <c r="AN106" s="519"/>
      <c r="AO106" s="519"/>
      <c r="AP106" s="519"/>
      <c r="AQ106" s="519"/>
      <c r="AR106" s="519"/>
      <c r="AS106" s="519"/>
      <c r="AT106" s="519"/>
      <c r="AU106" s="519"/>
      <c r="AV106" s="519"/>
      <c r="AW106" s="519"/>
      <c r="AX106" s="519"/>
      <c r="AY106" s="519"/>
      <c r="AZ106" s="519"/>
      <c r="BA106" s="519"/>
      <c r="BB106" s="519"/>
      <c r="BC106" s="519"/>
      <c r="BD106" s="519"/>
      <c r="BE106" s="519"/>
      <c r="BF106" s="259"/>
      <c r="BG106" s="256"/>
      <c r="BH106" s="256"/>
      <c r="BI106" s="256"/>
      <c r="BJ106" s="191"/>
      <c r="BK106" s="191"/>
      <c r="BL106" s="191"/>
      <c r="BM106" s="191"/>
      <c r="BN106" s="37"/>
      <c r="BO106" s="37"/>
      <c r="BP106" s="37"/>
      <c r="BQ106" s="168"/>
      <c r="BR106" s="169"/>
    </row>
    <row r="107" spans="1:70" s="170" customFormat="1" ht="153" customHeight="1" x14ac:dyDescent="0.35">
      <c r="A107" s="519"/>
      <c r="B107" s="519"/>
      <c r="C107" s="519"/>
      <c r="D107" s="519"/>
      <c r="E107" s="519"/>
      <c r="F107" s="519"/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256"/>
      <c r="Y107" s="256"/>
      <c r="Z107" s="256"/>
      <c r="AA107" s="256" t="s">
        <v>346</v>
      </c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519"/>
      <c r="AN107" s="519"/>
      <c r="AO107" s="519"/>
      <c r="AP107" s="519"/>
      <c r="AQ107" s="519"/>
      <c r="AR107" s="519"/>
      <c r="AS107" s="519"/>
      <c r="AT107" s="519"/>
      <c r="AU107" s="519"/>
      <c r="AV107" s="519"/>
      <c r="AW107" s="519"/>
      <c r="AX107" s="519"/>
      <c r="AY107" s="519"/>
      <c r="AZ107" s="519"/>
      <c r="BA107" s="519"/>
      <c r="BB107" s="519"/>
      <c r="BC107" s="519"/>
      <c r="BD107" s="519"/>
      <c r="BE107" s="519"/>
      <c r="BF107" s="259"/>
      <c r="BG107" s="256"/>
      <c r="BH107" s="256"/>
      <c r="BI107" s="256"/>
      <c r="BJ107" s="191"/>
      <c r="BK107" s="191"/>
      <c r="BL107" s="191"/>
      <c r="BM107" s="191"/>
      <c r="BN107" s="37"/>
      <c r="BO107" s="37"/>
      <c r="BP107" s="37"/>
      <c r="BQ107" s="168"/>
      <c r="BR107" s="169"/>
    </row>
    <row r="108" spans="1:70" s="170" customFormat="1" ht="45.75" customHeight="1" thickBot="1" x14ac:dyDescent="0.4">
      <c r="A108" s="398" t="s">
        <v>462</v>
      </c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  <c r="AK108" s="398"/>
      <c r="AL108" s="398"/>
      <c r="AM108" s="398"/>
      <c r="AN108" s="398"/>
      <c r="AO108" s="398"/>
      <c r="AP108" s="398"/>
      <c r="AQ108" s="398"/>
      <c r="AR108" s="398"/>
      <c r="AS108" s="398"/>
      <c r="AT108" s="398"/>
      <c r="AU108" s="398"/>
      <c r="AV108" s="398"/>
      <c r="AW108" s="398"/>
      <c r="AX108" s="398"/>
      <c r="AY108" s="398"/>
      <c r="AZ108" s="398"/>
      <c r="BA108" s="398"/>
      <c r="BB108" s="398"/>
      <c r="BC108" s="398"/>
      <c r="BD108" s="398"/>
      <c r="BE108" s="398"/>
      <c r="BF108" s="398"/>
      <c r="BG108" s="398"/>
      <c r="BH108" s="398"/>
      <c r="BI108" s="398"/>
      <c r="BJ108" s="191"/>
      <c r="BK108" s="191"/>
      <c r="BL108" s="191"/>
      <c r="BM108" s="191"/>
      <c r="BN108" s="37"/>
      <c r="BO108" s="37"/>
      <c r="BP108" s="37"/>
      <c r="BQ108" s="168"/>
      <c r="BR108" s="169"/>
    </row>
    <row r="109" spans="1:70" ht="51" customHeight="1" thickBot="1" x14ac:dyDescent="0.45">
      <c r="A109" s="544" t="s">
        <v>93</v>
      </c>
      <c r="B109" s="469" t="s">
        <v>105</v>
      </c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1"/>
      <c r="P109" s="478" t="s">
        <v>8</v>
      </c>
      <c r="Q109" s="479"/>
      <c r="R109" s="478" t="s">
        <v>9</v>
      </c>
      <c r="S109" s="505"/>
      <c r="T109" s="557" t="s">
        <v>10</v>
      </c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559"/>
      <c r="AF109" s="614" t="s">
        <v>34</v>
      </c>
      <c r="AG109" s="615"/>
      <c r="AH109" s="615"/>
      <c r="AI109" s="615"/>
      <c r="AJ109" s="615"/>
      <c r="AK109" s="615"/>
      <c r="AL109" s="615"/>
      <c r="AM109" s="615"/>
      <c r="AN109" s="615"/>
      <c r="AO109" s="615"/>
      <c r="AP109" s="615"/>
      <c r="AQ109" s="615"/>
      <c r="AR109" s="615"/>
      <c r="AS109" s="615"/>
      <c r="AT109" s="615"/>
      <c r="AU109" s="615"/>
      <c r="AV109" s="615"/>
      <c r="AW109" s="615"/>
      <c r="AX109" s="615"/>
      <c r="AY109" s="615"/>
      <c r="AZ109" s="615"/>
      <c r="BA109" s="615"/>
      <c r="BB109" s="615"/>
      <c r="BC109" s="616"/>
      <c r="BD109" s="715" t="s">
        <v>23</v>
      </c>
      <c r="BE109" s="716"/>
      <c r="BF109" s="493" t="s">
        <v>94</v>
      </c>
      <c r="BG109" s="494"/>
      <c r="BH109" s="494"/>
      <c r="BI109" s="495"/>
      <c r="BJ109" s="191"/>
      <c r="BK109" s="191"/>
      <c r="BL109" s="191"/>
      <c r="BM109" s="191"/>
      <c r="BN109" s="36">
        <f>AF100++AI100+AL100+AO100+AR100+AU100+AX100+BA100</f>
        <v>0</v>
      </c>
      <c r="BO109" s="37">
        <f>AG100+AJ100+AM100+AP100+AS100+AV100+AY100+BB100</f>
        <v>0</v>
      </c>
      <c r="BP109" s="36">
        <f>X100+Z100+AB100+AD100</f>
        <v>0</v>
      </c>
      <c r="BQ109" s="39">
        <f>AH100+AK100+AN100+AQ100+AT100+AW100+AZ100+BC100</f>
        <v>0</v>
      </c>
      <c r="BR109" s="10"/>
    </row>
    <row r="110" spans="1:70" ht="57" customHeight="1" thickBot="1" x14ac:dyDescent="0.45">
      <c r="A110" s="545"/>
      <c r="B110" s="472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4"/>
      <c r="P110" s="352"/>
      <c r="Q110" s="349"/>
      <c r="R110" s="352"/>
      <c r="S110" s="353"/>
      <c r="T110" s="480" t="s">
        <v>5</v>
      </c>
      <c r="U110" s="349"/>
      <c r="V110" s="352" t="s">
        <v>11</v>
      </c>
      <c r="W110" s="482"/>
      <c r="X110" s="484" t="s">
        <v>12</v>
      </c>
      <c r="Y110" s="485"/>
      <c r="Z110" s="485"/>
      <c r="AA110" s="485"/>
      <c r="AB110" s="485"/>
      <c r="AC110" s="485"/>
      <c r="AD110" s="485"/>
      <c r="AE110" s="486"/>
      <c r="AF110" s="502" t="s">
        <v>14</v>
      </c>
      <c r="AG110" s="503"/>
      <c r="AH110" s="503"/>
      <c r="AI110" s="503"/>
      <c r="AJ110" s="503"/>
      <c r="AK110" s="504"/>
      <c r="AL110" s="502" t="s">
        <v>15</v>
      </c>
      <c r="AM110" s="503"/>
      <c r="AN110" s="503"/>
      <c r="AO110" s="503"/>
      <c r="AP110" s="503"/>
      <c r="AQ110" s="504"/>
      <c r="AR110" s="502" t="s">
        <v>16</v>
      </c>
      <c r="AS110" s="503"/>
      <c r="AT110" s="503"/>
      <c r="AU110" s="503"/>
      <c r="AV110" s="503"/>
      <c r="AW110" s="504"/>
      <c r="AX110" s="502" t="s">
        <v>137</v>
      </c>
      <c r="AY110" s="503"/>
      <c r="AZ110" s="503"/>
      <c r="BA110" s="503"/>
      <c r="BB110" s="503"/>
      <c r="BC110" s="504"/>
      <c r="BD110" s="717"/>
      <c r="BE110" s="718"/>
      <c r="BF110" s="496"/>
      <c r="BG110" s="497"/>
      <c r="BH110" s="497"/>
      <c r="BI110" s="498"/>
      <c r="BJ110" s="191"/>
      <c r="BK110" s="191"/>
      <c r="BL110" s="191"/>
      <c r="BM110" s="191"/>
      <c r="BN110" s="36"/>
      <c r="BO110" s="37"/>
      <c r="BP110" s="36"/>
      <c r="BQ110" s="39"/>
      <c r="BR110" s="10"/>
    </row>
    <row r="111" spans="1:70" ht="75.75" customHeight="1" thickBot="1" x14ac:dyDescent="0.45">
      <c r="A111" s="545"/>
      <c r="B111" s="472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4"/>
      <c r="P111" s="352"/>
      <c r="Q111" s="349"/>
      <c r="R111" s="352"/>
      <c r="S111" s="353"/>
      <c r="T111" s="480"/>
      <c r="U111" s="349"/>
      <c r="V111" s="352"/>
      <c r="W111" s="482"/>
      <c r="X111" s="617" t="s">
        <v>13</v>
      </c>
      <c r="Y111" s="349"/>
      <c r="Z111" s="348" t="s">
        <v>95</v>
      </c>
      <c r="AA111" s="349"/>
      <c r="AB111" s="348" t="s">
        <v>96</v>
      </c>
      <c r="AC111" s="349"/>
      <c r="AD111" s="352" t="s">
        <v>70</v>
      </c>
      <c r="AE111" s="353"/>
      <c r="AF111" s="506" t="s">
        <v>166</v>
      </c>
      <c r="AG111" s="503"/>
      <c r="AH111" s="504"/>
      <c r="AI111" s="506" t="s">
        <v>167</v>
      </c>
      <c r="AJ111" s="503"/>
      <c r="AK111" s="504"/>
      <c r="AL111" s="506" t="s">
        <v>168</v>
      </c>
      <c r="AM111" s="503"/>
      <c r="AN111" s="504"/>
      <c r="AO111" s="506" t="s">
        <v>169</v>
      </c>
      <c r="AP111" s="503"/>
      <c r="AQ111" s="504"/>
      <c r="AR111" s="506" t="s">
        <v>170</v>
      </c>
      <c r="AS111" s="503"/>
      <c r="AT111" s="504"/>
      <c r="AU111" s="506" t="s">
        <v>171</v>
      </c>
      <c r="AV111" s="503"/>
      <c r="AW111" s="504"/>
      <c r="AX111" s="506" t="s">
        <v>214</v>
      </c>
      <c r="AY111" s="503"/>
      <c r="AZ111" s="504"/>
      <c r="BA111" s="507" t="s">
        <v>138</v>
      </c>
      <c r="BB111" s="508"/>
      <c r="BC111" s="509"/>
      <c r="BD111" s="717"/>
      <c r="BE111" s="718"/>
      <c r="BF111" s="496"/>
      <c r="BG111" s="497"/>
      <c r="BH111" s="497"/>
      <c r="BI111" s="498"/>
      <c r="BJ111" s="191"/>
      <c r="BK111" s="191"/>
      <c r="BL111" s="191"/>
      <c r="BM111" s="191"/>
      <c r="BN111" s="36"/>
      <c r="BO111" s="37"/>
      <c r="BP111" s="36"/>
      <c r="BQ111" s="39"/>
      <c r="BR111" s="10"/>
    </row>
    <row r="112" spans="1:70" ht="159" customHeight="1" thickBot="1" x14ac:dyDescent="0.45">
      <c r="A112" s="546"/>
      <c r="B112" s="475"/>
      <c r="C112" s="476"/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6"/>
      <c r="O112" s="477"/>
      <c r="P112" s="350"/>
      <c r="Q112" s="351"/>
      <c r="R112" s="350"/>
      <c r="S112" s="354"/>
      <c r="T112" s="481"/>
      <c r="U112" s="351"/>
      <c r="V112" s="350"/>
      <c r="W112" s="483"/>
      <c r="X112" s="354"/>
      <c r="Y112" s="351"/>
      <c r="Z112" s="350"/>
      <c r="AA112" s="351"/>
      <c r="AB112" s="350"/>
      <c r="AC112" s="351"/>
      <c r="AD112" s="350"/>
      <c r="AE112" s="354"/>
      <c r="AF112" s="232" t="s">
        <v>3</v>
      </c>
      <c r="AG112" s="233" t="s">
        <v>17</v>
      </c>
      <c r="AH112" s="234" t="s">
        <v>18</v>
      </c>
      <c r="AI112" s="232" t="s">
        <v>3</v>
      </c>
      <c r="AJ112" s="233" t="s">
        <v>17</v>
      </c>
      <c r="AK112" s="234" t="s">
        <v>18</v>
      </c>
      <c r="AL112" s="232" t="s">
        <v>3</v>
      </c>
      <c r="AM112" s="233" t="s">
        <v>17</v>
      </c>
      <c r="AN112" s="234" t="s">
        <v>18</v>
      </c>
      <c r="AO112" s="232" t="s">
        <v>3</v>
      </c>
      <c r="AP112" s="233" t="s">
        <v>17</v>
      </c>
      <c r="AQ112" s="234" t="s">
        <v>18</v>
      </c>
      <c r="AR112" s="232" t="s">
        <v>3</v>
      </c>
      <c r="AS112" s="233" t="s">
        <v>17</v>
      </c>
      <c r="AT112" s="234" t="s">
        <v>18</v>
      </c>
      <c r="AU112" s="235" t="s">
        <v>3</v>
      </c>
      <c r="AV112" s="236" t="s">
        <v>17</v>
      </c>
      <c r="AW112" s="237" t="s">
        <v>18</v>
      </c>
      <c r="AX112" s="232" t="s">
        <v>3</v>
      </c>
      <c r="AY112" s="233" t="s">
        <v>17</v>
      </c>
      <c r="AZ112" s="234" t="s">
        <v>18</v>
      </c>
      <c r="BA112" s="232" t="s">
        <v>3</v>
      </c>
      <c r="BB112" s="233" t="s">
        <v>17</v>
      </c>
      <c r="BC112" s="234" t="s">
        <v>18</v>
      </c>
      <c r="BD112" s="719"/>
      <c r="BE112" s="720"/>
      <c r="BF112" s="499"/>
      <c r="BG112" s="500"/>
      <c r="BH112" s="500"/>
      <c r="BI112" s="501"/>
      <c r="BJ112" s="191"/>
      <c r="BK112" s="191"/>
      <c r="BL112" s="191"/>
      <c r="BM112" s="191"/>
      <c r="BN112" s="36"/>
      <c r="BO112" s="37"/>
      <c r="BP112" s="36"/>
      <c r="BQ112" s="39"/>
      <c r="BR112" s="10"/>
    </row>
    <row r="113" spans="1:70" ht="67.150000000000006" customHeight="1" x14ac:dyDescent="0.4">
      <c r="A113" s="200" t="s">
        <v>394</v>
      </c>
      <c r="B113" s="687" t="s">
        <v>395</v>
      </c>
      <c r="C113" s="687"/>
      <c r="D113" s="687"/>
      <c r="E113" s="687"/>
      <c r="F113" s="687"/>
      <c r="G113" s="687"/>
      <c r="H113" s="687"/>
      <c r="I113" s="687"/>
      <c r="J113" s="687"/>
      <c r="K113" s="687"/>
      <c r="L113" s="687"/>
      <c r="M113" s="687"/>
      <c r="N113" s="687"/>
      <c r="O113" s="687"/>
      <c r="P113" s="344"/>
      <c r="Q113" s="343"/>
      <c r="R113" s="344"/>
      <c r="S113" s="365"/>
      <c r="T113" s="342"/>
      <c r="U113" s="343"/>
      <c r="V113" s="344"/>
      <c r="W113" s="345"/>
      <c r="X113" s="365"/>
      <c r="Y113" s="343"/>
      <c r="Z113" s="344"/>
      <c r="AA113" s="343"/>
      <c r="AB113" s="344"/>
      <c r="AC113" s="343"/>
      <c r="AD113" s="344"/>
      <c r="AE113" s="365"/>
      <c r="AF113" s="278"/>
      <c r="AG113" s="279"/>
      <c r="AH113" s="67"/>
      <c r="AI113" s="278"/>
      <c r="AJ113" s="279"/>
      <c r="AK113" s="67"/>
      <c r="AL113" s="278"/>
      <c r="AM113" s="279"/>
      <c r="AN113" s="67"/>
      <c r="AO113" s="278"/>
      <c r="AP113" s="279"/>
      <c r="AQ113" s="67"/>
      <c r="AR113" s="278"/>
      <c r="AS113" s="279"/>
      <c r="AT113" s="67"/>
      <c r="AU113" s="278"/>
      <c r="AV113" s="279"/>
      <c r="AW113" s="212"/>
      <c r="AX113" s="278"/>
      <c r="AY113" s="279"/>
      <c r="AZ113" s="67"/>
      <c r="BA113" s="278"/>
      <c r="BB113" s="279"/>
      <c r="BC113" s="67"/>
      <c r="BD113" s="488">
        <f t="shared" si="32"/>
        <v>0</v>
      </c>
      <c r="BE113" s="489"/>
      <c r="BF113" s="426"/>
      <c r="BG113" s="427"/>
      <c r="BH113" s="427"/>
      <c r="BI113" s="428"/>
      <c r="BJ113" s="195"/>
      <c r="BK113" s="195"/>
      <c r="BL113" s="195"/>
      <c r="BM113" s="195"/>
      <c r="BN113" s="36"/>
      <c r="BO113" s="37"/>
      <c r="BP113" s="36"/>
      <c r="BQ113" s="39"/>
      <c r="BR113" s="10"/>
    </row>
    <row r="114" spans="1:70" ht="81.75" customHeight="1" x14ac:dyDescent="0.4">
      <c r="A114" s="201" t="s">
        <v>396</v>
      </c>
      <c r="B114" s="421" t="s">
        <v>397</v>
      </c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19"/>
      <c r="P114" s="344"/>
      <c r="Q114" s="343"/>
      <c r="R114" s="344">
        <v>4</v>
      </c>
      <c r="S114" s="365"/>
      <c r="T114" s="342">
        <v>108</v>
      </c>
      <c r="U114" s="343"/>
      <c r="V114" s="344">
        <v>52</v>
      </c>
      <c r="W114" s="345"/>
      <c r="X114" s="365">
        <v>30</v>
      </c>
      <c r="Y114" s="343"/>
      <c r="Z114" s="344"/>
      <c r="AA114" s="343"/>
      <c r="AB114" s="344"/>
      <c r="AC114" s="343"/>
      <c r="AD114" s="344">
        <v>22</v>
      </c>
      <c r="AE114" s="365"/>
      <c r="AF114" s="278"/>
      <c r="AG114" s="279"/>
      <c r="AH114" s="67"/>
      <c r="AI114" s="278"/>
      <c r="AJ114" s="279"/>
      <c r="AK114" s="67"/>
      <c r="AL114" s="278"/>
      <c r="AM114" s="279"/>
      <c r="AN114" s="67"/>
      <c r="AO114" s="310">
        <v>108</v>
      </c>
      <c r="AP114" s="311">
        <v>52</v>
      </c>
      <c r="AQ114" s="67">
        <v>3</v>
      </c>
      <c r="AR114" s="278"/>
      <c r="AS114" s="279"/>
      <c r="AT114" s="67"/>
      <c r="AU114" s="278"/>
      <c r="AV114" s="279"/>
      <c r="AW114" s="212"/>
      <c r="AX114" s="278"/>
      <c r="AY114" s="279"/>
      <c r="AZ114" s="67"/>
      <c r="BA114" s="278"/>
      <c r="BB114" s="279"/>
      <c r="BC114" s="67"/>
      <c r="BD114" s="319">
        <f>AH114+AK114+AN114+AQ114+AT114+AW114+AZ114+BC114</f>
        <v>3</v>
      </c>
      <c r="BE114" s="320"/>
      <c r="BF114" s="426" t="s">
        <v>492</v>
      </c>
      <c r="BG114" s="427"/>
      <c r="BH114" s="427"/>
      <c r="BI114" s="428"/>
      <c r="BJ114" s="191"/>
      <c r="BK114" s="191"/>
      <c r="BL114" s="191"/>
      <c r="BM114" s="191"/>
      <c r="BN114" s="36"/>
      <c r="BO114" s="37"/>
      <c r="BP114" s="36"/>
      <c r="BQ114" s="39"/>
      <c r="BR114" s="10"/>
    </row>
    <row r="115" spans="1:70" ht="47.25" customHeight="1" x14ac:dyDescent="0.4">
      <c r="A115" s="112" t="s">
        <v>398</v>
      </c>
      <c r="B115" s="328" t="s">
        <v>399</v>
      </c>
      <c r="C115" s="800"/>
      <c r="D115" s="800"/>
      <c r="E115" s="800"/>
      <c r="F115" s="800"/>
      <c r="G115" s="800"/>
      <c r="H115" s="800"/>
      <c r="I115" s="800"/>
      <c r="J115" s="800"/>
      <c r="K115" s="800"/>
      <c r="L115" s="800"/>
      <c r="M115" s="800"/>
      <c r="N115" s="800"/>
      <c r="O115" s="801"/>
      <c r="P115" s="346">
        <v>3</v>
      </c>
      <c r="Q115" s="347"/>
      <c r="R115" s="362"/>
      <c r="S115" s="730"/>
      <c r="T115" s="342">
        <v>108</v>
      </c>
      <c r="U115" s="343"/>
      <c r="V115" s="344">
        <v>54</v>
      </c>
      <c r="W115" s="345"/>
      <c r="X115" s="360">
        <v>28</v>
      </c>
      <c r="Y115" s="347"/>
      <c r="Z115" s="362"/>
      <c r="AA115" s="363"/>
      <c r="AB115" s="346">
        <v>26</v>
      </c>
      <c r="AC115" s="347"/>
      <c r="AD115" s="362"/>
      <c r="AE115" s="730"/>
      <c r="AF115" s="73"/>
      <c r="AG115" s="74"/>
      <c r="AH115" s="75"/>
      <c r="AI115" s="73"/>
      <c r="AJ115" s="74"/>
      <c r="AK115" s="75"/>
      <c r="AL115" s="278">
        <v>108</v>
      </c>
      <c r="AM115" s="279">
        <v>54</v>
      </c>
      <c r="AN115" s="67">
        <v>3</v>
      </c>
      <c r="AO115" s="278"/>
      <c r="AP115" s="279"/>
      <c r="AQ115" s="67"/>
      <c r="AR115" s="278"/>
      <c r="AS115" s="279"/>
      <c r="AT115" s="67"/>
      <c r="AU115" s="278"/>
      <c r="AV115" s="279"/>
      <c r="AW115" s="67"/>
      <c r="AX115" s="73"/>
      <c r="AY115" s="74"/>
      <c r="AZ115" s="75"/>
      <c r="BA115" s="73"/>
      <c r="BB115" s="74"/>
      <c r="BC115" s="75"/>
      <c r="BD115" s="577">
        <f t="shared" si="32"/>
        <v>3</v>
      </c>
      <c r="BE115" s="578"/>
      <c r="BF115" s="776" t="s">
        <v>450</v>
      </c>
      <c r="BG115" s="777"/>
      <c r="BH115" s="777"/>
      <c r="BI115" s="778"/>
      <c r="BJ115" s="191"/>
      <c r="BK115" s="191"/>
      <c r="BL115" s="191"/>
      <c r="BM115" s="191"/>
      <c r="BN115" s="36"/>
      <c r="BO115" s="37"/>
      <c r="BP115" s="36"/>
      <c r="BQ115" s="39"/>
      <c r="BR115" s="10"/>
    </row>
    <row r="116" spans="1:70" ht="64.5" customHeight="1" x14ac:dyDescent="0.4">
      <c r="A116" s="200" t="s">
        <v>401</v>
      </c>
      <c r="B116" s="536" t="s">
        <v>402</v>
      </c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8"/>
      <c r="P116" s="344"/>
      <c r="Q116" s="343"/>
      <c r="R116" s="344"/>
      <c r="S116" s="365"/>
      <c r="T116" s="342"/>
      <c r="U116" s="343"/>
      <c r="V116" s="344"/>
      <c r="W116" s="345"/>
      <c r="X116" s="365"/>
      <c r="Y116" s="343"/>
      <c r="Z116" s="344"/>
      <c r="AA116" s="343"/>
      <c r="AB116" s="344"/>
      <c r="AC116" s="343"/>
      <c r="AD116" s="344"/>
      <c r="AE116" s="365"/>
      <c r="AF116" s="278"/>
      <c r="AG116" s="279"/>
      <c r="AH116" s="67"/>
      <c r="AI116" s="278"/>
      <c r="AJ116" s="279"/>
      <c r="AK116" s="67"/>
      <c r="AL116" s="278"/>
      <c r="AM116" s="279"/>
      <c r="AN116" s="67"/>
      <c r="AO116" s="278"/>
      <c r="AP116" s="279"/>
      <c r="AQ116" s="67"/>
      <c r="AR116" s="278"/>
      <c r="AS116" s="213"/>
      <c r="AT116" s="67"/>
      <c r="AU116" s="278"/>
      <c r="AV116" s="279"/>
      <c r="AW116" s="214"/>
      <c r="AX116" s="278"/>
      <c r="AY116" s="279"/>
      <c r="AZ116" s="67"/>
      <c r="BA116" s="278"/>
      <c r="BB116" s="279"/>
      <c r="BC116" s="67"/>
      <c r="BD116" s="319"/>
      <c r="BE116" s="320"/>
      <c r="BF116" s="426"/>
      <c r="BG116" s="427"/>
      <c r="BH116" s="427"/>
      <c r="BI116" s="428"/>
      <c r="BJ116" s="191"/>
      <c r="BK116" s="191"/>
      <c r="BL116" s="191"/>
      <c r="BM116" s="191"/>
      <c r="BN116" s="36"/>
      <c r="BO116" s="37"/>
      <c r="BP116" s="36"/>
      <c r="BQ116" s="39"/>
      <c r="BR116" s="10"/>
    </row>
    <row r="117" spans="1:70" ht="39.75" customHeight="1" x14ac:dyDescent="0.4">
      <c r="A117" s="201" t="s">
        <v>403</v>
      </c>
      <c r="B117" s="421" t="s">
        <v>416</v>
      </c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8"/>
      <c r="P117" s="344">
        <v>3</v>
      </c>
      <c r="Q117" s="343"/>
      <c r="R117" s="344"/>
      <c r="S117" s="365"/>
      <c r="T117" s="342">
        <v>108</v>
      </c>
      <c r="U117" s="343"/>
      <c r="V117" s="344">
        <v>52</v>
      </c>
      <c r="W117" s="345"/>
      <c r="X117" s="365">
        <v>22</v>
      </c>
      <c r="Y117" s="343"/>
      <c r="Z117" s="344"/>
      <c r="AA117" s="343"/>
      <c r="AB117" s="344"/>
      <c r="AC117" s="343"/>
      <c r="AD117" s="344">
        <v>30</v>
      </c>
      <c r="AE117" s="365"/>
      <c r="AF117" s="278"/>
      <c r="AG117" s="279"/>
      <c r="AH117" s="67"/>
      <c r="AI117" s="278"/>
      <c r="AJ117" s="279"/>
      <c r="AK117" s="67"/>
      <c r="AL117" s="278">
        <v>108</v>
      </c>
      <c r="AM117" s="213">
        <v>52</v>
      </c>
      <c r="AN117" s="67">
        <v>3</v>
      </c>
      <c r="AO117" s="278"/>
      <c r="AP117" s="213"/>
      <c r="AQ117" s="67"/>
      <c r="AR117" s="278"/>
      <c r="AS117" s="213"/>
      <c r="AT117" s="67"/>
      <c r="AU117" s="278"/>
      <c r="AV117" s="279"/>
      <c r="AW117" s="67"/>
      <c r="AX117" s="278"/>
      <c r="AY117" s="279"/>
      <c r="AZ117" s="67"/>
      <c r="BA117" s="278"/>
      <c r="BB117" s="279"/>
      <c r="BC117" s="67"/>
      <c r="BD117" s="319">
        <f>AH117+AK117+AN117+AQ117+AT117+AW117+AZ117+BC117</f>
        <v>3</v>
      </c>
      <c r="BE117" s="320"/>
      <c r="BF117" s="426" t="s">
        <v>400</v>
      </c>
      <c r="BG117" s="427"/>
      <c r="BH117" s="427"/>
      <c r="BI117" s="428"/>
      <c r="BJ117" s="251"/>
      <c r="BK117" s="191"/>
      <c r="BL117" s="191"/>
      <c r="BM117" s="191"/>
      <c r="BN117" s="36"/>
      <c r="BO117" s="37"/>
      <c r="BP117" s="36"/>
      <c r="BQ117" s="39"/>
      <c r="BR117" s="10"/>
    </row>
    <row r="118" spans="1:70" ht="39" customHeight="1" thickBot="1" x14ac:dyDescent="0.45">
      <c r="A118" s="276" t="s">
        <v>405</v>
      </c>
      <c r="B118" s="452" t="s">
        <v>406</v>
      </c>
      <c r="C118" s="453"/>
      <c r="D118" s="453"/>
      <c r="E118" s="453"/>
      <c r="F118" s="453"/>
      <c r="G118" s="453"/>
      <c r="H118" s="453"/>
      <c r="I118" s="453"/>
      <c r="J118" s="453"/>
      <c r="K118" s="453"/>
      <c r="L118" s="453"/>
      <c r="M118" s="453"/>
      <c r="N118" s="453"/>
      <c r="O118" s="454"/>
      <c r="P118" s="455">
        <v>4</v>
      </c>
      <c r="Q118" s="456"/>
      <c r="R118" s="455"/>
      <c r="S118" s="457"/>
      <c r="T118" s="342">
        <v>130</v>
      </c>
      <c r="U118" s="343"/>
      <c r="V118" s="344">
        <v>52</v>
      </c>
      <c r="W118" s="345"/>
      <c r="X118" s="365">
        <v>26</v>
      </c>
      <c r="Y118" s="343"/>
      <c r="Z118" s="344"/>
      <c r="AA118" s="343"/>
      <c r="AB118" s="344">
        <v>26</v>
      </c>
      <c r="AC118" s="343"/>
      <c r="AD118" s="344"/>
      <c r="AE118" s="365"/>
      <c r="AF118" s="278"/>
      <c r="AG118" s="279"/>
      <c r="AH118" s="67"/>
      <c r="AI118" s="278"/>
      <c r="AJ118" s="279"/>
      <c r="AK118" s="67"/>
      <c r="AL118" s="278"/>
      <c r="AM118" s="279"/>
      <c r="AN118" s="67"/>
      <c r="AO118" s="278">
        <v>130</v>
      </c>
      <c r="AP118" s="213">
        <v>52</v>
      </c>
      <c r="AQ118" s="67">
        <v>4</v>
      </c>
      <c r="AR118" s="278"/>
      <c r="AS118" s="213"/>
      <c r="AT118" s="67"/>
      <c r="AU118" s="278"/>
      <c r="AV118" s="279"/>
      <c r="AW118" s="67"/>
      <c r="AX118" s="278"/>
      <c r="AY118" s="279"/>
      <c r="AZ118" s="67"/>
      <c r="BA118" s="278"/>
      <c r="BB118" s="279"/>
      <c r="BC118" s="67"/>
      <c r="BD118" s="319">
        <f>AH118+AK118+AN118+AQ118+AT118+AW118+AZ118+BC118</f>
        <v>4</v>
      </c>
      <c r="BE118" s="320"/>
      <c r="BF118" s="426" t="s">
        <v>404</v>
      </c>
      <c r="BG118" s="427"/>
      <c r="BH118" s="427"/>
      <c r="BI118" s="428"/>
      <c r="BJ118" s="191"/>
      <c r="BK118" s="191"/>
      <c r="BL118" s="191"/>
      <c r="BM118" s="191"/>
      <c r="BN118" s="36"/>
      <c r="BO118" s="37"/>
      <c r="BP118" s="36"/>
      <c r="BQ118" s="39"/>
      <c r="BR118" s="10"/>
    </row>
    <row r="119" spans="1:70" s="28" customFormat="1" ht="37.5" customHeight="1" thickBot="1" x14ac:dyDescent="0.55000000000000004">
      <c r="A119" s="208" t="s">
        <v>408</v>
      </c>
      <c r="B119" s="447" t="s">
        <v>101</v>
      </c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9"/>
      <c r="P119" s="450"/>
      <c r="Q119" s="451"/>
      <c r="R119" s="450"/>
      <c r="S119" s="791"/>
      <c r="T119" s="781" t="s">
        <v>411</v>
      </c>
      <c r="U119" s="782"/>
      <c r="V119" s="783" t="s">
        <v>411</v>
      </c>
      <c r="W119" s="785"/>
      <c r="X119" s="781" t="s">
        <v>200</v>
      </c>
      <c r="Y119" s="782"/>
      <c r="Z119" s="783"/>
      <c r="AA119" s="782"/>
      <c r="AB119" s="783" t="s">
        <v>205</v>
      </c>
      <c r="AC119" s="782"/>
      <c r="AD119" s="784" t="s">
        <v>186</v>
      </c>
      <c r="AE119" s="785"/>
      <c r="AF119" s="219"/>
      <c r="AG119" s="220"/>
      <c r="AH119" s="221"/>
      <c r="AI119" s="219" t="s">
        <v>188</v>
      </c>
      <c r="AJ119" s="220" t="s">
        <v>188</v>
      </c>
      <c r="AK119" s="221"/>
      <c r="AL119" s="219"/>
      <c r="AM119" s="220"/>
      <c r="AN119" s="222"/>
      <c r="AO119" s="219"/>
      <c r="AP119" s="220"/>
      <c r="AQ119" s="222"/>
      <c r="AR119" s="219" t="s">
        <v>188</v>
      </c>
      <c r="AS119" s="220" t="s">
        <v>188</v>
      </c>
      <c r="AT119" s="222"/>
      <c r="AU119" s="219" t="s">
        <v>187</v>
      </c>
      <c r="AV119" s="220" t="s">
        <v>187</v>
      </c>
      <c r="AW119" s="222"/>
      <c r="AX119" s="219"/>
      <c r="AY119" s="220"/>
      <c r="AZ119" s="222"/>
      <c r="BA119" s="219"/>
      <c r="BB119" s="220"/>
      <c r="BC119" s="222"/>
      <c r="BD119" s="786"/>
      <c r="BE119" s="787"/>
      <c r="BF119" s="788"/>
      <c r="BG119" s="789"/>
      <c r="BH119" s="789"/>
      <c r="BI119" s="790"/>
      <c r="BJ119" s="196"/>
      <c r="BK119" s="196"/>
      <c r="BL119" s="196"/>
      <c r="BM119" s="196"/>
    </row>
    <row r="120" spans="1:70" ht="38.25" customHeight="1" x14ac:dyDescent="0.5">
      <c r="A120" s="223" t="s">
        <v>493</v>
      </c>
      <c r="B120" s="792" t="s">
        <v>189</v>
      </c>
      <c r="C120" s="793"/>
      <c r="D120" s="793"/>
      <c r="E120" s="793"/>
      <c r="F120" s="793"/>
      <c r="G120" s="793"/>
      <c r="H120" s="793"/>
      <c r="I120" s="793"/>
      <c r="J120" s="793"/>
      <c r="K120" s="793"/>
      <c r="L120" s="793"/>
      <c r="M120" s="793"/>
      <c r="N120" s="793"/>
      <c r="O120" s="794"/>
      <c r="P120" s="445"/>
      <c r="Q120" s="446"/>
      <c r="R120" s="445"/>
      <c r="S120" s="552"/>
      <c r="T120" s="779" t="s">
        <v>205</v>
      </c>
      <c r="U120" s="446"/>
      <c r="V120" s="445" t="s">
        <v>205</v>
      </c>
      <c r="W120" s="780"/>
      <c r="X120" s="552"/>
      <c r="Y120" s="446"/>
      <c r="Z120" s="445"/>
      <c r="AA120" s="446"/>
      <c r="AB120" s="445" t="s">
        <v>205</v>
      </c>
      <c r="AC120" s="446"/>
      <c r="AD120" s="445"/>
      <c r="AE120" s="552"/>
      <c r="AF120" s="224"/>
      <c r="AG120" s="225"/>
      <c r="AH120" s="226"/>
      <c r="AI120" s="224"/>
      <c r="AJ120" s="225"/>
      <c r="AK120" s="226"/>
      <c r="AL120" s="224"/>
      <c r="AM120" s="225"/>
      <c r="AN120" s="217"/>
      <c r="AO120" s="224"/>
      <c r="AP120" s="225"/>
      <c r="AQ120" s="217"/>
      <c r="AR120" s="224" t="s">
        <v>188</v>
      </c>
      <c r="AS120" s="225" t="s">
        <v>188</v>
      </c>
      <c r="AT120" s="217"/>
      <c r="AU120" s="224" t="s">
        <v>187</v>
      </c>
      <c r="AV120" s="225" t="s">
        <v>187</v>
      </c>
      <c r="AW120" s="217"/>
      <c r="AX120" s="215"/>
      <c r="AY120" s="213"/>
      <c r="AZ120" s="216"/>
      <c r="BA120" s="215"/>
      <c r="BB120" s="213"/>
      <c r="BC120" s="216"/>
      <c r="BD120" s="553"/>
      <c r="BE120" s="554"/>
      <c r="BF120" s="773"/>
      <c r="BG120" s="774"/>
      <c r="BH120" s="774"/>
      <c r="BI120" s="775"/>
      <c r="BJ120" s="196"/>
      <c r="BK120" s="196"/>
      <c r="BL120" s="196"/>
      <c r="BM120" s="196"/>
      <c r="BN120" s="36"/>
      <c r="BO120" s="37"/>
      <c r="BP120" s="36"/>
      <c r="BQ120" s="39"/>
      <c r="BR120" s="10"/>
    </row>
    <row r="121" spans="1:70" ht="73.5" customHeight="1" thickBot="1" x14ac:dyDescent="0.55000000000000004">
      <c r="A121" s="223" t="s">
        <v>494</v>
      </c>
      <c r="B121" s="510" t="s">
        <v>190</v>
      </c>
      <c r="C121" s="511"/>
      <c r="D121" s="511"/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2"/>
      <c r="P121" s="513"/>
      <c r="Q121" s="514"/>
      <c r="R121" s="445" t="s">
        <v>204</v>
      </c>
      <c r="S121" s="552"/>
      <c r="T121" s="516" t="s">
        <v>188</v>
      </c>
      <c r="U121" s="514"/>
      <c r="V121" s="513" t="s">
        <v>188</v>
      </c>
      <c r="W121" s="517"/>
      <c r="X121" s="515" t="s">
        <v>200</v>
      </c>
      <c r="Y121" s="514"/>
      <c r="Z121" s="513"/>
      <c r="AA121" s="514"/>
      <c r="AB121" s="513"/>
      <c r="AC121" s="514"/>
      <c r="AD121" s="515" t="s">
        <v>186</v>
      </c>
      <c r="AE121" s="514"/>
      <c r="AF121" s="215"/>
      <c r="AG121" s="213"/>
      <c r="AH121" s="216"/>
      <c r="AI121" s="215" t="s">
        <v>188</v>
      </c>
      <c r="AJ121" s="213" t="s">
        <v>188</v>
      </c>
      <c r="AK121" s="216"/>
      <c r="AL121" s="215"/>
      <c r="AM121" s="213"/>
      <c r="AN121" s="216"/>
      <c r="AO121" s="215"/>
      <c r="AP121" s="213"/>
      <c r="AQ121" s="216"/>
      <c r="AR121" s="215"/>
      <c r="AS121" s="213"/>
      <c r="AT121" s="216"/>
      <c r="AU121" s="215"/>
      <c r="AV121" s="213"/>
      <c r="AW121" s="216"/>
      <c r="AX121" s="215"/>
      <c r="AY121" s="213"/>
      <c r="AZ121" s="216"/>
      <c r="BA121" s="215"/>
      <c r="BB121" s="213"/>
      <c r="BC121" s="216"/>
      <c r="BD121" s="553"/>
      <c r="BE121" s="554"/>
      <c r="BF121" s="773" t="s">
        <v>215</v>
      </c>
      <c r="BG121" s="774"/>
      <c r="BH121" s="774"/>
      <c r="BI121" s="775"/>
      <c r="BJ121" s="196"/>
      <c r="BK121" s="196"/>
      <c r="BL121" s="196"/>
      <c r="BM121" s="196"/>
      <c r="BN121" s="36"/>
      <c r="BO121" s="37"/>
      <c r="BP121" s="36"/>
      <c r="BQ121" s="39"/>
      <c r="BR121" s="10"/>
    </row>
    <row r="122" spans="1:70" ht="41.25" customHeight="1" thickBot="1" x14ac:dyDescent="0.5">
      <c r="A122" s="218" t="s">
        <v>468</v>
      </c>
      <c r="B122" s="447" t="s">
        <v>102</v>
      </c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9"/>
      <c r="P122" s="450"/>
      <c r="Q122" s="451"/>
      <c r="R122" s="450"/>
      <c r="S122" s="817"/>
      <c r="T122" s="781" t="s">
        <v>191</v>
      </c>
      <c r="U122" s="782"/>
      <c r="V122" s="783" t="s">
        <v>217</v>
      </c>
      <c r="W122" s="785"/>
      <c r="X122" s="784" t="s">
        <v>233</v>
      </c>
      <c r="Y122" s="782"/>
      <c r="Z122" s="783" t="s">
        <v>185</v>
      </c>
      <c r="AA122" s="782"/>
      <c r="AB122" s="783" t="s">
        <v>206</v>
      </c>
      <c r="AC122" s="782"/>
      <c r="AD122" s="783" t="s">
        <v>186</v>
      </c>
      <c r="AE122" s="784"/>
      <c r="AF122" s="227" t="s">
        <v>292</v>
      </c>
      <c r="AG122" s="228" t="s">
        <v>293</v>
      </c>
      <c r="AH122" s="221"/>
      <c r="AI122" s="219" t="s">
        <v>409</v>
      </c>
      <c r="AJ122" s="220" t="s">
        <v>195</v>
      </c>
      <c r="AK122" s="221"/>
      <c r="AL122" s="219" t="s">
        <v>410</v>
      </c>
      <c r="AM122" s="220" t="s">
        <v>411</v>
      </c>
      <c r="AN122" s="222"/>
      <c r="AO122" s="227" t="s">
        <v>193</v>
      </c>
      <c r="AP122" s="228" t="s">
        <v>193</v>
      </c>
      <c r="AQ122" s="222"/>
      <c r="AR122" s="219" t="s">
        <v>188</v>
      </c>
      <c r="AS122" s="220" t="s">
        <v>188</v>
      </c>
      <c r="AT122" s="222"/>
      <c r="AU122" s="219" t="s">
        <v>187</v>
      </c>
      <c r="AV122" s="220" t="s">
        <v>187</v>
      </c>
      <c r="AW122" s="222"/>
      <c r="AX122" s="219"/>
      <c r="AY122" s="220"/>
      <c r="AZ122" s="222"/>
      <c r="BA122" s="219"/>
      <c r="BB122" s="220"/>
      <c r="BC122" s="222"/>
      <c r="BD122" s="786"/>
      <c r="BE122" s="787"/>
      <c r="BF122" s="808"/>
      <c r="BG122" s="809"/>
      <c r="BH122" s="809"/>
      <c r="BI122" s="810"/>
      <c r="BJ122" s="196"/>
      <c r="BK122" s="196"/>
      <c r="BL122" s="196"/>
      <c r="BM122" s="196"/>
      <c r="BN122" s="36"/>
      <c r="BO122" s="37"/>
      <c r="BP122" s="36"/>
      <c r="BQ122" s="39"/>
      <c r="BR122" s="10"/>
    </row>
    <row r="123" spans="1:70" ht="43.5" customHeight="1" x14ac:dyDescent="0.5">
      <c r="A123" s="271" t="s">
        <v>469</v>
      </c>
      <c r="B123" s="811" t="s">
        <v>189</v>
      </c>
      <c r="C123" s="812"/>
      <c r="D123" s="812"/>
      <c r="E123" s="812"/>
      <c r="F123" s="812"/>
      <c r="G123" s="812"/>
      <c r="H123" s="812"/>
      <c r="I123" s="812"/>
      <c r="J123" s="812"/>
      <c r="K123" s="812"/>
      <c r="L123" s="812"/>
      <c r="M123" s="812"/>
      <c r="N123" s="812"/>
      <c r="O123" s="813"/>
      <c r="P123" s="797"/>
      <c r="Q123" s="796"/>
      <c r="R123" s="814" t="s">
        <v>196</v>
      </c>
      <c r="S123" s="795"/>
      <c r="T123" s="815" t="s">
        <v>197</v>
      </c>
      <c r="U123" s="796"/>
      <c r="V123" s="797" t="s">
        <v>197</v>
      </c>
      <c r="W123" s="816"/>
      <c r="X123" s="795"/>
      <c r="Y123" s="796"/>
      <c r="Z123" s="797"/>
      <c r="AA123" s="796"/>
      <c r="AB123" s="797" t="s">
        <v>197</v>
      </c>
      <c r="AC123" s="796"/>
      <c r="AD123" s="797"/>
      <c r="AE123" s="795"/>
      <c r="AF123" s="272" t="s">
        <v>194</v>
      </c>
      <c r="AG123" s="273" t="s">
        <v>194</v>
      </c>
      <c r="AH123" s="274"/>
      <c r="AI123" s="272" t="s">
        <v>193</v>
      </c>
      <c r="AJ123" s="273" t="s">
        <v>193</v>
      </c>
      <c r="AK123" s="274"/>
      <c r="AL123" s="272" t="s">
        <v>194</v>
      </c>
      <c r="AM123" s="273" t="s">
        <v>194</v>
      </c>
      <c r="AN123" s="275"/>
      <c r="AO123" s="272" t="s">
        <v>193</v>
      </c>
      <c r="AP123" s="273" t="s">
        <v>193</v>
      </c>
      <c r="AQ123" s="275"/>
      <c r="AR123" s="272" t="s">
        <v>188</v>
      </c>
      <c r="AS123" s="273" t="s">
        <v>188</v>
      </c>
      <c r="AT123" s="275"/>
      <c r="AU123" s="272" t="s">
        <v>187</v>
      </c>
      <c r="AV123" s="273" t="s">
        <v>187</v>
      </c>
      <c r="AW123" s="275"/>
      <c r="AX123" s="272"/>
      <c r="AY123" s="273"/>
      <c r="AZ123" s="275"/>
      <c r="BA123" s="272"/>
      <c r="BB123" s="273"/>
      <c r="BC123" s="275"/>
      <c r="BD123" s="798"/>
      <c r="BE123" s="799"/>
      <c r="BF123" s="820" t="s">
        <v>248</v>
      </c>
      <c r="BG123" s="821"/>
      <c r="BH123" s="821"/>
      <c r="BI123" s="822"/>
      <c r="BJ123" s="196"/>
      <c r="BK123" s="196"/>
      <c r="BL123" s="196"/>
      <c r="BM123" s="196"/>
      <c r="BN123" s="36"/>
      <c r="BO123" s="37"/>
      <c r="BP123" s="36"/>
      <c r="BQ123" s="39"/>
      <c r="BR123" s="10"/>
    </row>
    <row r="124" spans="1:70" ht="40.5" customHeight="1" x14ac:dyDescent="0.5">
      <c r="A124" s="223" t="s">
        <v>470</v>
      </c>
      <c r="B124" s="792" t="s">
        <v>151</v>
      </c>
      <c r="C124" s="793"/>
      <c r="D124" s="793"/>
      <c r="E124" s="793"/>
      <c r="F124" s="793"/>
      <c r="G124" s="793"/>
      <c r="H124" s="793"/>
      <c r="I124" s="793"/>
      <c r="J124" s="793"/>
      <c r="K124" s="793"/>
      <c r="L124" s="793"/>
      <c r="M124" s="793"/>
      <c r="N124" s="793"/>
      <c r="O124" s="794"/>
      <c r="P124" s="445"/>
      <c r="Q124" s="446"/>
      <c r="R124" s="445" t="s">
        <v>204</v>
      </c>
      <c r="S124" s="552"/>
      <c r="T124" s="779" t="s">
        <v>192</v>
      </c>
      <c r="U124" s="446"/>
      <c r="V124" s="445" t="s">
        <v>187</v>
      </c>
      <c r="W124" s="780"/>
      <c r="X124" s="552"/>
      <c r="Y124" s="446"/>
      <c r="Z124" s="445"/>
      <c r="AA124" s="446"/>
      <c r="AB124" s="445" t="s">
        <v>187</v>
      </c>
      <c r="AC124" s="446"/>
      <c r="AD124" s="445"/>
      <c r="AE124" s="552"/>
      <c r="AF124" s="224"/>
      <c r="AG124" s="225"/>
      <c r="AH124" s="217"/>
      <c r="AI124" s="224" t="s">
        <v>192</v>
      </c>
      <c r="AJ124" s="225" t="s">
        <v>187</v>
      </c>
      <c r="AK124" s="217"/>
      <c r="AL124" s="224"/>
      <c r="AM124" s="225"/>
      <c r="AN124" s="217"/>
      <c r="AO124" s="224"/>
      <c r="AP124" s="225"/>
      <c r="AQ124" s="217"/>
      <c r="AR124" s="224"/>
      <c r="AS124" s="225"/>
      <c r="AT124" s="217"/>
      <c r="AU124" s="224"/>
      <c r="AV124" s="225"/>
      <c r="AW124" s="217"/>
      <c r="AX124" s="224"/>
      <c r="AY124" s="225"/>
      <c r="AZ124" s="217"/>
      <c r="BA124" s="224"/>
      <c r="BB124" s="225"/>
      <c r="BC124" s="217"/>
      <c r="BD124" s="553"/>
      <c r="BE124" s="554"/>
      <c r="BF124" s="802" t="s">
        <v>165</v>
      </c>
      <c r="BG124" s="803"/>
      <c r="BH124" s="803"/>
      <c r="BI124" s="804"/>
      <c r="BJ124" s="196"/>
      <c r="BK124" s="196"/>
      <c r="BL124" s="196"/>
      <c r="BM124" s="196"/>
    </row>
    <row r="125" spans="1:70" ht="40.5" customHeight="1" x14ac:dyDescent="0.5">
      <c r="A125" s="223" t="s">
        <v>495</v>
      </c>
      <c r="B125" s="510" t="s">
        <v>198</v>
      </c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2"/>
      <c r="P125" s="513"/>
      <c r="Q125" s="514"/>
      <c r="R125" s="513" t="s">
        <v>412</v>
      </c>
      <c r="S125" s="515"/>
      <c r="T125" s="516" t="s">
        <v>199</v>
      </c>
      <c r="U125" s="514"/>
      <c r="V125" s="513" t="s">
        <v>187</v>
      </c>
      <c r="W125" s="517"/>
      <c r="X125" s="515" t="s">
        <v>234</v>
      </c>
      <c r="Y125" s="514"/>
      <c r="Z125" s="513"/>
      <c r="AA125" s="514"/>
      <c r="AB125" s="513"/>
      <c r="AC125" s="514"/>
      <c r="AD125" s="513" t="s">
        <v>186</v>
      </c>
      <c r="AE125" s="515"/>
      <c r="AF125" s="215"/>
      <c r="AG125" s="213"/>
      <c r="AH125" s="216"/>
      <c r="AI125" s="215"/>
      <c r="AJ125" s="213"/>
      <c r="AK125" s="216"/>
      <c r="AL125" s="215" t="s">
        <v>199</v>
      </c>
      <c r="AM125" s="213" t="s">
        <v>187</v>
      </c>
      <c r="AN125" s="216"/>
      <c r="AO125" s="215"/>
      <c r="AP125" s="213"/>
      <c r="AQ125" s="216"/>
      <c r="AR125" s="215"/>
      <c r="AS125" s="213"/>
      <c r="AT125" s="217"/>
      <c r="AU125" s="224"/>
      <c r="AV125" s="225"/>
      <c r="AW125" s="217"/>
      <c r="AX125" s="215"/>
      <c r="AY125" s="213"/>
      <c r="AZ125" s="216"/>
      <c r="BA125" s="215"/>
      <c r="BB125" s="213"/>
      <c r="BC125" s="216"/>
      <c r="BD125" s="818"/>
      <c r="BE125" s="819"/>
      <c r="BF125" s="805" t="s">
        <v>407</v>
      </c>
      <c r="BG125" s="806"/>
      <c r="BH125" s="806"/>
      <c r="BI125" s="807"/>
      <c r="BJ125" s="196"/>
      <c r="BK125" s="196"/>
      <c r="BL125" s="196"/>
      <c r="BM125" s="196"/>
    </row>
    <row r="126" spans="1:70" ht="51.6" customHeight="1" thickBot="1" x14ac:dyDescent="0.55000000000000004">
      <c r="A126" s="223" t="s">
        <v>496</v>
      </c>
      <c r="B126" s="510" t="s">
        <v>150</v>
      </c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2"/>
      <c r="P126" s="513"/>
      <c r="Q126" s="514"/>
      <c r="R126" s="513" t="s">
        <v>290</v>
      </c>
      <c r="S126" s="515"/>
      <c r="T126" s="516" t="s">
        <v>195</v>
      </c>
      <c r="U126" s="514"/>
      <c r="V126" s="513" t="s">
        <v>193</v>
      </c>
      <c r="W126" s="517"/>
      <c r="X126" s="515" t="s">
        <v>187</v>
      </c>
      <c r="Y126" s="514"/>
      <c r="Z126" s="513" t="s">
        <v>185</v>
      </c>
      <c r="AA126" s="514"/>
      <c r="AB126" s="513" t="s">
        <v>200</v>
      </c>
      <c r="AC126" s="514"/>
      <c r="AD126" s="513"/>
      <c r="AE126" s="515"/>
      <c r="AF126" s="215" t="s">
        <v>195</v>
      </c>
      <c r="AG126" s="213" t="s">
        <v>193</v>
      </c>
      <c r="AH126" s="216"/>
      <c r="AI126" s="215"/>
      <c r="AJ126" s="213"/>
      <c r="AK126" s="230"/>
      <c r="AL126" s="215"/>
      <c r="AM126" s="213"/>
      <c r="AN126" s="216"/>
      <c r="AO126" s="231"/>
      <c r="AP126" s="229"/>
      <c r="AQ126" s="230"/>
      <c r="AR126" s="238"/>
      <c r="AS126" s="239"/>
      <c r="AT126" s="230"/>
      <c r="AU126" s="215"/>
      <c r="AV126" s="213"/>
      <c r="AW126" s="230"/>
      <c r="AX126" s="231"/>
      <c r="AY126" s="229"/>
      <c r="AZ126" s="230"/>
      <c r="BA126" s="231"/>
      <c r="BB126" s="229"/>
      <c r="BC126" s="230"/>
      <c r="BD126" s="539"/>
      <c r="BE126" s="540"/>
      <c r="BF126" s="541" t="s">
        <v>354</v>
      </c>
      <c r="BG126" s="542"/>
      <c r="BH126" s="542"/>
      <c r="BI126" s="543"/>
      <c r="BJ126" s="196"/>
      <c r="BK126" s="196"/>
      <c r="BL126" s="196"/>
      <c r="BM126" s="196"/>
    </row>
    <row r="127" spans="1:70" ht="51.6" customHeight="1" thickBot="1" x14ac:dyDescent="0.25">
      <c r="A127" s="823" t="s">
        <v>133</v>
      </c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824"/>
      <c r="P127" s="824"/>
      <c r="Q127" s="824"/>
      <c r="R127" s="824"/>
      <c r="S127" s="825"/>
      <c r="T127" s="340">
        <f>SUM(T29+T62)</f>
        <v>7102</v>
      </c>
      <c r="U127" s="341"/>
      <c r="V127" s="340">
        <f t="shared" ref="V127" si="59">SUM(V29+V62)</f>
        <v>3266</v>
      </c>
      <c r="W127" s="341"/>
      <c r="X127" s="340">
        <f t="shared" ref="X127" si="60">SUM(X29+X62)</f>
        <v>1542</v>
      </c>
      <c r="Y127" s="341"/>
      <c r="Z127" s="340">
        <f t="shared" ref="Z127" si="61">SUM(Z29+Z62)</f>
        <v>116</v>
      </c>
      <c r="AA127" s="341"/>
      <c r="AB127" s="340">
        <f t="shared" ref="AB127" si="62">SUM(AB29+AB62)</f>
        <v>986</v>
      </c>
      <c r="AC127" s="341"/>
      <c r="AD127" s="340">
        <f t="shared" ref="AD127" si="63">SUM(AD29+AD62)</f>
        <v>620</v>
      </c>
      <c r="AE127" s="341"/>
      <c r="AF127" s="240">
        <f t="shared" ref="AF127:AZ127" si="64">SUM(AF29+AF62)</f>
        <v>990</v>
      </c>
      <c r="AG127" s="240">
        <f t="shared" si="64"/>
        <v>504</v>
      </c>
      <c r="AH127" s="240">
        <f t="shared" si="64"/>
        <v>27</v>
      </c>
      <c r="AI127" s="240">
        <f t="shared" si="64"/>
        <v>1064</v>
      </c>
      <c r="AJ127" s="240">
        <f t="shared" si="64"/>
        <v>468</v>
      </c>
      <c r="AK127" s="240">
        <f t="shared" si="64"/>
        <v>30</v>
      </c>
      <c r="AL127" s="240">
        <f t="shared" si="64"/>
        <v>1058</v>
      </c>
      <c r="AM127" s="240">
        <f t="shared" si="64"/>
        <v>476</v>
      </c>
      <c r="AN127" s="240">
        <f t="shared" si="64"/>
        <v>29</v>
      </c>
      <c r="AO127" s="240">
        <f t="shared" si="64"/>
        <v>1024</v>
      </c>
      <c r="AP127" s="240">
        <f t="shared" si="64"/>
        <v>478</v>
      </c>
      <c r="AQ127" s="240">
        <f t="shared" si="64"/>
        <v>28</v>
      </c>
      <c r="AR127" s="240">
        <f t="shared" si="64"/>
        <v>982</v>
      </c>
      <c r="AS127" s="240">
        <f t="shared" si="64"/>
        <v>478</v>
      </c>
      <c r="AT127" s="240">
        <f t="shared" si="64"/>
        <v>26</v>
      </c>
      <c r="AU127" s="240">
        <f t="shared" si="64"/>
        <v>1062</v>
      </c>
      <c r="AV127" s="240">
        <f t="shared" si="64"/>
        <v>454</v>
      </c>
      <c r="AW127" s="240">
        <f t="shared" si="64"/>
        <v>28</v>
      </c>
      <c r="AX127" s="240">
        <f t="shared" si="64"/>
        <v>1024</v>
      </c>
      <c r="AY127" s="240">
        <f t="shared" si="64"/>
        <v>446</v>
      </c>
      <c r="AZ127" s="240">
        <f t="shared" si="64"/>
        <v>30</v>
      </c>
      <c r="BA127" s="241" t="e">
        <f t="shared" ref="BA127:BC127" si="65">SUM(BA28+BA57)</f>
        <v>#VALUE!</v>
      </c>
      <c r="BB127" s="242" t="e">
        <f t="shared" si="65"/>
        <v>#VALUE!</v>
      </c>
      <c r="BC127" s="243" t="e">
        <f t="shared" si="65"/>
        <v>#VALUE!</v>
      </c>
      <c r="BD127" s="340">
        <f t="shared" ref="BD127" si="66">SUM(BD29+BD62)</f>
        <v>198</v>
      </c>
      <c r="BE127" s="341"/>
      <c r="BF127" s="484"/>
      <c r="BG127" s="485"/>
      <c r="BH127" s="485"/>
      <c r="BI127" s="486"/>
      <c r="BJ127" s="196"/>
      <c r="BK127" s="196"/>
      <c r="BL127" s="196"/>
      <c r="BM127" s="196"/>
    </row>
    <row r="128" spans="1:70" ht="37.5" customHeight="1" x14ac:dyDescent="0.2">
      <c r="A128" s="523" t="s">
        <v>20</v>
      </c>
      <c r="B128" s="524"/>
      <c r="C128" s="524"/>
      <c r="D128" s="524"/>
      <c r="E128" s="524"/>
      <c r="F128" s="524"/>
      <c r="G128" s="524"/>
      <c r="H128" s="524"/>
      <c r="I128" s="524"/>
      <c r="J128" s="524"/>
      <c r="K128" s="524"/>
      <c r="L128" s="524"/>
      <c r="M128" s="524"/>
      <c r="N128" s="524"/>
      <c r="O128" s="524"/>
      <c r="P128" s="524"/>
      <c r="Q128" s="524"/>
      <c r="R128" s="524"/>
      <c r="S128" s="826"/>
      <c r="T128" s="369"/>
      <c r="U128" s="378"/>
      <c r="V128" s="377"/>
      <c r="W128" s="370"/>
      <c r="X128" s="369"/>
      <c r="Y128" s="378"/>
      <c r="Z128" s="377"/>
      <c r="AA128" s="378"/>
      <c r="AB128" s="377"/>
      <c r="AC128" s="378"/>
      <c r="AD128" s="377"/>
      <c r="AE128" s="370"/>
      <c r="AF128" s="366">
        <f>AG127/18</f>
        <v>28</v>
      </c>
      <c r="AG128" s="367"/>
      <c r="AH128" s="368"/>
      <c r="AI128" s="366">
        <f>AJ127/17</f>
        <v>27.529411764705884</v>
      </c>
      <c r="AJ128" s="367"/>
      <c r="AK128" s="368"/>
      <c r="AL128" s="366">
        <f>AM127/18</f>
        <v>26.444444444444443</v>
      </c>
      <c r="AM128" s="367"/>
      <c r="AN128" s="368"/>
      <c r="AO128" s="366">
        <f>AP127/17</f>
        <v>28.117647058823529</v>
      </c>
      <c r="AP128" s="367"/>
      <c r="AQ128" s="368"/>
      <c r="AR128" s="366">
        <f>AS127/18</f>
        <v>26.555555555555557</v>
      </c>
      <c r="AS128" s="367"/>
      <c r="AT128" s="368"/>
      <c r="AU128" s="366">
        <f>AV127/17</f>
        <v>26.705882352941178</v>
      </c>
      <c r="AV128" s="367"/>
      <c r="AW128" s="368"/>
      <c r="AX128" s="366">
        <f>AY127/16</f>
        <v>27.875</v>
      </c>
      <c r="AY128" s="367"/>
      <c r="AZ128" s="368"/>
      <c r="BA128" s="369"/>
      <c r="BB128" s="526"/>
      <c r="BC128" s="370"/>
      <c r="BD128" s="369"/>
      <c r="BE128" s="370"/>
      <c r="BF128" s="369"/>
      <c r="BG128" s="526"/>
      <c r="BH128" s="526"/>
      <c r="BI128" s="370"/>
      <c r="BJ128" s="196"/>
      <c r="BK128" s="196"/>
      <c r="BL128" s="196"/>
      <c r="BM128" s="196"/>
    </row>
    <row r="129" spans="1:65" ht="38.25" customHeight="1" x14ac:dyDescent="0.2">
      <c r="A129" s="429" t="s">
        <v>2</v>
      </c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1"/>
      <c r="T129" s="342">
        <f>SUM(AF129:BC129)</f>
        <v>4</v>
      </c>
      <c r="U129" s="343"/>
      <c r="V129" s="344"/>
      <c r="W129" s="345"/>
      <c r="X129" s="342"/>
      <c r="Y129" s="343"/>
      <c r="Z129" s="344"/>
      <c r="AA129" s="343"/>
      <c r="AB129" s="344"/>
      <c r="AC129" s="343"/>
      <c r="AD129" s="344"/>
      <c r="AE129" s="345"/>
      <c r="AF129" s="359"/>
      <c r="AG129" s="360"/>
      <c r="AH129" s="361"/>
      <c r="AI129" s="359"/>
      <c r="AJ129" s="360"/>
      <c r="AK129" s="361"/>
      <c r="AL129" s="359">
        <v>1</v>
      </c>
      <c r="AM129" s="360"/>
      <c r="AN129" s="361"/>
      <c r="AO129" s="359">
        <v>1</v>
      </c>
      <c r="AP129" s="360"/>
      <c r="AQ129" s="361"/>
      <c r="AR129" s="359"/>
      <c r="AS129" s="360"/>
      <c r="AT129" s="361"/>
      <c r="AU129" s="359">
        <v>1</v>
      </c>
      <c r="AV129" s="360"/>
      <c r="AW129" s="361"/>
      <c r="AX129" s="359">
        <v>1</v>
      </c>
      <c r="AY129" s="360"/>
      <c r="AZ129" s="361"/>
      <c r="BA129" s="342"/>
      <c r="BB129" s="365"/>
      <c r="BC129" s="345"/>
      <c r="BD129" s="342"/>
      <c r="BE129" s="345"/>
      <c r="BF129" s="342"/>
      <c r="BG129" s="365"/>
      <c r="BH129" s="365"/>
      <c r="BI129" s="345"/>
      <c r="BJ129" s="196"/>
      <c r="BK129" s="196"/>
      <c r="BL129" s="196"/>
      <c r="BM129" s="196"/>
    </row>
    <row r="130" spans="1:65" ht="36" customHeight="1" x14ac:dyDescent="0.2">
      <c r="A130" s="429" t="s">
        <v>21</v>
      </c>
      <c r="B130" s="430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1"/>
      <c r="T130" s="342">
        <f>SUM(AF130:BC130)</f>
        <v>30</v>
      </c>
      <c r="U130" s="343"/>
      <c r="V130" s="344"/>
      <c r="W130" s="345"/>
      <c r="X130" s="342"/>
      <c r="Y130" s="343"/>
      <c r="Z130" s="344"/>
      <c r="AA130" s="343"/>
      <c r="AB130" s="344"/>
      <c r="AC130" s="343"/>
      <c r="AD130" s="344"/>
      <c r="AE130" s="345"/>
      <c r="AF130" s="359">
        <v>5</v>
      </c>
      <c r="AG130" s="360"/>
      <c r="AH130" s="361"/>
      <c r="AI130" s="359">
        <v>5</v>
      </c>
      <c r="AJ130" s="360"/>
      <c r="AK130" s="361"/>
      <c r="AL130" s="359">
        <v>4</v>
      </c>
      <c r="AM130" s="360"/>
      <c r="AN130" s="361"/>
      <c r="AO130" s="359">
        <v>5</v>
      </c>
      <c r="AP130" s="360"/>
      <c r="AQ130" s="361"/>
      <c r="AR130" s="359">
        <v>3</v>
      </c>
      <c r="AS130" s="360"/>
      <c r="AT130" s="361"/>
      <c r="AU130" s="359">
        <v>4</v>
      </c>
      <c r="AV130" s="360"/>
      <c r="AW130" s="361"/>
      <c r="AX130" s="359">
        <v>4</v>
      </c>
      <c r="AY130" s="360"/>
      <c r="AZ130" s="361"/>
      <c r="BA130" s="342"/>
      <c r="BB130" s="365"/>
      <c r="BC130" s="345"/>
      <c r="BD130" s="342"/>
      <c r="BE130" s="345"/>
      <c r="BF130" s="342"/>
      <c r="BG130" s="365"/>
      <c r="BH130" s="365"/>
      <c r="BI130" s="345"/>
      <c r="BJ130" s="196"/>
      <c r="BK130" s="196"/>
      <c r="BL130" s="196"/>
      <c r="BM130" s="196"/>
    </row>
    <row r="131" spans="1:65" ht="43.5" customHeight="1" thickBot="1" x14ac:dyDescent="0.25">
      <c r="A131" s="441" t="s">
        <v>22</v>
      </c>
      <c r="B131" s="442"/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3"/>
      <c r="T131" s="444">
        <f>SUM(AF131:BC131)</f>
        <v>25</v>
      </c>
      <c r="U131" s="392"/>
      <c r="V131" s="391"/>
      <c r="W131" s="393"/>
      <c r="X131" s="444"/>
      <c r="Y131" s="392"/>
      <c r="Z131" s="391"/>
      <c r="AA131" s="392"/>
      <c r="AB131" s="391"/>
      <c r="AC131" s="392"/>
      <c r="AD131" s="391"/>
      <c r="AE131" s="393"/>
      <c r="AF131" s="332">
        <v>4</v>
      </c>
      <c r="AG131" s="333"/>
      <c r="AH131" s="334"/>
      <c r="AI131" s="332">
        <v>3</v>
      </c>
      <c r="AJ131" s="333"/>
      <c r="AK131" s="334"/>
      <c r="AL131" s="332">
        <v>5</v>
      </c>
      <c r="AM131" s="333"/>
      <c r="AN131" s="334"/>
      <c r="AO131" s="332">
        <v>3</v>
      </c>
      <c r="AP131" s="333"/>
      <c r="AQ131" s="334"/>
      <c r="AR131" s="332">
        <v>4</v>
      </c>
      <c r="AS131" s="333"/>
      <c r="AT131" s="334"/>
      <c r="AU131" s="332">
        <v>3</v>
      </c>
      <c r="AV131" s="333"/>
      <c r="AW131" s="334"/>
      <c r="AX131" s="332">
        <v>3</v>
      </c>
      <c r="AY131" s="333"/>
      <c r="AZ131" s="334"/>
      <c r="BA131" s="444"/>
      <c r="BB131" s="425"/>
      <c r="BC131" s="393"/>
      <c r="BD131" s="444"/>
      <c r="BE131" s="393"/>
      <c r="BF131" s="444"/>
      <c r="BG131" s="425"/>
      <c r="BH131" s="425"/>
      <c r="BI131" s="393"/>
      <c r="BJ131" s="196"/>
      <c r="BK131" s="196"/>
      <c r="BL131" s="196"/>
      <c r="BM131" s="196"/>
    </row>
    <row r="132" spans="1:65" ht="51.6" customHeight="1" thickBot="1" x14ac:dyDescent="0.25">
      <c r="A132" s="382" t="s">
        <v>69</v>
      </c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4"/>
      <c r="Q132" s="382" t="s">
        <v>99</v>
      </c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4"/>
      <c r="AF132" s="337" t="s">
        <v>68</v>
      </c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9"/>
      <c r="AU132" s="337" t="s">
        <v>67</v>
      </c>
      <c r="AV132" s="338"/>
      <c r="AW132" s="338"/>
      <c r="AX132" s="338"/>
      <c r="AY132" s="338"/>
      <c r="AZ132" s="338"/>
      <c r="BA132" s="338"/>
      <c r="BB132" s="338"/>
      <c r="BC132" s="338"/>
      <c r="BD132" s="338"/>
      <c r="BE132" s="338"/>
      <c r="BF132" s="338"/>
      <c r="BG132" s="338"/>
      <c r="BH132" s="338"/>
      <c r="BI132" s="339"/>
      <c r="BJ132" s="196"/>
      <c r="BK132" s="196"/>
      <c r="BL132" s="196"/>
      <c r="BM132" s="196"/>
    </row>
    <row r="133" spans="1:65" ht="83.25" customHeight="1" thickBot="1" x14ac:dyDescent="0.25">
      <c r="A133" s="437" t="s">
        <v>30</v>
      </c>
      <c r="B133" s="438"/>
      <c r="C133" s="438"/>
      <c r="D133" s="438"/>
      <c r="E133" s="438"/>
      <c r="F133" s="438"/>
      <c r="G133" s="439"/>
      <c r="H133" s="440" t="s">
        <v>29</v>
      </c>
      <c r="I133" s="438"/>
      <c r="J133" s="439"/>
      <c r="K133" s="440" t="s">
        <v>31</v>
      </c>
      <c r="L133" s="438"/>
      <c r="M133" s="439"/>
      <c r="N133" s="432" t="s">
        <v>100</v>
      </c>
      <c r="O133" s="433"/>
      <c r="P133" s="434"/>
      <c r="Q133" s="435" t="s">
        <v>30</v>
      </c>
      <c r="R133" s="433"/>
      <c r="S133" s="433"/>
      <c r="T133" s="433"/>
      <c r="U133" s="433"/>
      <c r="V133" s="436"/>
      <c r="W133" s="440" t="s">
        <v>29</v>
      </c>
      <c r="X133" s="438"/>
      <c r="Y133" s="439"/>
      <c r="Z133" s="440" t="s">
        <v>31</v>
      </c>
      <c r="AA133" s="438"/>
      <c r="AB133" s="439"/>
      <c r="AC133" s="432" t="s">
        <v>100</v>
      </c>
      <c r="AD133" s="433"/>
      <c r="AE133" s="434"/>
      <c r="AF133" s="437" t="s">
        <v>29</v>
      </c>
      <c r="AG133" s="438"/>
      <c r="AH133" s="438"/>
      <c r="AI133" s="438"/>
      <c r="AJ133" s="439"/>
      <c r="AK133" s="440" t="s">
        <v>31</v>
      </c>
      <c r="AL133" s="438"/>
      <c r="AM133" s="438"/>
      <c r="AN133" s="438"/>
      <c r="AO133" s="439"/>
      <c r="AP133" s="432" t="s">
        <v>100</v>
      </c>
      <c r="AQ133" s="433"/>
      <c r="AR133" s="433"/>
      <c r="AS133" s="433"/>
      <c r="AT133" s="434"/>
      <c r="AU133" s="848" t="s">
        <v>503</v>
      </c>
      <c r="AV133" s="849"/>
      <c r="AW133" s="849"/>
      <c r="AX133" s="849"/>
      <c r="AY133" s="849"/>
      <c r="AZ133" s="849"/>
      <c r="BA133" s="849"/>
      <c r="BB133" s="849"/>
      <c r="BC133" s="849"/>
      <c r="BD133" s="849"/>
      <c r="BE133" s="849"/>
      <c r="BF133" s="849"/>
      <c r="BG133" s="849"/>
      <c r="BH133" s="849"/>
      <c r="BI133" s="850"/>
      <c r="BJ133" s="196"/>
      <c r="BK133" s="196"/>
      <c r="BL133" s="196"/>
      <c r="BM133" s="196"/>
    </row>
    <row r="134" spans="1:65" ht="41.25" customHeight="1" x14ac:dyDescent="0.2">
      <c r="A134" s="857" t="s">
        <v>152</v>
      </c>
      <c r="B134" s="858"/>
      <c r="C134" s="858"/>
      <c r="D134" s="858"/>
      <c r="E134" s="858"/>
      <c r="F134" s="858"/>
      <c r="G134" s="859"/>
      <c r="H134" s="440">
        <v>2</v>
      </c>
      <c r="I134" s="438"/>
      <c r="J134" s="439"/>
      <c r="K134" s="874">
        <v>2</v>
      </c>
      <c r="L134" s="875"/>
      <c r="M134" s="876"/>
      <c r="N134" s="874">
        <v>3</v>
      </c>
      <c r="O134" s="875"/>
      <c r="P134" s="883"/>
      <c r="Q134" s="523" t="s">
        <v>455</v>
      </c>
      <c r="R134" s="524"/>
      <c r="S134" s="524"/>
      <c r="T134" s="524"/>
      <c r="U134" s="524"/>
      <c r="V134" s="525"/>
      <c r="W134" s="377">
        <v>4</v>
      </c>
      <c r="X134" s="526"/>
      <c r="Y134" s="378"/>
      <c r="Z134" s="377">
        <v>2</v>
      </c>
      <c r="AA134" s="526"/>
      <c r="AB134" s="378"/>
      <c r="AC134" s="377">
        <v>3</v>
      </c>
      <c r="AD134" s="526"/>
      <c r="AE134" s="370"/>
      <c r="AF134" s="437">
        <v>8</v>
      </c>
      <c r="AG134" s="438"/>
      <c r="AH134" s="438"/>
      <c r="AI134" s="438"/>
      <c r="AJ134" s="439"/>
      <c r="AK134" s="440">
        <v>10</v>
      </c>
      <c r="AL134" s="438"/>
      <c r="AM134" s="438"/>
      <c r="AN134" s="438"/>
      <c r="AO134" s="439"/>
      <c r="AP134" s="835">
        <v>15</v>
      </c>
      <c r="AQ134" s="836"/>
      <c r="AR134" s="836"/>
      <c r="AS134" s="836"/>
      <c r="AT134" s="837"/>
      <c r="AU134" s="851"/>
      <c r="AV134" s="852"/>
      <c r="AW134" s="852"/>
      <c r="AX134" s="852"/>
      <c r="AY134" s="852"/>
      <c r="AZ134" s="852"/>
      <c r="BA134" s="852"/>
      <c r="BB134" s="852"/>
      <c r="BC134" s="852"/>
      <c r="BD134" s="852"/>
      <c r="BE134" s="852"/>
      <c r="BF134" s="852"/>
      <c r="BG134" s="852"/>
      <c r="BH134" s="852"/>
      <c r="BI134" s="853"/>
      <c r="BJ134" s="196"/>
      <c r="BK134" s="196"/>
      <c r="BL134" s="196"/>
      <c r="BM134" s="196"/>
    </row>
    <row r="135" spans="1:65" ht="66.75" customHeight="1" x14ac:dyDescent="0.2">
      <c r="A135" s="860"/>
      <c r="B135" s="861"/>
      <c r="C135" s="861"/>
      <c r="D135" s="861"/>
      <c r="E135" s="861"/>
      <c r="F135" s="861"/>
      <c r="G135" s="862"/>
      <c r="H135" s="833"/>
      <c r="I135" s="528"/>
      <c r="J135" s="529"/>
      <c r="K135" s="877"/>
      <c r="L135" s="878"/>
      <c r="M135" s="879"/>
      <c r="N135" s="877"/>
      <c r="O135" s="878"/>
      <c r="P135" s="884"/>
      <c r="Q135" s="843" t="s">
        <v>456</v>
      </c>
      <c r="R135" s="764"/>
      <c r="S135" s="764"/>
      <c r="T135" s="764"/>
      <c r="U135" s="764"/>
      <c r="V135" s="765"/>
      <c r="W135" s="344">
        <v>6</v>
      </c>
      <c r="X135" s="365"/>
      <c r="Y135" s="343"/>
      <c r="Z135" s="344">
        <v>4</v>
      </c>
      <c r="AA135" s="365"/>
      <c r="AB135" s="343"/>
      <c r="AC135" s="344">
        <v>6</v>
      </c>
      <c r="AD135" s="365"/>
      <c r="AE135" s="345"/>
      <c r="AF135" s="527"/>
      <c r="AG135" s="528"/>
      <c r="AH135" s="528"/>
      <c r="AI135" s="528"/>
      <c r="AJ135" s="529"/>
      <c r="AK135" s="833"/>
      <c r="AL135" s="528"/>
      <c r="AM135" s="528"/>
      <c r="AN135" s="528"/>
      <c r="AO135" s="529"/>
      <c r="AP135" s="838"/>
      <c r="AQ135" s="839"/>
      <c r="AR135" s="839"/>
      <c r="AS135" s="839"/>
      <c r="AT135" s="840"/>
      <c r="AU135" s="851"/>
      <c r="AV135" s="852"/>
      <c r="AW135" s="852"/>
      <c r="AX135" s="852"/>
      <c r="AY135" s="852"/>
      <c r="AZ135" s="852"/>
      <c r="BA135" s="852"/>
      <c r="BB135" s="852"/>
      <c r="BC135" s="852"/>
      <c r="BD135" s="852"/>
      <c r="BE135" s="852"/>
      <c r="BF135" s="852"/>
      <c r="BG135" s="852"/>
      <c r="BH135" s="852"/>
      <c r="BI135" s="853"/>
      <c r="BJ135" s="193"/>
      <c r="BK135" s="193"/>
      <c r="BL135" s="193"/>
      <c r="BM135" s="193"/>
    </row>
    <row r="136" spans="1:65" ht="45.75" customHeight="1" thickBot="1" x14ac:dyDescent="0.5">
      <c r="A136" s="863"/>
      <c r="B136" s="864"/>
      <c r="C136" s="864"/>
      <c r="D136" s="864"/>
      <c r="E136" s="864"/>
      <c r="F136" s="864"/>
      <c r="G136" s="865"/>
      <c r="H136" s="834"/>
      <c r="I136" s="531"/>
      <c r="J136" s="532"/>
      <c r="K136" s="880"/>
      <c r="L136" s="881"/>
      <c r="M136" s="882"/>
      <c r="N136" s="880"/>
      <c r="O136" s="881"/>
      <c r="P136" s="585"/>
      <c r="Q136" s="844" t="s">
        <v>153</v>
      </c>
      <c r="R136" s="845"/>
      <c r="S136" s="845"/>
      <c r="T136" s="845"/>
      <c r="U136" s="845"/>
      <c r="V136" s="846"/>
      <c r="W136" s="847">
        <v>8</v>
      </c>
      <c r="X136" s="375"/>
      <c r="Y136" s="376"/>
      <c r="Z136" s="847">
        <v>10</v>
      </c>
      <c r="AA136" s="375"/>
      <c r="AB136" s="376"/>
      <c r="AC136" s="391">
        <v>15</v>
      </c>
      <c r="AD136" s="425"/>
      <c r="AE136" s="393"/>
      <c r="AF136" s="530"/>
      <c r="AG136" s="531"/>
      <c r="AH136" s="531"/>
      <c r="AI136" s="531"/>
      <c r="AJ136" s="532"/>
      <c r="AK136" s="834"/>
      <c r="AL136" s="531"/>
      <c r="AM136" s="531"/>
      <c r="AN136" s="531"/>
      <c r="AO136" s="532"/>
      <c r="AP136" s="841"/>
      <c r="AQ136" s="842"/>
      <c r="AR136" s="842"/>
      <c r="AS136" s="842"/>
      <c r="AT136" s="548"/>
      <c r="AU136" s="854"/>
      <c r="AV136" s="855"/>
      <c r="AW136" s="855"/>
      <c r="AX136" s="855"/>
      <c r="AY136" s="855"/>
      <c r="AZ136" s="855"/>
      <c r="BA136" s="855"/>
      <c r="BB136" s="855"/>
      <c r="BC136" s="855"/>
      <c r="BD136" s="855"/>
      <c r="BE136" s="855"/>
      <c r="BF136" s="855"/>
      <c r="BG136" s="855"/>
      <c r="BH136" s="855"/>
      <c r="BI136" s="856"/>
      <c r="BJ136" s="81"/>
      <c r="BK136" s="81"/>
      <c r="BL136" s="81"/>
      <c r="BM136" s="79"/>
    </row>
    <row r="137" spans="1:65" ht="39" customHeight="1" x14ac:dyDescent="0.45">
      <c r="A137" s="827"/>
      <c r="B137" s="827"/>
      <c r="C137" s="827"/>
      <c r="D137" s="827"/>
      <c r="E137" s="827"/>
      <c r="F137" s="827"/>
      <c r="G137" s="827"/>
      <c r="H137" s="827"/>
      <c r="I137" s="827"/>
      <c r="J137" s="827"/>
      <c r="K137" s="827"/>
      <c r="L137" s="827"/>
      <c r="M137" s="827"/>
      <c r="N137" s="827"/>
      <c r="O137" s="827"/>
      <c r="P137" s="827"/>
      <c r="Q137" s="827"/>
      <c r="R137" s="827"/>
      <c r="S137" s="827"/>
      <c r="T137" s="827"/>
      <c r="U137" s="827"/>
      <c r="V137" s="827"/>
      <c r="W137" s="827"/>
      <c r="X137" s="827"/>
      <c r="Y137" s="827"/>
      <c r="Z137" s="827"/>
      <c r="AA137" s="827"/>
      <c r="AB137" s="827"/>
      <c r="AC137" s="827"/>
      <c r="AD137" s="827"/>
      <c r="AE137" s="827"/>
      <c r="AF137" s="827"/>
      <c r="AG137" s="827"/>
      <c r="AH137" s="827"/>
      <c r="AI137" s="827"/>
      <c r="AJ137" s="827"/>
      <c r="AK137" s="827"/>
      <c r="AL137" s="827"/>
      <c r="AM137" s="827"/>
      <c r="AN137" s="827"/>
      <c r="AO137" s="827"/>
      <c r="AP137" s="827"/>
      <c r="AQ137" s="827"/>
      <c r="AR137" s="827"/>
      <c r="AS137" s="827"/>
      <c r="AT137" s="827"/>
      <c r="AU137" s="827"/>
      <c r="AV137" s="827"/>
      <c r="AW137" s="827"/>
      <c r="AX137" s="827"/>
      <c r="AY137" s="827"/>
      <c r="AZ137" s="827"/>
      <c r="BA137" s="827"/>
      <c r="BB137" s="827"/>
      <c r="BC137" s="827"/>
      <c r="BD137" s="827"/>
      <c r="BE137" s="827"/>
      <c r="BF137" s="827"/>
      <c r="BG137" s="827"/>
      <c r="BH137" s="827"/>
      <c r="BI137" s="827"/>
      <c r="BJ137" s="80"/>
      <c r="BK137" s="80"/>
      <c r="BL137" s="80"/>
      <c r="BM137" s="79"/>
    </row>
    <row r="138" spans="1:65" ht="36.75" customHeight="1" thickBot="1" x14ac:dyDescent="0.5">
      <c r="A138" s="828" t="s">
        <v>114</v>
      </c>
      <c r="B138" s="828"/>
      <c r="C138" s="828"/>
      <c r="D138" s="828"/>
      <c r="E138" s="828"/>
      <c r="F138" s="828"/>
      <c r="G138" s="828"/>
      <c r="H138" s="828"/>
      <c r="I138" s="828"/>
      <c r="J138" s="828"/>
      <c r="K138" s="828"/>
      <c r="L138" s="828"/>
      <c r="M138" s="828"/>
      <c r="N138" s="828"/>
      <c r="O138" s="828"/>
      <c r="P138" s="828"/>
      <c r="Q138" s="828"/>
      <c r="R138" s="828"/>
      <c r="S138" s="828"/>
      <c r="T138" s="828"/>
      <c r="U138" s="828"/>
      <c r="V138" s="828"/>
      <c r="W138" s="828"/>
      <c r="X138" s="828"/>
      <c r="Y138" s="828"/>
      <c r="Z138" s="828"/>
      <c r="AA138" s="828"/>
      <c r="AB138" s="828"/>
      <c r="AC138" s="828"/>
      <c r="AD138" s="828"/>
      <c r="AE138" s="828"/>
      <c r="AF138" s="828"/>
      <c r="AG138" s="828"/>
      <c r="AH138" s="828"/>
      <c r="AI138" s="828"/>
      <c r="AJ138" s="828"/>
      <c r="AK138" s="828"/>
      <c r="AL138" s="828"/>
      <c r="AM138" s="828"/>
      <c r="AN138" s="828"/>
      <c r="AO138" s="828"/>
      <c r="AP138" s="828"/>
      <c r="AQ138" s="828"/>
      <c r="AR138" s="828"/>
      <c r="AS138" s="828"/>
      <c r="AT138" s="828"/>
      <c r="AU138" s="828"/>
      <c r="AV138" s="828"/>
      <c r="AW138" s="828"/>
      <c r="AX138" s="828"/>
      <c r="AY138" s="828"/>
      <c r="AZ138" s="828"/>
      <c r="BA138" s="828"/>
      <c r="BB138" s="828"/>
      <c r="BC138" s="828"/>
      <c r="BD138" s="828"/>
      <c r="BE138" s="828"/>
      <c r="BF138" s="828"/>
      <c r="BG138" s="828"/>
      <c r="BH138" s="828"/>
      <c r="BI138" s="828"/>
      <c r="BJ138" s="82"/>
      <c r="BK138" s="82"/>
      <c r="BL138" s="82"/>
      <c r="BM138" s="79"/>
    </row>
    <row r="139" spans="1:65" ht="94.5" customHeight="1" thickBot="1" x14ac:dyDescent="0.5">
      <c r="A139" s="829" t="s">
        <v>103</v>
      </c>
      <c r="B139" s="830"/>
      <c r="C139" s="830"/>
      <c r="D139" s="831"/>
      <c r="E139" s="832" t="s">
        <v>104</v>
      </c>
      <c r="F139" s="832"/>
      <c r="G139" s="832"/>
      <c r="H139" s="832"/>
      <c r="I139" s="832"/>
      <c r="J139" s="832"/>
      <c r="K139" s="832"/>
      <c r="L139" s="832"/>
      <c r="M139" s="832"/>
      <c r="N139" s="832"/>
      <c r="O139" s="832"/>
      <c r="P139" s="832"/>
      <c r="Q139" s="832"/>
      <c r="R139" s="832"/>
      <c r="S139" s="832"/>
      <c r="T139" s="832"/>
      <c r="U139" s="832"/>
      <c r="V139" s="832"/>
      <c r="W139" s="832"/>
      <c r="X139" s="832"/>
      <c r="Y139" s="832"/>
      <c r="Z139" s="832"/>
      <c r="AA139" s="832"/>
      <c r="AB139" s="832"/>
      <c r="AC139" s="832"/>
      <c r="AD139" s="832"/>
      <c r="AE139" s="832"/>
      <c r="AF139" s="832"/>
      <c r="AG139" s="832"/>
      <c r="AH139" s="832"/>
      <c r="AI139" s="832"/>
      <c r="AJ139" s="832"/>
      <c r="AK139" s="832"/>
      <c r="AL139" s="832"/>
      <c r="AM139" s="832"/>
      <c r="AN139" s="832"/>
      <c r="AO139" s="832"/>
      <c r="AP139" s="832"/>
      <c r="AQ139" s="832"/>
      <c r="AR139" s="832"/>
      <c r="AS139" s="832"/>
      <c r="AT139" s="832"/>
      <c r="AU139" s="832"/>
      <c r="AV139" s="832"/>
      <c r="AW139" s="832"/>
      <c r="AX139" s="832"/>
      <c r="AY139" s="832"/>
      <c r="AZ139" s="832"/>
      <c r="BA139" s="832"/>
      <c r="BB139" s="832"/>
      <c r="BC139" s="832"/>
      <c r="BD139" s="832"/>
      <c r="BE139" s="832"/>
      <c r="BF139" s="520" t="s">
        <v>291</v>
      </c>
      <c r="BG139" s="521"/>
      <c r="BH139" s="521"/>
      <c r="BI139" s="522"/>
      <c r="BJ139" s="82"/>
      <c r="BK139" s="82"/>
      <c r="BL139" s="82"/>
      <c r="BM139" s="79"/>
    </row>
    <row r="140" spans="1:65" ht="69.75" customHeight="1" x14ac:dyDescent="0.45">
      <c r="A140" s="369" t="s">
        <v>115</v>
      </c>
      <c r="B140" s="526"/>
      <c r="C140" s="526"/>
      <c r="D140" s="378"/>
      <c r="E140" s="793" t="s">
        <v>238</v>
      </c>
      <c r="F140" s="793"/>
      <c r="G140" s="793"/>
      <c r="H140" s="793"/>
      <c r="I140" s="793"/>
      <c r="J140" s="793"/>
      <c r="K140" s="793"/>
      <c r="L140" s="793"/>
      <c r="M140" s="793"/>
      <c r="N140" s="793"/>
      <c r="O140" s="793"/>
      <c r="P140" s="793"/>
      <c r="Q140" s="793"/>
      <c r="R140" s="793"/>
      <c r="S140" s="793"/>
      <c r="T140" s="793"/>
      <c r="U140" s="793"/>
      <c r="V140" s="793"/>
      <c r="W140" s="793"/>
      <c r="X140" s="793"/>
      <c r="Y140" s="793"/>
      <c r="Z140" s="793"/>
      <c r="AA140" s="793"/>
      <c r="AB140" s="793"/>
      <c r="AC140" s="793"/>
      <c r="AD140" s="793"/>
      <c r="AE140" s="793"/>
      <c r="AF140" s="793"/>
      <c r="AG140" s="793"/>
      <c r="AH140" s="793"/>
      <c r="AI140" s="793"/>
      <c r="AJ140" s="793"/>
      <c r="AK140" s="793"/>
      <c r="AL140" s="793"/>
      <c r="AM140" s="793"/>
      <c r="AN140" s="793"/>
      <c r="AO140" s="793"/>
      <c r="AP140" s="793"/>
      <c r="AQ140" s="793"/>
      <c r="AR140" s="793"/>
      <c r="AS140" s="793"/>
      <c r="AT140" s="793"/>
      <c r="AU140" s="793"/>
      <c r="AV140" s="793"/>
      <c r="AW140" s="793"/>
      <c r="AX140" s="793"/>
      <c r="AY140" s="793"/>
      <c r="AZ140" s="793"/>
      <c r="BA140" s="793"/>
      <c r="BB140" s="793"/>
      <c r="BC140" s="793"/>
      <c r="BD140" s="793"/>
      <c r="BE140" s="793"/>
      <c r="BF140" s="899" t="s">
        <v>418</v>
      </c>
      <c r="BG140" s="900"/>
      <c r="BH140" s="900"/>
      <c r="BI140" s="901"/>
      <c r="BJ140" s="59"/>
      <c r="BK140" s="59"/>
      <c r="BL140" s="59"/>
      <c r="BM140" s="79"/>
    </row>
    <row r="141" spans="1:65" ht="36.75" customHeight="1" x14ac:dyDescent="0.45">
      <c r="A141" s="342" t="s">
        <v>116</v>
      </c>
      <c r="B141" s="365"/>
      <c r="C141" s="365"/>
      <c r="D141" s="343"/>
      <c r="E141" s="419" t="s">
        <v>239</v>
      </c>
      <c r="F141" s="420"/>
      <c r="G141" s="420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  <c r="AG141" s="420"/>
      <c r="AH141" s="420"/>
      <c r="AI141" s="420"/>
      <c r="AJ141" s="420"/>
      <c r="AK141" s="420"/>
      <c r="AL141" s="420"/>
      <c r="AM141" s="420"/>
      <c r="AN141" s="420"/>
      <c r="AO141" s="420"/>
      <c r="AP141" s="420"/>
      <c r="AQ141" s="420"/>
      <c r="AR141" s="420"/>
      <c r="AS141" s="420"/>
      <c r="AT141" s="420"/>
      <c r="AU141" s="420"/>
      <c r="AV141" s="420"/>
      <c r="AW141" s="420"/>
      <c r="AX141" s="420"/>
      <c r="AY141" s="420"/>
      <c r="AZ141" s="420"/>
      <c r="BA141" s="420"/>
      <c r="BB141" s="420"/>
      <c r="BC141" s="420"/>
      <c r="BD141" s="420"/>
      <c r="BE141" s="421"/>
      <c r="BF141" s="422" t="s">
        <v>108</v>
      </c>
      <c r="BG141" s="423"/>
      <c r="BH141" s="423"/>
      <c r="BI141" s="424"/>
      <c r="BJ141" s="83"/>
      <c r="BK141" s="83"/>
      <c r="BL141" s="83"/>
      <c r="BM141" s="79"/>
    </row>
    <row r="142" spans="1:65" ht="42" customHeight="1" x14ac:dyDescent="0.45">
      <c r="A142" s="342" t="s">
        <v>123</v>
      </c>
      <c r="B142" s="365"/>
      <c r="C142" s="365"/>
      <c r="D142" s="343"/>
      <c r="E142" s="764" t="s">
        <v>237</v>
      </c>
      <c r="F142" s="764"/>
      <c r="G142" s="764"/>
      <c r="H142" s="764"/>
      <c r="I142" s="764"/>
      <c r="J142" s="764"/>
      <c r="K142" s="764"/>
      <c r="L142" s="764"/>
      <c r="M142" s="764"/>
      <c r="N142" s="764"/>
      <c r="O142" s="764"/>
      <c r="P142" s="764"/>
      <c r="Q142" s="764"/>
      <c r="R142" s="764"/>
      <c r="S142" s="764"/>
      <c r="T142" s="764"/>
      <c r="U142" s="764"/>
      <c r="V142" s="764"/>
      <c r="W142" s="764"/>
      <c r="X142" s="764"/>
      <c r="Y142" s="764"/>
      <c r="Z142" s="764"/>
      <c r="AA142" s="764"/>
      <c r="AB142" s="764"/>
      <c r="AC142" s="764"/>
      <c r="AD142" s="764"/>
      <c r="AE142" s="764"/>
      <c r="AF142" s="764"/>
      <c r="AG142" s="764"/>
      <c r="AH142" s="764"/>
      <c r="AI142" s="764"/>
      <c r="AJ142" s="764"/>
      <c r="AK142" s="764"/>
      <c r="AL142" s="764"/>
      <c r="AM142" s="764"/>
      <c r="AN142" s="764"/>
      <c r="AO142" s="764"/>
      <c r="AP142" s="764"/>
      <c r="AQ142" s="764"/>
      <c r="AR142" s="764"/>
      <c r="AS142" s="764"/>
      <c r="AT142" s="764"/>
      <c r="AU142" s="764"/>
      <c r="AV142" s="764"/>
      <c r="AW142" s="764"/>
      <c r="AX142" s="764"/>
      <c r="AY142" s="764"/>
      <c r="AZ142" s="764"/>
      <c r="BA142" s="764"/>
      <c r="BB142" s="764"/>
      <c r="BC142" s="764"/>
      <c r="BD142" s="764"/>
      <c r="BE142" s="898"/>
      <c r="BF142" s="422" t="s">
        <v>107</v>
      </c>
      <c r="BG142" s="896"/>
      <c r="BH142" s="896"/>
      <c r="BI142" s="897"/>
      <c r="BJ142" s="59"/>
      <c r="BK142" s="59"/>
      <c r="BL142" s="59"/>
      <c r="BM142" s="79"/>
    </row>
    <row r="143" spans="1:65" ht="39" customHeight="1" x14ac:dyDescent="0.45">
      <c r="A143" s="342" t="s">
        <v>124</v>
      </c>
      <c r="B143" s="693"/>
      <c r="C143" s="693"/>
      <c r="D143" s="691"/>
      <c r="E143" s="889" t="s">
        <v>240</v>
      </c>
      <c r="F143" s="889"/>
      <c r="G143" s="889"/>
      <c r="H143" s="889"/>
      <c r="I143" s="889"/>
      <c r="J143" s="889"/>
      <c r="K143" s="889"/>
      <c r="L143" s="889"/>
      <c r="M143" s="889"/>
      <c r="N143" s="889"/>
      <c r="O143" s="889"/>
      <c r="P143" s="889"/>
      <c r="Q143" s="889"/>
      <c r="R143" s="889"/>
      <c r="S143" s="889"/>
      <c r="T143" s="889"/>
      <c r="U143" s="889"/>
      <c r="V143" s="889"/>
      <c r="W143" s="889"/>
      <c r="X143" s="889"/>
      <c r="Y143" s="889"/>
      <c r="Z143" s="889"/>
      <c r="AA143" s="889"/>
      <c r="AB143" s="889"/>
      <c r="AC143" s="889"/>
      <c r="AD143" s="889"/>
      <c r="AE143" s="889"/>
      <c r="AF143" s="889"/>
      <c r="AG143" s="889"/>
      <c r="AH143" s="889"/>
      <c r="AI143" s="889"/>
      <c r="AJ143" s="889"/>
      <c r="AK143" s="889"/>
      <c r="AL143" s="889"/>
      <c r="AM143" s="889"/>
      <c r="AN143" s="889"/>
      <c r="AO143" s="889"/>
      <c r="AP143" s="889"/>
      <c r="AQ143" s="889"/>
      <c r="AR143" s="889"/>
      <c r="AS143" s="889"/>
      <c r="AT143" s="889"/>
      <c r="AU143" s="889"/>
      <c r="AV143" s="889"/>
      <c r="AW143" s="889"/>
      <c r="AX143" s="889"/>
      <c r="AY143" s="889"/>
      <c r="AZ143" s="889"/>
      <c r="BA143" s="889"/>
      <c r="BB143" s="889"/>
      <c r="BC143" s="889"/>
      <c r="BD143" s="889"/>
      <c r="BE143" s="890"/>
      <c r="BF143" s="891" t="s">
        <v>109</v>
      </c>
      <c r="BG143" s="892"/>
      <c r="BH143" s="892"/>
      <c r="BI143" s="893"/>
      <c r="BJ143" s="59"/>
      <c r="BK143" s="59"/>
      <c r="BL143" s="59"/>
      <c r="BM143" s="79"/>
    </row>
    <row r="144" spans="1:65" ht="34.5" customHeight="1" x14ac:dyDescent="0.45">
      <c r="A144" s="342" t="s">
        <v>130</v>
      </c>
      <c r="B144" s="693"/>
      <c r="C144" s="693"/>
      <c r="D144" s="691"/>
      <c r="E144" s="589" t="s">
        <v>242</v>
      </c>
      <c r="F144" s="589"/>
      <c r="G144" s="589"/>
      <c r="H144" s="589"/>
      <c r="I144" s="589"/>
      <c r="J144" s="589"/>
      <c r="K144" s="589"/>
      <c r="L144" s="589"/>
      <c r="M144" s="589"/>
      <c r="N144" s="589"/>
      <c r="O144" s="589"/>
      <c r="P144" s="589"/>
      <c r="Q144" s="589"/>
      <c r="R144" s="589"/>
      <c r="S144" s="589"/>
      <c r="T144" s="589"/>
      <c r="U144" s="589"/>
      <c r="V144" s="589"/>
      <c r="W144" s="589"/>
      <c r="X144" s="589"/>
      <c r="Y144" s="589"/>
      <c r="Z144" s="589"/>
      <c r="AA144" s="589"/>
      <c r="AB144" s="589"/>
      <c r="AC144" s="589"/>
      <c r="AD144" s="589"/>
      <c r="AE144" s="589"/>
      <c r="AF144" s="589"/>
      <c r="AG144" s="589"/>
      <c r="AH144" s="589"/>
      <c r="AI144" s="589"/>
      <c r="AJ144" s="589"/>
      <c r="AK144" s="589"/>
      <c r="AL144" s="589"/>
      <c r="AM144" s="589"/>
      <c r="AN144" s="589"/>
      <c r="AO144" s="589"/>
      <c r="AP144" s="589"/>
      <c r="AQ144" s="589"/>
      <c r="AR144" s="589"/>
      <c r="AS144" s="589"/>
      <c r="AT144" s="589"/>
      <c r="AU144" s="589"/>
      <c r="AV144" s="589"/>
      <c r="AW144" s="589"/>
      <c r="AX144" s="589"/>
      <c r="AY144" s="589"/>
      <c r="AZ144" s="589"/>
      <c r="BA144" s="589"/>
      <c r="BB144" s="589"/>
      <c r="BC144" s="589"/>
      <c r="BD144" s="589"/>
      <c r="BE144" s="589"/>
      <c r="BF144" s="422" t="s">
        <v>419</v>
      </c>
      <c r="BG144" s="896"/>
      <c r="BH144" s="896"/>
      <c r="BI144" s="897"/>
      <c r="BJ144" s="59"/>
      <c r="BK144" s="59"/>
      <c r="BL144" s="59"/>
      <c r="BM144" s="79"/>
    </row>
    <row r="145" spans="1:130" ht="34.5" customHeight="1" x14ac:dyDescent="0.45">
      <c r="A145" s="342" t="s">
        <v>131</v>
      </c>
      <c r="B145" s="693"/>
      <c r="C145" s="693"/>
      <c r="D145" s="691"/>
      <c r="E145" s="590" t="s">
        <v>241</v>
      </c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8"/>
      <c r="BF145" s="422" t="s">
        <v>419</v>
      </c>
      <c r="BG145" s="896"/>
      <c r="BH145" s="896"/>
      <c r="BI145" s="897"/>
      <c r="BJ145" s="59"/>
      <c r="BK145" s="59"/>
      <c r="BL145" s="59"/>
      <c r="BM145" s="79"/>
    </row>
    <row r="146" spans="1:130" ht="78" customHeight="1" x14ac:dyDescent="0.45">
      <c r="A146" s="885" t="s">
        <v>163</v>
      </c>
      <c r="B146" s="886"/>
      <c r="C146" s="886"/>
      <c r="D146" s="887"/>
      <c r="E146" s="889" t="s">
        <v>466</v>
      </c>
      <c r="F146" s="889"/>
      <c r="G146" s="889"/>
      <c r="H146" s="889"/>
      <c r="I146" s="889"/>
      <c r="J146" s="889"/>
      <c r="K146" s="889"/>
      <c r="L146" s="889"/>
      <c r="M146" s="889"/>
      <c r="N146" s="889"/>
      <c r="O146" s="889"/>
      <c r="P146" s="889"/>
      <c r="Q146" s="889"/>
      <c r="R146" s="889"/>
      <c r="S146" s="889"/>
      <c r="T146" s="889"/>
      <c r="U146" s="889"/>
      <c r="V146" s="889"/>
      <c r="W146" s="889"/>
      <c r="X146" s="889"/>
      <c r="Y146" s="889"/>
      <c r="Z146" s="889"/>
      <c r="AA146" s="889"/>
      <c r="AB146" s="889"/>
      <c r="AC146" s="889"/>
      <c r="AD146" s="889"/>
      <c r="AE146" s="889"/>
      <c r="AF146" s="889"/>
      <c r="AG146" s="889"/>
      <c r="AH146" s="889"/>
      <c r="AI146" s="889"/>
      <c r="AJ146" s="889"/>
      <c r="AK146" s="889"/>
      <c r="AL146" s="889"/>
      <c r="AM146" s="889"/>
      <c r="AN146" s="889"/>
      <c r="AO146" s="889"/>
      <c r="AP146" s="889"/>
      <c r="AQ146" s="889"/>
      <c r="AR146" s="889"/>
      <c r="AS146" s="889"/>
      <c r="AT146" s="889"/>
      <c r="AU146" s="889"/>
      <c r="AV146" s="889"/>
      <c r="AW146" s="889"/>
      <c r="AX146" s="889"/>
      <c r="AY146" s="889"/>
      <c r="AZ146" s="889"/>
      <c r="BA146" s="889"/>
      <c r="BB146" s="889"/>
      <c r="BC146" s="889"/>
      <c r="BD146" s="889"/>
      <c r="BE146" s="889"/>
      <c r="BF146" s="894" t="s">
        <v>110</v>
      </c>
      <c r="BG146" s="894"/>
      <c r="BH146" s="894"/>
      <c r="BI146" s="895"/>
      <c r="BJ146" s="59"/>
      <c r="BK146" s="59"/>
      <c r="BL146" s="59"/>
      <c r="BM146" s="79"/>
    </row>
    <row r="147" spans="1:130" ht="74.25" customHeight="1" x14ac:dyDescent="0.45">
      <c r="A147" s="885" t="s">
        <v>164</v>
      </c>
      <c r="B147" s="886"/>
      <c r="C147" s="886"/>
      <c r="D147" s="887"/>
      <c r="E147" s="889" t="s">
        <v>318</v>
      </c>
      <c r="F147" s="889"/>
      <c r="G147" s="889"/>
      <c r="H147" s="889"/>
      <c r="I147" s="889"/>
      <c r="J147" s="889"/>
      <c r="K147" s="889"/>
      <c r="L147" s="889"/>
      <c r="M147" s="889"/>
      <c r="N147" s="889"/>
      <c r="O147" s="889"/>
      <c r="P147" s="889"/>
      <c r="Q147" s="889"/>
      <c r="R147" s="889"/>
      <c r="S147" s="889"/>
      <c r="T147" s="889"/>
      <c r="U147" s="889"/>
      <c r="V147" s="889"/>
      <c r="W147" s="889"/>
      <c r="X147" s="889"/>
      <c r="Y147" s="889"/>
      <c r="Z147" s="889"/>
      <c r="AA147" s="889"/>
      <c r="AB147" s="889"/>
      <c r="AC147" s="889"/>
      <c r="AD147" s="889"/>
      <c r="AE147" s="889"/>
      <c r="AF147" s="889"/>
      <c r="AG147" s="889"/>
      <c r="AH147" s="889"/>
      <c r="AI147" s="889"/>
      <c r="AJ147" s="889"/>
      <c r="AK147" s="889"/>
      <c r="AL147" s="889"/>
      <c r="AM147" s="889"/>
      <c r="AN147" s="889"/>
      <c r="AO147" s="889"/>
      <c r="AP147" s="889"/>
      <c r="AQ147" s="889"/>
      <c r="AR147" s="889"/>
      <c r="AS147" s="889"/>
      <c r="AT147" s="889"/>
      <c r="AU147" s="889"/>
      <c r="AV147" s="889"/>
      <c r="AW147" s="889"/>
      <c r="AX147" s="889"/>
      <c r="AY147" s="889"/>
      <c r="AZ147" s="889"/>
      <c r="BA147" s="889"/>
      <c r="BB147" s="889"/>
      <c r="BC147" s="889"/>
      <c r="BD147" s="889"/>
      <c r="BE147" s="889"/>
      <c r="BF147" s="894" t="s">
        <v>109</v>
      </c>
      <c r="BG147" s="894"/>
      <c r="BH147" s="894"/>
      <c r="BI147" s="895"/>
      <c r="BJ147" s="59"/>
      <c r="BK147" s="59"/>
      <c r="BL147" s="59"/>
      <c r="BM147" s="79"/>
    </row>
    <row r="148" spans="1:130" ht="36.75" customHeight="1" x14ac:dyDescent="0.45">
      <c r="A148" s="342" t="s">
        <v>165</v>
      </c>
      <c r="B148" s="365"/>
      <c r="C148" s="365"/>
      <c r="D148" s="343"/>
      <c r="E148" s="385" t="s">
        <v>249</v>
      </c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386"/>
      <c r="W148" s="386"/>
      <c r="X148" s="386"/>
      <c r="Y148" s="386"/>
      <c r="Z148" s="386"/>
      <c r="AA148" s="386"/>
      <c r="AB148" s="386"/>
      <c r="AC148" s="386"/>
      <c r="AD148" s="386"/>
      <c r="AE148" s="386"/>
      <c r="AF148" s="386"/>
      <c r="AG148" s="386"/>
      <c r="AH148" s="386"/>
      <c r="AI148" s="386"/>
      <c r="AJ148" s="386"/>
      <c r="AK148" s="386"/>
      <c r="AL148" s="386"/>
      <c r="AM148" s="386"/>
      <c r="AN148" s="386"/>
      <c r="AO148" s="386"/>
      <c r="AP148" s="386"/>
      <c r="AQ148" s="386"/>
      <c r="AR148" s="386"/>
      <c r="AS148" s="386"/>
      <c r="AT148" s="38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7"/>
      <c r="BF148" s="388" t="s">
        <v>470</v>
      </c>
      <c r="BG148" s="389"/>
      <c r="BH148" s="389"/>
      <c r="BI148" s="390"/>
      <c r="BJ148" s="59"/>
      <c r="BK148" s="59"/>
      <c r="BL148" s="59"/>
      <c r="BM148" s="79"/>
    </row>
    <row r="149" spans="1:130" ht="113.25" customHeight="1" x14ac:dyDescent="0.45">
      <c r="A149" s="885" t="s">
        <v>215</v>
      </c>
      <c r="B149" s="886"/>
      <c r="C149" s="886"/>
      <c r="D149" s="887"/>
      <c r="E149" s="888" t="s">
        <v>507</v>
      </c>
      <c r="F149" s="889"/>
      <c r="G149" s="889"/>
      <c r="H149" s="889"/>
      <c r="I149" s="889"/>
      <c r="J149" s="889"/>
      <c r="K149" s="889"/>
      <c r="L149" s="889"/>
      <c r="M149" s="889"/>
      <c r="N149" s="889"/>
      <c r="O149" s="889"/>
      <c r="P149" s="889"/>
      <c r="Q149" s="889"/>
      <c r="R149" s="889"/>
      <c r="S149" s="889"/>
      <c r="T149" s="889"/>
      <c r="U149" s="889"/>
      <c r="V149" s="889"/>
      <c r="W149" s="889"/>
      <c r="X149" s="889"/>
      <c r="Y149" s="889"/>
      <c r="Z149" s="889"/>
      <c r="AA149" s="889"/>
      <c r="AB149" s="889"/>
      <c r="AC149" s="889"/>
      <c r="AD149" s="889"/>
      <c r="AE149" s="889"/>
      <c r="AF149" s="889"/>
      <c r="AG149" s="889"/>
      <c r="AH149" s="889"/>
      <c r="AI149" s="889"/>
      <c r="AJ149" s="889"/>
      <c r="AK149" s="889"/>
      <c r="AL149" s="889"/>
      <c r="AM149" s="889"/>
      <c r="AN149" s="889"/>
      <c r="AO149" s="889"/>
      <c r="AP149" s="889"/>
      <c r="AQ149" s="889"/>
      <c r="AR149" s="889"/>
      <c r="AS149" s="889"/>
      <c r="AT149" s="889"/>
      <c r="AU149" s="889"/>
      <c r="AV149" s="889"/>
      <c r="AW149" s="889"/>
      <c r="AX149" s="889"/>
      <c r="AY149" s="889"/>
      <c r="AZ149" s="889"/>
      <c r="BA149" s="889"/>
      <c r="BB149" s="889"/>
      <c r="BC149" s="889"/>
      <c r="BD149" s="889"/>
      <c r="BE149" s="890"/>
      <c r="BF149" s="891" t="s">
        <v>494</v>
      </c>
      <c r="BG149" s="892"/>
      <c r="BH149" s="892"/>
      <c r="BI149" s="893"/>
      <c r="BJ149" s="59"/>
      <c r="BK149" s="59"/>
      <c r="BL149" s="59"/>
      <c r="BM149" s="79"/>
    </row>
    <row r="150" spans="1:130" ht="68.25" customHeight="1" x14ac:dyDescent="0.45">
      <c r="A150" s="319" t="s">
        <v>216</v>
      </c>
      <c r="B150" s="690"/>
      <c r="C150" s="690"/>
      <c r="D150" s="357"/>
      <c r="E150" s="914" t="s">
        <v>321</v>
      </c>
      <c r="F150" s="914"/>
      <c r="G150" s="914"/>
      <c r="H150" s="914"/>
      <c r="I150" s="914"/>
      <c r="J150" s="914"/>
      <c r="K150" s="914"/>
      <c r="L150" s="914"/>
      <c r="M150" s="914"/>
      <c r="N150" s="914"/>
      <c r="O150" s="914"/>
      <c r="P150" s="914"/>
      <c r="Q150" s="914"/>
      <c r="R150" s="914"/>
      <c r="S150" s="914"/>
      <c r="T150" s="914"/>
      <c r="U150" s="914"/>
      <c r="V150" s="914"/>
      <c r="W150" s="914"/>
      <c r="X150" s="914"/>
      <c r="Y150" s="914"/>
      <c r="Z150" s="914"/>
      <c r="AA150" s="914"/>
      <c r="AB150" s="914"/>
      <c r="AC150" s="914"/>
      <c r="AD150" s="914"/>
      <c r="AE150" s="914"/>
      <c r="AF150" s="914"/>
      <c r="AG150" s="914"/>
      <c r="AH150" s="914"/>
      <c r="AI150" s="914"/>
      <c r="AJ150" s="914"/>
      <c r="AK150" s="914"/>
      <c r="AL150" s="914"/>
      <c r="AM150" s="914"/>
      <c r="AN150" s="914"/>
      <c r="AO150" s="914"/>
      <c r="AP150" s="914"/>
      <c r="AQ150" s="914"/>
      <c r="AR150" s="914"/>
      <c r="AS150" s="914"/>
      <c r="AT150" s="914"/>
      <c r="AU150" s="914"/>
      <c r="AV150" s="914"/>
      <c r="AW150" s="914"/>
      <c r="AX150" s="914"/>
      <c r="AY150" s="914"/>
      <c r="AZ150" s="914"/>
      <c r="BA150" s="914"/>
      <c r="BB150" s="914"/>
      <c r="BC150" s="914"/>
      <c r="BD150" s="914"/>
      <c r="BE150" s="914"/>
      <c r="BF150" s="909" t="s">
        <v>315</v>
      </c>
      <c r="BG150" s="910"/>
      <c r="BH150" s="910"/>
      <c r="BI150" s="911"/>
      <c r="BJ150" s="59"/>
      <c r="BK150" s="59"/>
      <c r="BL150" s="59"/>
      <c r="BM150" s="79"/>
    </row>
    <row r="151" spans="1:130" ht="70.5" customHeight="1" x14ac:dyDescent="0.45">
      <c r="A151" s="342" t="s">
        <v>245</v>
      </c>
      <c r="B151" s="365"/>
      <c r="C151" s="365"/>
      <c r="D151" s="343"/>
      <c r="E151" s="589" t="s">
        <v>319</v>
      </c>
      <c r="F151" s="589"/>
      <c r="G151" s="589"/>
      <c r="H151" s="589"/>
      <c r="I151" s="589"/>
      <c r="J151" s="589"/>
      <c r="K151" s="589"/>
      <c r="L151" s="589"/>
      <c r="M151" s="589"/>
      <c r="N151" s="589"/>
      <c r="O151" s="589"/>
      <c r="P151" s="589"/>
      <c r="Q151" s="589"/>
      <c r="R151" s="589"/>
      <c r="S151" s="589"/>
      <c r="T151" s="589"/>
      <c r="U151" s="589"/>
      <c r="V151" s="589"/>
      <c r="W151" s="589"/>
      <c r="X151" s="589"/>
      <c r="Y151" s="589"/>
      <c r="Z151" s="589"/>
      <c r="AA151" s="589"/>
      <c r="AB151" s="589"/>
      <c r="AC151" s="589"/>
      <c r="AD151" s="589"/>
      <c r="AE151" s="589"/>
      <c r="AF151" s="589"/>
      <c r="AG151" s="589"/>
      <c r="AH151" s="589"/>
      <c r="AI151" s="589"/>
      <c r="AJ151" s="589"/>
      <c r="AK151" s="589"/>
      <c r="AL151" s="589"/>
      <c r="AM151" s="589"/>
      <c r="AN151" s="589"/>
      <c r="AO151" s="589"/>
      <c r="AP151" s="589"/>
      <c r="AQ151" s="589"/>
      <c r="AR151" s="589"/>
      <c r="AS151" s="589"/>
      <c r="AT151" s="589"/>
      <c r="AU151" s="589"/>
      <c r="AV151" s="589"/>
      <c r="AW151" s="589"/>
      <c r="AX151" s="589"/>
      <c r="AY151" s="589"/>
      <c r="AZ151" s="589"/>
      <c r="BA151" s="589"/>
      <c r="BB151" s="589"/>
      <c r="BC151" s="589"/>
      <c r="BD151" s="589"/>
      <c r="BE151" s="923"/>
      <c r="BF151" s="924" t="s">
        <v>111</v>
      </c>
      <c r="BG151" s="924"/>
      <c r="BH151" s="924"/>
      <c r="BI151" s="925"/>
      <c r="BJ151" s="59"/>
      <c r="BK151" s="59"/>
      <c r="BL151" s="59"/>
      <c r="BM151" s="79"/>
    </row>
    <row r="152" spans="1:130" ht="34.5" customHeight="1" x14ac:dyDescent="0.45">
      <c r="A152" s="342" t="s">
        <v>246</v>
      </c>
      <c r="B152" s="693"/>
      <c r="C152" s="693"/>
      <c r="D152" s="691"/>
      <c r="E152" s="327" t="s">
        <v>323</v>
      </c>
      <c r="F152" s="866"/>
      <c r="G152" s="866"/>
      <c r="H152" s="866"/>
      <c r="I152" s="866"/>
      <c r="J152" s="866"/>
      <c r="K152" s="866"/>
      <c r="L152" s="866"/>
      <c r="M152" s="866"/>
      <c r="N152" s="866"/>
      <c r="O152" s="866"/>
      <c r="P152" s="866"/>
      <c r="Q152" s="866"/>
      <c r="R152" s="866"/>
      <c r="S152" s="866"/>
      <c r="T152" s="866"/>
      <c r="U152" s="866"/>
      <c r="V152" s="866"/>
      <c r="W152" s="866"/>
      <c r="X152" s="866"/>
      <c r="Y152" s="866"/>
      <c r="Z152" s="866"/>
      <c r="AA152" s="866"/>
      <c r="AB152" s="866"/>
      <c r="AC152" s="866"/>
      <c r="AD152" s="866"/>
      <c r="AE152" s="866"/>
      <c r="AF152" s="866"/>
      <c r="AG152" s="866"/>
      <c r="AH152" s="866"/>
      <c r="AI152" s="866"/>
      <c r="AJ152" s="866"/>
      <c r="AK152" s="866"/>
      <c r="AL152" s="866"/>
      <c r="AM152" s="866"/>
      <c r="AN152" s="866"/>
      <c r="AO152" s="866"/>
      <c r="AP152" s="866"/>
      <c r="AQ152" s="866"/>
      <c r="AR152" s="866"/>
      <c r="AS152" s="866"/>
      <c r="AT152" s="866"/>
      <c r="AU152" s="866"/>
      <c r="AV152" s="866"/>
      <c r="AW152" s="866"/>
      <c r="AX152" s="866"/>
      <c r="AY152" s="866"/>
      <c r="AZ152" s="866"/>
      <c r="BA152" s="866"/>
      <c r="BB152" s="866"/>
      <c r="BC152" s="866"/>
      <c r="BD152" s="866"/>
      <c r="BE152" s="867"/>
      <c r="BF152" s="422" t="s">
        <v>316</v>
      </c>
      <c r="BG152" s="423"/>
      <c r="BH152" s="423"/>
      <c r="BI152" s="424"/>
      <c r="BJ152" s="59"/>
      <c r="BK152" s="59"/>
      <c r="BL152" s="59"/>
      <c r="BM152" s="79"/>
    </row>
    <row r="153" spans="1:130" ht="74.25" customHeight="1" x14ac:dyDescent="0.45">
      <c r="A153" s="919" t="s">
        <v>247</v>
      </c>
      <c r="B153" s="920"/>
      <c r="C153" s="920"/>
      <c r="D153" s="920"/>
      <c r="E153" s="328" t="s">
        <v>324</v>
      </c>
      <c r="F153" s="589"/>
      <c r="G153" s="589"/>
      <c r="H153" s="589"/>
      <c r="I153" s="589"/>
      <c r="J153" s="589"/>
      <c r="K153" s="589"/>
      <c r="L153" s="589"/>
      <c r="M153" s="589"/>
      <c r="N153" s="589"/>
      <c r="O153" s="589"/>
      <c r="P153" s="589"/>
      <c r="Q153" s="589"/>
      <c r="R153" s="589"/>
      <c r="S153" s="589"/>
      <c r="T153" s="589"/>
      <c r="U153" s="589"/>
      <c r="V153" s="589"/>
      <c r="W153" s="589"/>
      <c r="X153" s="589"/>
      <c r="Y153" s="589"/>
      <c r="Z153" s="589"/>
      <c r="AA153" s="589"/>
      <c r="AB153" s="589"/>
      <c r="AC153" s="589"/>
      <c r="AD153" s="589"/>
      <c r="AE153" s="589"/>
      <c r="AF153" s="589"/>
      <c r="AG153" s="589"/>
      <c r="AH153" s="589"/>
      <c r="AI153" s="589"/>
      <c r="AJ153" s="589"/>
      <c r="AK153" s="589"/>
      <c r="AL153" s="589"/>
      <c r="AM153" s="589"/>
      <c r="AN153" s="589"/>
      <c r="AO153" s="589"/>
      <c r="AP153" s="589"/>
      <c r="AQ153" s="589"/>
      <c r="AR153" s="589"/>
      <c r="AS153" s="589"/>
      <c r="AT153" s="589"/>
      <c r="AU153" s="589"/>
      <c r="AV153" s="589"/>
      <c r="AW153" s="589"/>
      <c r="AX153" s="589"/>
      <c r="AY153" s="589"/>
      <c r="AZ153" s="589"/>
      <c r="BA153" s="589"/>
      <c r="BB153" s="589"/>
      <c r="BC153" s="589"/>
      <c r="BD153" s="589"/>
      <c r="BE153" s="902"/>
      <c r="BF153" s="422" t="s">
        <v>316</v>
      </c>
      <c r="BG153" s="423"/>
      <c r="BH153" s="423"/>
      <c r="BI153" s="424"/>
      <c r="BJ153" s="59"/>
      <c r="BK153" s="59"/>
      <c r="BL153" s="59"/>
      <c r="BM153" s="79"/>
    </row>
    <row r="154" spans="1:130" ht="34.5" customHeight="1" x14ac:dyDescent="0.45">
      <c r="A154" s="516" t="s">
        <v>248</v>
      </c>
      <c r="B154" s="921"/>
      <c r="C154" s="921"/>
      <c r="D154" s="922"/>
      <c r="E154" s="327" t="s">
        <v>243</v>
      </c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8"/>
      <c r="BF154" s="422" t="s">
        <v>469</v>
      </c>
      <c r="BG154" s="896"/>
      <c r="BH154" s="896"/>
      <c r="BI154" s="897"/>
      <c r="BJ154" s="59"/>
      <c r="BK154" s="59"/>
      <c r="BL154" s="59"/>
      <c r="BM154" s="79"/>
    </row>
    <row r="155" spans="1:130" ht="34.5" customHeight="1" thickBot="1" x14ac:dyDescent="0.5">
      <c r="A155" s="868" t="s">
        <v>312</v>
      </c>
      <c r="B155" s="869"/>
      <c r="C155" s="869"/>
      <c r="D155" s="870"/>
      <c r="E155" s="741" t="s">
        <v>420</v>
      </c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742"/>
      <c r="W155" s="742"/>
      <c r="X155" s="742"/>
      <c r="Y155" s="742"/>
      <c r="Z155" s="742"/>
      <c r="AA155" s="742"/>
      <c r="AB155" s="742"/>
      <c r="AC155" s="742"/>
      <c r="AD155" s="742"/>
      <c r="AE155" s="742"/>
      <c r="AF155" s="742"/>
      <c r="AG155" s="742"/>
      <c r="AH155" s="742"/>
      <c r="AI155" s="742"/>
      <c r="AJ155" s="742"/>
      <c r="AK155" s="742"/>
      <c r="AL155" s="742"/>
      <c r="AM155" s="742"/>
      <c r="AN155" s="742"/>
      <c r="AO155" s="742"/>
      <c r="AP155" s="742"/>
      <c r="AQ155" s="742"/>
      <c r="AR155" s="742"/>
      <c r="AS155" s="742"/>
      <c r="AT155" s="742"/>
      <c r="AU155" s="742"/>
      <c r="AV155" s="742"/>
      <c r="AW155" s="742"/>
      <c r="AX155" s="742"/>
      <c r="AY155" s="742"/>
      <c r="AZ155" s="742"/>
      <c r="BA155" s="742"/>
      <c r="BB155" s="742"/>
      <c r="BC155" s="742"/>
      <c r="BD155" s="742"/>
      <c r="BE155" s="871"/>
      <c r="BF155" s="872" t="s">
        <v>134</v>
      </c>
      <c r="BG155" s="872"/>
      <c r="BH155" s="872"/>
      <c r="BI155" s="873"/>
      <c r="BJ155" s="59"/>
      <c r="BK155" s="59"/>
      <c r="BL155" s="59"/>
      <c r="BM155" s="79"/>
    </row>
    <row r="156" spans="1:130" ht="99" customHeight="1" thickBot="1" x14ac:dyDescent="0.5">
      <c r="A156" s="829" t="s">
        <v>103</v>
      </c>
      <c r="B156" s="830"/>
      <c r="C156" s="830"/>
      <c r="D156" s="831"/>
      <c r="E156" s="832" t="s">
        <v>104</v>
      </c>
      <c r="F156" s="832"/>
      <c r="G156" s="832"/>
      <c r="H156" s="832"/>
      <c r="I156" s="832"/>
      <c r="J156" s="832"/>
      <c r="K156" s="832"/>
      <c r="L156" s="832"/>
      <c r="M156" s="832"/>
      <c r="N156" s="832"/>
      <c r="O156" s="832"/>
      <c r="P156" s="832"/>
      <c r="Q156" s="832"/>
      <c r="R156" s="832"/>
      <c r="S156" s="832"/>
      <c r="T156" s="832"/>
      <c r="U156" s="832"/>
      <c r="V156" s="832"/>
      <c r="W156" s="832"/>
      <c r="X156" s="832"/>
      <c r="Y156" s="832"/>
      <c r="Z156" s="832"/>
      <c r="AA156" s="832"/>
      <c r="AB156" s="832"/>
      <c r="AC156" s="832"/>
      <c r="AD156" s="832"/>
      <c r="AE156" s="832"/>
      <c r="AF156" s="832"/>
      <c r="AG156" s="832"/>
      <c r="AH156" s="832"/>
      <c r="AI156" s="832"/>
      <c r="AJ156" s="832"/>
      <c r="AK156" s="832"/>
      <c r="AL156" s="832"/>
      <c r="AM156" s="832"/>
      <c r="AN156" s="832"/>
      <c r="AO156" s="832"/>
      <c r="AP156" s="832"/>
      <c r="AQ156" s="832"/>
      <c r="AR156" s="832"/>
      <c r="AS156" s="832"/>
      <c r="AT156" s="832"/>
      <c r="AU156" s="832"/>
      <c r="AV156" s="832"/>
      <c r="AW156" s="832"/>
      <c r="AX156" s="832"/>
      <c r="AY156" s="832"/>
      <c r="AZ156" s="832"/>
      <c r="BA156" s="832"/>
      <c r="BB156" s="832"/>
      <c r="BC156" s="832"/>
      <c r="BD156" s="832"/>
      <c r="BE156" s="832"/>
      <c r="BF156" s="520" t="s">
        <v>291</v>
      </c>
      <c r="BG156" s="521"/>
      <c r="BH156" s="521"/>
      <c r="BI156" s="522"/>
      <c r="BJ156" s="59"/>
      <c r="BK156" s="59"/>
      <c r="BL156" s="59"/>
      <c r="BM156" s="79"/>
    </row>
    <row r="157" spans="1:130" s="5" customFormat="1" ht="48" customHeight="1" x14ac:dyDescent="0.45">
      <c r="A157" s="369" t="s">
        <v>117</v>
      </c>
      <c r="B157" s="526"/>
      <c r="C157" s="526"/>
      <c r="D157" s="378"/>
      <c r="E157" s="915" t="s">
        <v>276</v>
      </c>
      <c r="F157" s="524"/>
      <c r="G157" s="524"/>
      <c r="H157" s="524"/>
      <c r="I157" s="524"/>
      <c r="J157" s="524"/>
      <c r="K157" s="524"/>
      <c r="L157" s="524"/>
      <c r="M157" s="524"/>
      <c r="N157" s="524"/>
      <c r="O157" s="524"/>
      <c r="P157" s="524"/>
      <c r="Q157" s="524"/>
      <c r="R157" s="524"/>
      <c r="S157" s="524"/>
      <c r="T157" s="524"/>
      <c r="U157" s="524"/>
      <c r="V157" s="524"/>
      <c r="W157" s="524"/>
      <c r="X157" s="524"/>
      <c r="Y157" s="524"/>
      <c r="Z157" s="524"/>
      <c r="AA157" s="524"/>
      <c r="AB157" s="524"/>
      <c r="AC157" s="524"/>
      <c r="AD157" s="524"/>
      <c r="AE157" s="524"/>
      <c r="AF157" s="524"/>
      <c r="AG157" s="524"/>
      <c r="AH157" s="524"/>
      <c r="AI157" s="524"/>
      <c r="AJ157" s="524"/>
      <c r="AK157" s="524"/>
      <c r="AL157" s="524"/>
      <c r="AM157" s="524"/>
      <c r="AN157" s="524"/>
      <c r="AO157" s="524"/>
      <c r="AP157" s="524"/>
      <c r="AQ157" s="524"/>
      <c r="AR157" s="524"/>
      <c r="AS157" s="524"/>
      <c r="AT157" s="524"/>
      <c r="AU157" s="524"/>
      <c r="AV157" s="524"/>
      <c r="AW157" s="524"/>
      <c r="AX157" s="524"/>
      <c r="AY157" s="524"/>
      <c r="AZ157" s="524"/>
      <c r="BA157" s="524"/>
      <c r="BB157" s="524"/>
      <c r="BC157" s="524"/>
      <c r="BD157" s="524"/>
      <c r="BE157" s="524"/>
      <c r="BF157" s="916" t="s">
        <v>120</v>
      </c>
      <c r="BG157" s="917"/>
      <c r="BH157" s="917"/>
      <c r="BI157" s="918"/>
      <c r="BJ157" s="83"/>
      <c r="BK157" s="83"/>
      <c r="BL157" s="83"/>
      <c r="BM157" s="79"/>
      <c r="BN157" s="1"/>
      <c r="BO157" s="1"/>
      <c r="BP157" s="1"/>
      <c r="BQ157" s="38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1:130" s="5" customFormat="1" ht="71.25" customHeight="1" x14ac:dyDescent="0.45">
      <c r="A158" s="342" t="s">
        <v>118</v>
      </c>
      <c r="B158" s="693"/>
      <c r="C158" s="693"/>
      <c r="D158" s="691"/>
      <c r="E158" s="421" t="s">
        <v>421</v>
      </c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430"/>
      <c r="Q158" s="430"/>
      <c r="R158" s="430"/>
      <c r="S158" s="430"/>
      <c r="T158" s="430"/>
      <c r="U158" s="430"/>
      <c r="V158" s="430"/>
      <c r="W158" s="430"/>
      <c r="X158" s="430"/>
      <c r="Y158" s="430"/>
      <c r="Z158" s="430"/>
      <c r="AA158" s="430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30"/>
      <c r="AL158" s="430"/>
      <c r="AM158" s="430"/>
      <c r="AN158" s="430"/>
      <c r="AO158" s="430"/>
      <c r="AP158" s="430"/>
      <c r="AQ158" s="430"/>
      <c r="AR158" s="430"/>
      <c r="AS158" s="430"/>
      <c r="AT158" s="430"/>
      <c r="AU158" s="430"/>
      <c r="AV158" s="430"/>
      <c r="AW158" s="430"/>
      <c r="AX158" s="430"/>
      <c r="AY158" s="430"/>
      <c r="AZ158" s="430"/>
      <c r="BA158" s="430"/>
      <c r="BB158" s="430"/>
      <c r="BC158" s="430"/>
      <c r="BD158" s="430"/>
      <c r="BE158" s="431"/>
      <c r="BF158" s="909" t="s">
        <v>182</v>
      </c>
      <c r="BG158" s="910"/>
      <c r="BH158" s="910"/>
      <c r="BI158" s="911"/>
      <c r="BJ158" s="83"/>
      <c r="BK158" s="83"/>
      <c r="BL158" s="83"/>
      <c r="BM158" s="79"/>
      <c r="BN158" s="1"/>
      <c r="BO158" s="1"/>
      <c r="BP158" s="1"/>
      <c r="BQ158" s="38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1:130" s="5" customFormat="1" ht="45" customHeight="1" x14ac:dyDescent="0.45">
      <c r="A159" s="319" t="s">
        <v>125</v>
      </c>
      <c r="B159" s="690"/>
      <c r="C159" s="690"/>
      <c r="D159" s="357"/>
      <c r="E159" s="421" t="s">
        <v>277</v>
      </c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22" t="s">
        <v>183</v>
      </c>
      <c r="BG159" s="423"/>
      <c r="BH159" s="423"/>
      <c r="BI159" s="424"/>
      <c r="BJ159" s="83"/>
      <c r="BK159" s="83"/>
      <c r="BL159" s="83"/>
      <c r="BM159" s="79"/>
      <c r="BN159" s="1"/>
      <c r="BO159" s="1"/>
      <c r="BP159" s="1"/>
      <c r="BQ159" s="38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1:130" s="5" customFormat="1" ht="72" customHeight="1" x14ac:dyDescent="0.45">
      <c r="A160" s="342" t="s">
        <v>126</v>
      </c>
      <c r="B160" s="693"/>
      <c r="C160" s="693"/>
      <c r="D160" s="691"/>
      <c r="E160" s="328" t="s">
        <v>278</v>
      </c>
      <c r="F160" s="589"/>
      <c r="G160" s="589"/>
      <c r="H160" s="589"/>
      <c r="I160" s="589"/>
      <c r="J160" s="589"/>
      <c r="K160" s="589"/>
      <c r="L160" s="589"/>
      <c r="M160" s="589"/>
      <c r="N160" s="589"/>
      <c r="O160" s="589"/>
      <c r="P160" s="589"/>
      <c r="Q160" s="589"/>
      <c r="R160" s="589"/>
      <c r="S160" s="589"/>
      <c r="T160" s="589"/>
      <c r="U160" s="589"/>
      <c r="V160" s="589"/>
      <c r="W160" s="589"/>
      <c r="X160" s="589"/>
      <c r="Y160" s="589"/>
      <c r="Z160" s="589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902"/>
      <c r="BF160" s="903" t="s">
        <v>223</v>
      </c>
      <c r="BG160" s="904"/>
      <c r="BH160" s="904"/>
      <c r="BI160" s="905"/>
      <c r="BJ160" s="83"/>
      <c r="BK160" s="83"/>
      <c r="BL160" s="83"/>
      <c r="BM160" s="79"/>
      <c r="BN160" s="1"/>
      <c r="BO160" s="1"/>
      <c r="BP160" s="1"/>
      <c r="BQ160" s="38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1:130" s="5" customFormat="1" ht="78.75" customHeight="1" x14ac:dyDescent="0.45">
      <c r="A161" s="342" t="s">
        <v>127</v>
      </c>
      <c r="B161" s="693"/>
      <c r="C161" s="693"/>
      <c r="D161" s="691"/>
      <c r="E161" s="328" t="s">
        <v>279</v>
      </c>
      <c r="F161" s="589"/>
      <c r="G161" s="589"/>
      <c r="H161" s="589"/>
      <c r="I161" s="589"/>
      <c r="J161" s="589"/>
      <c r="K161" s="589"/>
      <c r="L161" s="589"/>
      <c r="M161" s="589"/>
      <c r="N161" s="589"/>
      <c r="O161" s="589"/>
      <c r="P161" s="589"/>
      <c r="Q161" s="589"/>
      <c r="R161" s="589"/>
      <c r="S161" s="589"/>
      <c r="T161" s="589"/>
      <c r="U161" s="589"/>
      <c r="V161" s="589"/>
      <c r="W161" s="589"/>
      <c r="X161" s="589"/>
      <c r="Y161" s="589"/>
      <c r="Z161" s="589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906" t="s">
        <v>224</v>
      </c>
      <c r="BG161" s="907"/>
      <c r="BH161" s="907"/>
      <c r="BI161" s="908"/>
      <c r="BJ161" s="83"/>
      <c r="BK161" s="83"/>
      <c r="BL161" s="83"/>
      <c r="BM161" s="79"/>
      <c r="BN161" s="1"/>
      <c r="BO161" s="1"/>
      <c r="BP161" s="1"/>
      <c r="BQ161" s="38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</row>
    <row r="162" spans="1:130" s="5" customFormat="1" ht="69.75" customHeight="1" x14ac:dyDescent="0.45">
      <c r="A162" s="342" t="s">
        <v>128</v>
      </c>
      <c r="B162" s="693"/>
      <c r="C162" s="693"/>
      <c r="D162" s="691"/>
      <c r="E162" s="328" t="s">
        <v>280</v>
      </c>
      <c r="F162" s="589"/>
      <c r="G162" s="589"/>
      <c r="H162" s="589"/>
      <c r="I162" s="589"/>
      <c r="J162" s="589"/>
      <c r="K162" s="589"/>
      <c r="L162" s="589"/>
      <c r="M162" s="589"/>
      <c r="N162" s="589"/>
      <c r="O162" s="589"/>
      <c r="P162" s="589"/>
      <c r="Q162" s="589"/>
      <c r="R162" s="589"/>
      <c r="S162" s="589"/>
      <c r="T162" s="589"/>
      <c r="U162" s="589"/>
      <c r="V162" s="589"/>
      <c r="W162" s="589"/>
      <c r="X162" s="589"/>
      <c r="Y162" s="589"/>
      <c r="Z162" s="589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902"/>
      <c r="BF162" s="909" t="s">
        <v>281</v>
      </c>
      <c r="BG162" s="910"/>
      <c r="BH162" s="910"/>
      <c r="BI162" s="911"/>
      <c r="BJ162" s="83"/>
      <c r="BK162" s="83"/>
      <c r="BL162" s="83"/>
      <c r="BM162" s="79"/>
      <c r="BN162" s="1"/>
      <c r="BO162" s="1"/>
      <c r="BP162" s="1"/>
      <c r="BQ162" s="38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</row>
    <row r="163" spans="1:130" s="5" customFormat="1" ht="39.75" customHeight="1" x14ac:dyDescent="0.45">
      <c r="A163" s="342" t="s">
        <v>172</v>
      </c>
      <c r="B163" s="693"/>
      <c r="C163" s="693"/>
      <c r="D163" s="691"/>
      <c r="E163" s="889" t="s">
        <v>294</v>
      </c>
      <c r="F163" s="889"/>
      <c r="G163" s="889"/>
      <c r="H163" s="889"/>
      <c r="I163" s="889"/>
      <c r="J163" s="889"/>
      <c r="K163" s="889"/>
      <c r="L163" s="889"/>
      <c r="M163" s="889"/>
      <c r="N163" s="889"/>
      <c r="O163" s="889"/>
      <c r="P163" s="889"/>
      <c r="Q163" s="889"/>
      <c r="R163" s="889"/>
      <c r="S163" s="889"/>
      <c r="T163" s="889"/>
      <c r="U163" s="889"/>
      <c r="V163" s="889"/>
      <c r="W163" s="889"/>
      <c r="X163" s="889"/>
      <c r="Y163" s="889"/>
      <c r="Z163" s="889"/>
      <c r="AA163" s="889"/>
      <c r="AB163" s="889"/>
      <c r="AC163" s="889"/>
      <c r="AD163" s="889"/>
      <c r="AE163" s="889"/>
      <c r="AF163" s="889"/>
      <c r="AG163" s="889"/>
      <c r="AH163" s="889"/>
      <c r="AI163" s="889"/>
      <c r="AJ163" s="889"/>
      <c r="AK163" s="889"/>
      <c r="AL163" s="889"/>
      <c r="AM163" s="889"/>
      <c r="AN163" s="889"/>
      <c r="AO163" s="889"/>
      <c r="AP163" s="889"/>
      <c r="AQ163" s="889"/>
      <c r="AR163" s="889"/>
      <c r="AS163" s="889"/>
      <c r="AT163" s="889"/>
      <c r="AU163" s="889"/>
      <c r="AV163" s="889"/>
      <c r="AW163" s="889"/>
      <c r="AX163" s="889"/>
      <c r="AY163" s="889"/>
      <c r="AZ163" s="889"/>
      <c r="BA163" s="889"/>
      <c r="BB163" s="889"/>
      <c r="BC163" s="889"/>
      <c r="BD163" s="889"/>
      <c r="BE163" s="890"/>
      <c r="BF163" s="909" t="s">
        <v>232</v>
      </c>
      <c r="BG163" s="910"/>
      <c r="BH163" s="910"/>
      <c r="BI163" s="911"/>
      <c r="BJ163" s="83"/>
      <c r="BK163" s="83"/>
      <c r="BL163" s="83"/>
      <c r="BM163" s="79"/>
      <c r="BN163" s="1"/>
      <c r="BO163" s="1"/>
      <c r="BP163" s="1"/>
      <c r="BQ163" s="38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</row>
    <row r="164" spans="1:130" s="28" customFormat="1" ht="81" customHeight="1" x14ac:dyDescent="0.5">
      <c r="A164" s="342" t="s">
        <v>208</v>
      </c>
      <c r="B164" s="693"/>
      <c r="C164" s="693"/>
      <c r="D164" s="691"/>
      <c r="E164" s="328" t="s">
        <v>501</v>
      </c>
      <c r="F164" s="589"/>
      <c r="G164" s="589"/>
      <c r="H164" s="589"/>
      <c r="I164" s="589"/>
      <c r="J164" s="589"/>
      <c r="K164" s="589"/>
      <c r="L164" s="589"/>
      <c r="M164" s="589"/>
      <c r="N164" s="589"/>
      <c r="O164" s="589"/>
      <c r="P164" s="589"/>
      <c r="Q164" s="589"/>
      <c r="R164" s="589"/>
      <c r="S164" s="589"/>
      <c r="T164" s="589"/>
      <c r="U164" s="589"/>
      <c r="V164" s="589"/>
      <c r="W164" s="589"/>
      <c r="X164" s="589"/>
      <c r="Y164" s="589"/>
      <c r="Z164" s="589"/>
      <c r="AA164" s="589"/>
      <c r="AB164" s="589"/>
      <c r="AC164" s="589"/>
      <c r="AD164" s="589"/>
      <c r="AE164" s="589"/>
      <c r="AF164" s="589"/>
      <c r="AG164" s="589"/>
      <c r="AH164" s="589"/>
      <c r="AI164" s="589"/>
      <c r="AJ164" s="589"/>
      <c r="AK164" s="589"/>
      <c r="AL164" s="589"/>
      <c r="AM164" s="589"/>
      <c r="AN164" s="589"/>
      <c r="AO164" s="589"/>
      <c r="AP164" s="589"/>
      <c r="AQ164" s="589"/>
      <c r="AR164" s="589"/>
      <c r="AS164" s="589"/>
      <c r="AT164" s="589"/>
      <c r="AU164" s="589"/>
      <c r="AV164" s="589"/>
      <c r="AW164" s="589"/>
      <c r="AX164" s="589"/>
      <c r="AY164" s="589"/>
      <c r="AZ164" s="589"/>
      <c r="BA164" s="589"/>
      <c r="BB164" s="589"/>
      <c r="BC164" s="589"/>
      <c r="BD164" s="589"/>
      <c r="BE164" s="902"/>
      <c r="BF164" s="422" t="s">
        <v>160</v>
      </c>
      <c r="BG164" s="423"/>
      <c r="BH164" s="423"/>
      <c r="BI164" s="424"/>
      <c r="BJ164" s="83"/>
      <c r="BK164" s="83"/>
      <c r="BL164" s="83"/>
      <c r="BM164" s="79"/>
      <c r="BQ164" s="42"/>
    </row>
    <row r="165" spans="1:130" s="5" customFormat="1" ht="83.25" customHeight="1" x14ac:dyDescent="0.45">
      <c r="A165" s="944" t="s">
        <v>209</v>
      </c>
      <c r="B165" s="945"/>
      <c r="C165" s="945"/>
      <c r="D165" s="946"/>
      <c r="E165" s="413" t="s">
        <v>504</v>
      </c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  <c r="R165" s="414"/>
      <c r="S165" s="414"/>
      <c r="T165" s="414"/>
      <c r="U165" s="414"/>
      <c r="V165" s="414"/>
      <c r="W165" s="414"/>
      <c r="X165" s="414"/>
      <c r="Y165" s="414"/>
      <c r="Z165" s="414"/>
      <c r="AA165" s="414"/>
      <c r="AB165" s="414"/>
      <c r="AC165" s="414"/>
      <c r="AD165" s="414"/>
      <c r="AE165" s="414"/>
      <c r="AF165" s="414"/>
      <c r="AG165" s="414"/>
      <c r="AH165" s="414"/>
      <c r="AI165" s="414"/>
      <c r="AJ165" s="414"/>
      <c r="AK165" s="414"/>
      <c r="AL165" s="414"/>
      <c r="AM165" s="414"/>
      <c r="AN165" s="414"/>
      <c r="AO165" s="414"/>
      <c r="AP165" s="414"/>
      <c r="AQ165" s="414"/>
      <c r="AR165" s="414"/>
      <c r="AS165" s="414"/>
      <c r="AT165" s="414"/>
      <c r="AU165" s="414"/>
      <c r="AV165" s="414"/>
      <c r="AW165" s="414"/>
      <c r="AX165" s="414"/>
      <c r="AY165" s="414"/>
      <c r="AZ165" s="414"/>
      <c r="BA165" s="414"/>
      <c r="BB165" s="414"/>
      <c r="BC165" s="414"/>
      <c r="BD165" s="414"/>
      <c r="BE165" s="415"/>
      <c r="BF165" s="903" t="s">
        <v>467</v>
      </c>
      <c r="BG165" s="904"/>
      <c r="BH165" s="904"/>
      <c r="BI165" s="905"/>
      <c r="BJ165" s="83"/>
      <c r="BK165" s="83"/>
      <c r="BL165" s="83"/>
      <c r="BM165" s="79"/>
      <c r="BN165" s="1"/>
      <c r="BO165" s="1"/>
      <c r="BP165" s="1"/>
      <c r="BQ165" s="38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</row>
    <row r="166" spans="1:130" s="5" customFormat="1" ht="44.25" customHeight="1" x14ac:dyDescent="0.45">
      <c r="A166" s="379" t="s">
        <v>210</v>
      </c>
      <c r="B166" s="936"/>
      <c r="C166" s="936"/>
      <c r="D166" s="937"/>
      <c r="E166" s="413" t="s">
        <v>296</v>
      </c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  <c r="R166" s="414"/>
      <c r="S166" s="414"/>
      <c r="T166" s="414"/>
      <c r="U166" s="414"/>
      <c r="V166" s="414"/>
      <c r="W166" s="414"/>
      <c r="X166" s="414"/>
      <c r="Y166" s="414"/>
      <c r="Z166" s="414"/>
      <c r="AA166" s="414"/>
      <c r="AB166" s="414"/>
      <c r="AC166" s="414"/>
      <c r="AD166" s="414"/>
      <c r="AE166" s="414"/>
      <c r="AF166" s="414"/>
      <c r="AG166" s="414"/>
      <c r="AH166" s="414"/>
      <c r="AI166" s="414"/>
      <c r="AJ166" s="414"/>
      <c r="AK166" s="414"/>
      <c r="AL166" s="414"/>
      <c r="AM166" s="414"/>
      <c r="AN166" s="414"/>
      <c r="AO166" s="414"/>
      <c r="AP166" s="414"/>
      <c r="AQ166" s="414"/>
      <c r="AR166" s="414"/>
      <c r="AS166" s="414"/>
      <c r="AT166" s="414"/>
      <c r="AU166" s="414"/>
      <c r="AV166" s="414"/>
      <c r="AW166" s="414"/>
      <c r="AX166" s="414"/>
      <c r="AY166" s="414"/>
      <c r="AZ166" s="414"/>
      <c r="BA166" s="414"/>
      <c r="BB166" s="414"/>
      <c r="BC166" s="414"/>
      <c r="BD166" s="414"/>
      <c r="BE166" s="415"/>
      <c r="BF166" s="967" t="s">
        <v>162</v>
      </c>
      <c r="BG166" s="968"/>
      <c r="BH166" s="968"/>
      <c r="BI166" s="969"/>
      <c r="BJ166" s="83"/>
      <c r="BK166" s="83"/>
      <c r="BL166" s="83"/>
      <c r="BM166" s="79"/>
      <c r="BN166" s="1"/>
      <c r="BO166" s="1"/>
      <c r="BP166" s="1"/>
      <c r="BQ166" s="38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</row>
    <row r="167" spans="1:130" s="5" customFormat="1" ht="79.5" customHeight="1" x14ac:dyDescent="0.45">
      <c r="A167" s="944" t="s">
        <v>211</v>
      </c>
      <c r="B167" s="945"/>
      <c r="C167" s="945"/>
      <c r="D167" s="946"/>
      <c r="E167" s="413" t="s">
        <v>509</v>
      </c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B167" s="414"/>
      <c r="BC167" s="414"/>
      <c r="BD167" s="414"/>
      <c r="BE167" s="415"/>
      <c r="BF167" s="947" t="s">
        <v>482</v>
      </c>
      <c r="BG167" s="948"/>
      <c r="BH167" s="948"/>
      <c r="BI167" s="949"/>
      <c r="BJ167" s="83"/>
      <c r="BK167" s="83"/>
      <c r="BL167" s="83"/>
      <c r="BM167" s="79"/>
      <c r="BN167" s="1"/>
      <c r="BO167" s="1"/>
      <c r="BP167" s="1"/>
      <c r="BQ167" s="38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</row>
    <row r="168" spans="1:130" s="179" customFormat="1" ht="37.5" customHeight="1" x14ac:dyDescent="0.45">
      <c r="A168" s="379" t="s">
        <v>212</v>
      </c>
      <c r="B168" s="936"/>
      <c r="C168" s="936"/>
      <c r="D168" s="937"/>
      <c r="E168" s="413" t="s">
        <v>353</v>
      </c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4"/>
      <c r="T168" s="414"/>
      <c r="U168" s="414"/>
      <c r="V168" s="414"/>
      <c r="W168" s="414"/>
      <c r="X168" s="414"/>
      <c r="Y168" s="414"/>
      <c r="Z168" s="414"/>
      <c r="AA168" s="414"/>
      <c r="AB168" s="414"/>
      <c r="AC168" s="414"/>
      <c r="AD168" s="414"/>
      <c r="AE168" s="414"/>
      <c r="AF168" s="414"/>
      <c r="AG168" s="414"/>
      <c r="AH168" s="414"/>
      <c r="AI168" s="414"/>
      <c r="AJ168" s="414"/>
      <c r="AK168" s="414"/>
      <c r="AL168" s="414"/>
      <c r="AM168" s="414"/>
      <c r="AN168" s="414"/>
      <c r="AO168" s="414"/>
      <c r="AP168" s="414"/>
      <c r="AQ168" s="414"/>
      <c r="AR168" s="414"/>
      <c r="AS168" s="414"/>
      <c r="AT168" s="414"/>
      <c r="AU168" s="414"/>
      <c r="AV168" s="414"/>
      <c r="AW168" s="414"/>
      <c r="AX168" s="414"/>
      <c r="AY168" s="414"/>
      <c r="AZ168" s="414"/>
      <c r="BA168" s="414"/>
      <c r="BB168" s="414"/>
      <c r="BC168" s="414"/>
      <c r="BD168" s="414"/>
      <c r="BE168" s="415"/>
      <c r="BF168" s="416" t="s">
        <v>341</v>
      </c>
      <c r="BG168" s="417"/>
      <c r="BH168" s="417"/>
      <c r="BI168" s="418"/>
      <c r="BJ168" s="175"/>
      <c r="BK168" s="175"/>
      <c r="BL168" s="175"/>
      <c r="BM168" s="176"/>
      <c r="BN168" s="177"/>
      <c r="BO168" s="177"/>
      <c r="BP168" s="177"/>
      <c r="BQ168" s="178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</row>
    <row r="169" spans="1:130" s="179" customFormat="1" ht="72.75" customHeight="1" x14ac:dyDescent="0.45">
      <c r="A169" s="379" t="s">
        <v>213</v>
      </c>
      <c r="B169" s="936"/>
      <c r="C169" s="936"/>
      <c r="D169" s="937"/>
      <c r="E169" s="938" t="s">
        <v>486</v>
      </c>
      <c r="F169" s="939"/>
      <c r="G169" s="939"/>
      <c r="H169" s="939"/>
      <c r="I169" s="939"/>
      <c r="J169" s="939"/>
      <c r="K169" s="939"/>
      <c r="L169" s="939"/>
      <c r="M169" s="939"/>
      <c r="N169" s="939"/>
      <c r="O169" s="939"/>
      <c r="P169" s="939"/>
      <c r="Q169" s="939"/>
      <c r="R169" s="939"/>
      <c r="S169" s="939"/>
      <c r="T169" s="939"/>
      <c r="U169" s="939"/>
      <c r="V169" s="939"/>
      <c r="W169" s="939"/>
      <c r="X169" s="939"/>
      <c r="Y169" s="939"/>
      <c r="Z169" s="939"/>
      <c r="AA169" s="939"/>
      <c r="AB169" s="939"/>
      <c r="AC169" s="939"/>
      <c r="AD169" s="939"/>
      <c r="AE169" s="939"/>
      <c r="AF169" s="939"/>
      <c r="AG169" s="939"/>
      <c r="AH169" s="939"/>
      <c r="AI169" s="939"/>
      <c r="AJ169" s="939"/>
      <c r="AK169" s="939"/>
      <c r="AL169" s="939"/>
      <c r="AM169" s="939"/>
      <c r="AN169" s="939"/>
      <c r="AO169" s="939"/>
      <c r="AP169" s="939"/>
      <c r="AQ169" s="939"/>
      <c r="AR169" s="939"/>
      <c r="AS169" s="939"/>
      <c r="AT169" s="939"/>
      <c r="AU169" s="939"/>
      <c r="AV169" s="939"/>
      <c r="AW169" s="939"/>
      <c r="AX169" s="939"/>
      <c r="AY169" s="939"/>
      <c r="AZ169" s="939"/>
      <c r="BA169" s="939"/>
      <c r="BB169" s="939"/>
      <c r="BC169" s="939"/>
      <c r="BD169" s="939"/>
      <c r="BE169" s="940"/>
      <c r="BF169" s="416" t="s">
        <v>342</v>
      </c>
      <c r="BG169" s="417"/>
      <c r="BH169" s="417"/>
      <c r="BI169" s="418"/>
      <c r="BJ169" s="175"/>
      <c r="BK169" s="175"/>
      <c r="BL169" s="175"/>
      <c r="BM169" s="176"/>
      <c r="BN169" s="177"/>
      <c r="BO169" s="177"/>
      <c r="BP169" s="177"/>
      <c r="BQ169" s="178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</row>
    <row r="170" spans="1:130" s="5" customFormat="1" ht="75" customHeight="1" thickBot="1" x14ac:dyDescent="0.5">
      <c r="A170" s="374" t="s">
        <v>354</v>
      </c>
      <c r="B170" s="952"/>
      <c r="C170" s="952"/>
      <c r="D170" s="953"/>
      <c r="E170" s="954" t="s">
        <v>309</v>
      </c>
      <c r="F170" s="955"/>
      <c r="G170" s="955"/>
      <c r="H170" s="955"/>
      <c r="I170" s="955"/>
      <c r="J170" s="955"/>
      <c r="K170" s="955"/>
      <c r="L170" s="955"/>
      <c r="M170" s="955"/>
      <c r="N170" s="955"/>
      <c r="O170" s="955"/>
      <c r="P170" s="955"/>
      <c r="Q170" s="955"/>
      <c r="R170" s="955"/>
      <c r="S170" s="955"/>
      <c r="T170" s="955"/>
      <c r="U170" s="955"/>
      <c r="V170" s="955"/>
      <c r="W170" s="955"/>
      <c r="X170" s="955"/>
      <c r="Y170" s="955"/>
      <c r="Z170" s="955"/>
      <c r="AA170" s="955"/>
      <c r="AB170" s="955"/>
      <c r="AC170" s="955"/>
      <c r="AD170" s="955"/>
      <c r="AE170" s="955"/>
      <c r="AF170" s="955"/>
      <c r="AG170" s="955"/>
      <c r="AH170" s="955"/>
      <c r="AI170" s="955"/>
      <c r="AJ170" s="955"/>
      <c r="AK170" s="955"/>
      <c r="AL170" s="955"/>
      <c r="AM170" s="955"/>
      <c r="AN170" s="955"/>
      <c r="AO170" s="955"/>
      <c r="AP170" s="955"/>
      <c r="AQ170" s="955"/>
      <c r="AR170" s="955"/>
      <c r="AS170" s="955"/>
      <c r="AT170" s="955"/>
      <c r="AU170" s="955"/>
      <c r="AV170" s="955"/>
      <c r="AW170" s="955"/>
      <c r="AX170" s="955"/>
      <c r="AY170" s="955"/>
      <c r="AZ170" s="955"/>
      <c r="BA170" s="955"/>
      <c r="BB170" s="955"/>
      <c r="BC170" s="955"/>
      <c r="BD170" s="955"/>
      <c r="BE170" s="955"/>
      <c r="BF170" s="956" t="s">
        <v>496</v>
      </c>
      <c r="BG170" s="957"/>
      <c r="BH170" s="957"/>
      <c r="BI170" s="958"/>
      <c r="BJ170" s="83"/>
      <c r="BK170" s="83"/>
      <c r="BL170" s="83"/>
      <c r="BM170" s="79"/>
      <c r="BN170" s="1"/>
      <c r="BO170" s="1"/>
      <c r="BP170" s="1"/>
      <c r="BQ170" s="38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</row>
    <row r="171" spans="1:130" s="5" customFormat="1" ht="46.5" customHeight="1" x14ac:dyDescent="0.45">
      <c r="A171" s="928" t="s">
        <v>282</v>
      </c>
      <c r="B171" s="929"/>
      <c r="C171" s="929"/>
      <c r="D171" s="929"/>
      <c r="E171" s="930" t="s">
        <v>422</v>
      </c>
      <c r="F171" s="931"/>
      <c r="G171" s="931"/>
      <c r="H171" s="931"/>
      <c r="I171" s="931"/>
      <c r="J171" s="931"/>
      <c r="K171" s="931"/>
      <c r="L171" s="931"/>
      <c r="M171" s="931"/>
      <c r="N171" s="931"/>
      <c r="O171" s="931"/>
      <c r="P171" s="931"/>
      <c r="Q171" s="931"/>
      <c r="R171" s="931"/>
      <c r="S171" s="931"/>
      <c r="T171" s="931"/>
      <c r="U171" s="931"/>
      <c r="V171" s="931"/>
      <c r="W171" s="931"/>
      <c r="X171" s="931"/>
      <c r="Y171" s="931"/>
      <c r="Z171" s="931"/>
      <c r="AA171" s="931"/>
      <c r="AB171" s="931"/>
      <c r="AC171" s="931"/>
      <c r="AD171" s="931"/>
      <c r="AE171" s="931"/>
      <c r="AF171" s="931"/>
      <c r="AG171" s="931"/>
      <c r="AH171" s="931"/>
      <c r="AI171" s="931"/>
      <c r="AJ171" s="931"/>
      <c r="AK171" s="931"/>
      <c r="AL171" s="931"/>
      <c r="AM171" s="931"/>
      <c r="AN171" s="931"/>
      <c r="AO171" s="931"/>
      <c r="AP171" s="931"/>
      <c r="AQ171" s="931"/>
      <c r="AR171" s="931"/>
      <c r="AS171" s="931"/>
      <c r="AT171" s="931"/>
      <c r="AU171" s="931"/>
      <c r="AV171" s="931"/>
      <c r="AW171" s="931"/>
      <c r="AX171" s="931"/>
      <c r="AY171" s="931"/>
      <c r="AZ171" s="931"/>
      <c r="BA171" s="931"/>
      <c r="BB171" s="931"/>
      <c r="BC171" s="931"/>
      <c r="BD171" s="931"/>
      <c r="BE171" s="932"/>
      <c r="BF171" s="933" t="s">
        <v>113</v>
      </c>
      <c r="BG171" s="934"/>
      <c r="BH171" s="934"/>
      <c r="BI171" s="935"/>
      <c r="BJ171" s="83"/>
      <c r="BK171" s="83"/>
      <c r="BL171" s="83"/>
      <c r="BM171" s="79"/>
      <c r="BN171" s="1"/>
      <c r="BO171" s="1"/>
      <c r="BP171" s="1"/>
      <c r="BQ171" s="38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</row>
    <row r="172" spans="1:130" s="5" customFormat="1" ht="46.5" customHeight="1" x14ac:dyDescent="0.45">
      <c r="A172" s="324" t="s">
        <v>283</v>
      </c>
      <c r="B172" s="325"/>
      <c r="C172" s="325"/>
      <c r="D172" s="326"/>
      <c r="E172" s="327" t="s">
        <v>297</v>
      </c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/>
      <c r="Z172" s="327"/>
      <c r="AA172" s="327"/>
      <c r="AB172" s="327"/>
      <c r="AC172" s="327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7"/>
      <c r="BC172" s="327"/>
      <c r="BD172" s="327"/>
      <c r="BE172" s="328"/>
      <c r="BF172" s="329" t="s">
        <v>485</v>
      </c>
      <c r="BG172" s="330"/>
      <c r="BH172" s="330"/>
      <c r="BI172" s="331"/>
      <c r="BJ172" s="83"/>
      <c r="BK172" s="83"/>
      <c r="BL172" s="83"/>
      <c r="BM172" s="79"/>
      <c r="BN172" s="1"/>
      <c r="BO172" s="1"/>
      <c r="BP172" s="1"/>
      <c r="BQ172" s="38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</row>
    <row r="173" spans="1:130" s="5" customFormat="1" ht="55.5" customHeight="1" x14ac:dyDescent="0.45">
      <c r="A173" s="379" t="s">
        <v>251</v>
      </c>
      <c r="B173" s="936"/>
      <c r="C173" s="936"/>
      <c r="D173" s="937"/>
      <c r="E173" s="972" t="s">
        <v>423</v>
      </c>
      <c r="F173" s="972"/>
      <c r="G173" s="972"/>
      <c r="H173" s="972"/>
      <c r="I173" s="972"/>
      <c r="J173" s="972"/>
      <c r="K173" s="972"/>
      <c r="L173" s="972"/>
      <c r="M173" s="972"/>
      <c r="N173" s="972"/>
      <c r="O173" s="972"/>
      <c r="P173" s="972"/>
      <c r="Q173" s="972"/>
      <c r="R173" s="972"/>
      <c r="S173" s="972"/>
      <c r="T173" s="972"/>
      <c r="U173" s="972"/>
      <c r="V173" s="972"/>
      <c r="W173" s="972"/>
      <c r="X173" s="972"/>
      <c r="Y173" s="972"/>
      <c r="Z173" s="972"/>
      <c r="AA173" s="972"/>
      <c r="AB173" s="972"/>
      <c r="AC173" s="972"/>
      <c r="AD173" s="972"/>
      <c r="AE173" s="972"/>
      <c r="AF173" s="972"/>
      <c r="AG173" s="972"/>
      <c r="AH173" s="972"/>
      <c r="AI173" s="972"/>
      <c r="AJ173" s="972"/>
      <c r="AK173" s="972"/>
      <c r="AL173" s="972"/>
      <c r="AM173" s="972"/>
      <c r="AN173" s="972"/>
      <c r="AO173" s="972"/>
      <c r="AP173" s="972"/>
      <c r="AQ173" s="972"/>
      <c r="AR173" s="972"/>
      <c r="AS173" s="972"/>
      <c r="AT173" s="972"/>
      <c r="AU173" s="972"/>
      <c r="AV173" s="972"/>
      <c r="AW173" s="972"/>
      <c r="AX173" s="972"/>
      <c r="AY173" s="972"/>
      <c r="AZ173" s="972"/>
      <c r="BA173" s="972"/>
      <c r="BB173" s="972"/>
      <c r="BC173" s="972"/>
      <c r="BD173" s="972"/>
      <c r="BE173" s="413"/>
      <c r="BF173" s="967" t="s">
        <v>424</v>
      </c>
      <c r="BG173" s="968"/>
      <c r="BH173" s="968"/>
      <c r="BI173" s="969"/>
      <c r="BJ173" s="83"/>
      <c r="BK173" s="83"/>
      <c r="BL173" s="83"/>
      <c r="BM173" s="79"/>
      <c r="BN173" s="1"/>
      <c r="BO173" s="1"/>
      <c r="BP173" s="1"/>
      <c r="BQ173" s="38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</row>
    <row r="174" spans="1:130" s="5" customFormat="1" ht="67.5" customHeight="1" x14ac:dyDescent="0.45">
      <c r="A174" s="379" t="s">
        <v>284</v>
      </c>
      <c r="B174" s="936"/>
      <c r="C174" s="936"/>
      <c r="D174" s="937"/>
      <c r="E174" s="926" t="s">
        <v>425</v>
      </c>
      <c r="F174" s="926"/>
      <c r="G174" s="926"/>
      <c r="H174" s="926"/>
      <c r="I174" s="926"/>
      <c r="J174" s="926"/>
      <c r="K174" s="926"/>
      <c r="L174" s="926"/>
      <c r="M174" s="926"/>
      <c r="N174" s="926"/>
      <c r="O174" s="926"/>
      <c r="P174" s="926"/>
      <c r="Q174" s="926"/>
      <c r="R174" s="926"/>
      <c r="S174" s="926"/>
      <c r="T174" s="926"/>
      <c r="U174" s="926"/>
      <c r="V174" s="926"/>
      <c r="W174" s="926"/>
      <c r="X174" s="926"/>
      <c r="Y174" s="926"/>
      <c r="Z174" s="926"/>
      <c r="AA174" s="926"/>
      <c r="AB174" s="926"/>
      <c r="AC174" s="926"/>
      <c r="AD174" s="926"/>
      <c r="AE174" s="926"/>
      <c r="AF174" s="926"/>
      <c r="AG174" s="926"/>
      <c r="AH174" s="926"/>
      <c r="AI174" s="926"/>
      <c r="AJ174" s="926"/>
      <c r="AK174" s="926"/>
      <c r="AL174" s="926"/>
      <c r="AM174" s="926"/>
      <c r="AN174" s="926"/>
      <c r="AO174" s="926"/>
      <c r="AP174" s="926"/>
      <c r="AQ174" s="926"/>
      <c r="AR174" s="926"/>
      <c r="AS174" s="926"/>
      <c r="AT174" s="926"/>
      <c r="AU174" s="926"/>
      <c r="AV174" s="926"/>
      <c r="AW174" s="926"/>
      <c r="AX174" s="926"/>
      <c r="AY174" s="926"/>
      <c r="AZ174" s="926"/>
      <c r="BA174" s="926"/>
      <c r="BB174" s="926"/>
      <c r="BC174" s="926"/>
      <c r="BD174" s="926"/>
      <c r="BE174" s="927"/>
      <c r="BF174" s="941" t="s">
        <v>426</v>
      </c>
      <c r="BG174" s="942"/>
      <c r="BH174" s="942"/>
      <c r="BI174" s="943"/>
      <c r="BJ174" s="83"/>
      <c r="BK174" s="83"/>
      <c r="BL174" s="83"/>
      <c r="BM174" s="79"/>
      <c r="BN174" s="1"/>
      <c r="BO174" s="1"/>
      <c r="BP174" s="1"/>
      <c r="BQ174" s="38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</row>
    <row r="175" spans="1:130" s="5" customFormat="1" ht="42.75" customHeight="1" x14ac:dyDescent="0.45">
      <c r="A175" s="379" t="s">
        <v>252</v>
      </c>
      <c r="B175" s="936"/>
      <c r="C175" s="936"/>
      <c r="D175" s="937"/>
      <c r="E175" s="327" t="s">
        <v>427</v>
      </c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  <c r="AA175" s="327"/>
      <c r="AB175" s="327"/>
      <c r="AC175" s="327"/>
      <c r="AD175" s="327"/>
      <c r="AE175" s="327"/>
      <c r="AF175" s="327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327"/>
      <c r="AV175" s="327"/>
      <c r="AW175" s="327"/>
      <c r="AX175" s="327"/>
      <c r="AY175" s="327"/>
      <c r="AZ175" s="327"/>
      <c r="BA175" s="327"/>
      <c r="BB175" s="327"/>
      <c r="BC175" s="327"/>
      <c r="BD175" s="327"/>
      <c r="BE175" s="328"/>
      <c r="BF175" s="371" t="s">
        <v>253</v>
      </c>
      <c r="BG175" s="399"/>
      <c r="BH175" s="399"/>
      <c r="BI175" s="400"/>
      <c r="BJ175" s="83"/>
      <c r="BK175" s="83"/>
      <c r="BL175" s="83"/>
      <c r="BM175" s="79"/>
      <c r="BN175" s="1"/>
      <c r="BO175" s="1"/>
      <c r="BP175" s="1"/>
      <c r="BQ175" s="38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</row>
    <row r="176" spans="1:130" s="5" customFormat="1" ht="33" customHeight="1" x14ac:dyDescent="0.45">
      <c r="A176" s="379" t="s">
        <v>255</v>
      </c>
      <c r="B176" s="936"/>
      <c r="C176" s="936"/>
      <c r="D176" s="937"/>
      <c r="E176" s="327" t="s">
        <v>428</v>
      </c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  <c r="AA176" s="327"/>
      <c r="AB176" s="327"/>
      <c r="AC176" s="327"/>
      <c r="AD176" s="327"/>
      <c r="AE176" s="327"/>
      <c r="AF176" s="327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  <c r="AW176" s="327"/>
      <c r="AX176" s="327"/>
      <c r="AY176" s="327"/>
      <c r="AZ176" s="327"/>
      <c r="BA176" s="327"/>
      <c r="BB176" s="327"/>
      <c r="BC176" s="327"/>
      <c r="BD176" s="327"/>
      <c r="BE176" s="328"/>
      <c r="BF176" s="371" t="s">
        <v>254</v>
      </c>
      <c r="BG176" s="399"/>
      <c r="BH176" s="399"/>
      <c r="BI176" s="400"/>
      <c r="BJ176" s="83"/>
      <c r="BK176" s="83"/>
      <c r="BL176" s="83"/>
      <c r="BM176" s="79"/>
      <c r="BN176" s="1"/>
      <c r="BO176" s="1"/>
      <c r="BP176" s="1"/>
      <c r="BQ176" s="38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</row>
    <row r="177" spans="1:130" s="5" customFormat="1" ht="57" customHeight="1" x14ac:dyDescent="0.45">
      <c r="A177" s="912" t="s">
        <v>256</v>
      </c>
      <c r="B177" s="913"/>
      <c r="C177" s="913"/>
      <c r="D177" s="913"/>
      <c r="E177" s="926" t="s">
        <v>429</v>
      </c>
      <c r="F177" s="926"/>
      <c r="G177" s="926"/>
      <c r="H177" s="926"/>
      <c r="I177" s="926"/>
      <c r="J177" s="926"/>
      <c r="K177" s="926"/>
      <c r="L177" s="926"/>
      <c r="M177" s="926"/>
      <c r="N177" s="926"/>
      <c r="O177" s="926"/>
      <c r="P177" s="926"/>
      <c r="Q177" s="926"/>
      <c r="R177" s="926"/>
      <c r="S177" s="926"/>
      <c r="T177" s="926"/>
      <c r="U177" s="926"/>
      <c r="V177" s="926"/>
      <c r="W177" s="926"/>
      <c r="X177" s="926"/>
      <c r="Y177" s="926"/>
      <c r="Z177" s="926"/>
      <c r="AA177" s="926"/>
      <c r="AB177" s="926"/>
      <c r="AC177" s="926"/>
      <c r="AD177" s="926"/>
      <c r="AE177" s="926"/>
      <c r="AF177" s="926"/>
      <c r="AG177" s="926"/>
      <c r="AH177" s="926"/>
      <c r="AI177" s="926"/>
      <c r="AJ177" s="926"/>
      <c r="AK177" s="926"/>
      <c r="AL177" s="926"/>
      <c r="AM177" s="926"/>
      <c r="AN177" s="926"/>
      <c r="AO177" s="926"/>
      <c r="AP177" s="926"/>
      <c r="AQ177" s="926"/>
      <c r="AR177" s="926"/>
      <c r="AS177" s="926"/>
      <c r="AT177" s="926"/>
      <c r="AU177" s="926"/>
      <c r="AV177" s="926"/>
      <c r="AW177" s="926"/>
      <c r="AX177" s="926"/>
      <c r="AY177" s="926"/>
      <c r="AZ177" s="926"/>
      <c r="BA177" s="926"/>
      <c r="BB177" s="926"/>
      <c r="BC177" s="926"/>
      <c r="BD177" s="926"/>
      <c r="BE177" s="927"/>
      <c r="BF177" s="371" t="s">
        <v>258</v>
      </c>
      <c r="BG177" s="399"/>
      <c r="BH177" s="399"/>
      <c r="BI177" s="400"/>
      <c r="BJ177" s="83"/>
      <c r="BK177" s="83"/>
      <c r="BL177" s="83"/>
      <c r="BM177" s="79"/>
      <c r="BN177" s="1"/>
      <c r="BO177" s="1"/>
      <c r="BP177" s="1"/>
      <c r="BQ177" s="38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</row>
    <row r="178" spans="1:130" s="5" customFormat="1" ht="39" customHeight="1" x14ac:dyDescent="0.45">
      <c r="A178" s="912" t="s">
        <v>257</v>
      </c>
      <c r="B178" s="913"/>
      <c r="C178" s="913"/>
      <c r="D178" s="913"/>
      <c r="E178" s="327" t="s">
        <v>430</v>
      </c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7"/>
      <c r="BC178" s="327"/>
      <c r="BD178" s="327"/>
      <c r="BE178" s="328"/>
      <c r="BF178" s="371" t="s">
        <v>259</v>
      </c>
      <c r="BG178" s="399"/>
      <c r="BH178" s="399"/>
      <c r="BI178" s="400"/>
      <c r="BJ178" s="83"/>
      <c r="BK178" s="83"/>
      <c r="BL178" s="83"/>
      <c r="BM178" s="79"/>
      <c r="BN178" s="1"/>
      <c r="BO178" s="1"/>
      <c r="BP178" s="1"/>
      <c r="BQ178" s="38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</row>
    <row r="179" spans="1:130" s="5" customFormat="1" ht="51.75" customHeight="1" x14ac:dyDescent="0.45">
      <c r="A179" s="912" t="s">
        <v>260</v>
      </c>
      <c r="B179" s="913"/>
      <c r="C179" s="913"/>
      <c r="D179" s="913"/>
      <c r="E179" s="327" t="s">
        <v>431</v>
      </c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28"/>
      <c r="BF179" s="371" t="s">
        <v>432</v>
      </c>
      <c r="BG179" s="372"/>
      <c r="BH179" s="372"/>
      <c r="BI179" s="373"/>
      <c r="BJ179" s="83"/>
      <c r="BK179" s="83"/>
      <c r="BL179" s="83"/>
      <c r="BM179" s="79"/>
      <c r="BN179" s="1"/>
      <c r="BO179" s="1"/>
      <c r="BP179" s="1"/>
      <c r="BQ179" s="38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</row>
    <row r="180" spans="1:130" s="5" customFormat="1" ht="53.25" customHeight="1" x14ac:dyDescent="0.45">
      <c r="A180" s="912" t="s">
        <v>261</v>
      </c>
      <c r="B180" s="913"/>
      <c r="C180" s="913"/>
      <c r="D180" s="913"/>
      <c r="E180" s="327" t="s">
        <v>433</v>
      </c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8"/>
      <c r="BF180" s="371" t="s">
        <v>434</v>
      </c>
      <c r="BG180" s="372"/>
      <c r="BH180" s="372"/>
      <c r="BI180" s="373"/>
      <c r="BJ180" s="83"/>
      <c r="BK180" s="83"/>
      <c r="BL180" s="83"/>
      <c r="BM180" s="79"/>
      <c r="BN180" s="1"/>
      <c r="BO180" s="1"/>
      <c r="BP180" s="1"/>
      <c r="BQ180" s="38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</row>
    <row r="181" spans="1:130" s="5" customFormat="1" ht="74.25" customHeight="1" x14ac:dyDescent="0.45">
      <c r="A181" s="912" t="s">
        <v>264</v>
      </c>
      <c r="B181" s="913"/>
      <c r="C181" s="913"/>
      <c r="D181" s="913"/>
      <c r="E181" s="327" t="s">
        <v>435</v>
      </c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8"/>
      <c r="BF181" s="371" t="s">
        <v>266</v>
      </c>
      <c r="BG181" s="372"/>
      <c r="BH181" s="372"/>
      <c r="BI181" s="373"/>
      <c r="BJ181" s="83"/>
      <c r="BK181" s="83"/>
      <c r="BL181" s="83"/>
      <c r="BM181" s="79"/>
      <c r="BN181" s="1"/>
      <c r="BO181" s="1"/>
      <c r="BP181" s="1"/>
      <c r="BQ181" s="38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</row>
    <row r="182" spans="1:130" s="5" customFormat="1" ht="51" customHeight="1" x14ac:dyDescent="0.45">
      <c r="A182" s="912" t="s">
        <v>265</v>
      </c>
      <c r="B182" s="913"/>
      <c r="C182" s="913"/>
      <c r="D182" s="913"/>
      <c r="E182" s="327" t="s">
        <v>436</v>
      </c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8"/>
      <c r="BF182" s="371" t="s">
        <v>267</v>
      </c>
      <c r="BG182" s="399"/>
      <c r="BH182" s="399"/>
      <c r="BI182" s="400"/>
      <c r="BJ182" s="83"/>
      <c r="BK182" s="83"/>
      <c r="BL182" s="83"/>
      <c r="BM182" s="79"/>
      <c r="BN182" s="1"/>
      <c r="BO182" s="1"/>
      <c r="BP182" s="1"/>
      <c r="BQ182" s="38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</row>
    <row r="183" spans="1:130" s="5" customFormat="1" ht="45" customHeight="1" x14ac:dyDescent="0.45">
      <c r="A183" s="912" t="s">
        <v>268</v>
      </c>
      <c r="B183" s="913"/>
      <c r="C183" s="913"/>
      <c r="D183" s="913"/>
      <c r="E183" s="327" t="s">
        <v>487</v>
      </c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/>
      <c r="T183" s="327"/>
      <c r="U183" s="327"/>
      <c r="V183" s="327"/>
      <c r="W183" s="327"/>
      <c r="X183" s="327"/>
      <c r="Y183" s="327"/>
      <c r="Z183" s="327"/>
      <c r="AA183" s="327"/>
      <c r="AB183" s="327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27"/>
      <c r="AX183" s="327"/>
      <c r="AY183" s="327"/>
      <c r="AZ183" s="327"/>
      <c r="BA183" s="327"/>
      <c r="BB183" s="327"/>
      <c r="BC183" s="327"/>
      <c r="BD183" s="327"/>
      <c r="BE183" s="328"/>
      <c r="BF183" s="371" t="s">
        <v>270</v>
      </c>
      <c r="BG183" s="399"/>
      <c r="BH183" s="399"/>
      <c r="BI183" s="400"/>
      <c r="BJ183" s="83"/>
      <c r="BK183" s="83"/>
      <c r="BL183" s="83"/>
      <c r="BM183" s="79"/>
      <c r="BN183" s="1"/>
      <c r="BO183" s="1"/>
      <c r="BP183" s="1"/>
      <c r="BQ183" s="38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</row>
    <row r="184" spans="1:130" s="5" customFormat="1" ht="45.75" customHeight="1" x14ac:dyDescent="0.45">
      <c r="A184" s="950" t="s">
        <v>269</v>
      </c>
      <c r="B184" s="951"/>
      <c r="C184" s="951"/>
      <c r="D184" s="951"/>
      <c r="E184" s="327" t="s">
        <v>437</v>
      </c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7"/>
      <c r="BC184" s="327"/>
      <c r="BD184" s="327"/>
      <c r="BE184" s="328"/>
      <c r="BF184" s="371" t="s">
        <v>271</v>
      </c>
      <c r="BG184" s="399"/>
      <c r="BH184" s="399"/>
      <c r="BI184" s="400"/>
      <c r="BJ184" s="83"/>
      <c r="BK184" s="83"/>
      <c r="BL184" s="83"/>
      <c r="BM184" s="79"/>
      <c r="BN184" s="1"/>
      <c r="BO184" s="1"/>
      <c r="BP184" s="1"/>
      <c r="BQ184" s="38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</row>
    <row r="185" spans="1:130" s="5" customFormat="1" ht="44.25" customHeight="1" x14ac:dyDescent="0.45">
      <c r="A185" s="912" t="s">
        <v>274</v>
      </c>
      <c r="B185" s="913"/>
      <c r="C185" s="913"/>
      <c r="D185" s="913"/>
      <c r="E185" s="327" t="s">
        <v>438</v>
      </c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8"/>
      <c r="BF185" s="371" t="s">
        <v>272</v>
      </c>
      <c r="BG185" s="399"/>
      <c r="BH185" s="399"/>
      <c r="BI185" s="400"/>
      <c r="BJ185" s="83"/>
      <c r="BK185" s="83"/>
      <c r="BL185" s="83"/>
      <c r="BM185" s="79"/>
      <c r="BN185" s="1"/>
      <c r="BO185" s="1"/>
      <c r="BP185" s="1"/>
      <c r="BQ185" s="38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</row>
    <row r="186" spans="1:130" s="5" customFormat="1" ht="76.5" customHeight="1" x14ac:dyDescent="0.45">
      <c r="A186" s="912" t="s">
        <v>355</v>
      </c>
      <c r="B186" s="913"/>
      <c r="C186" s="913"/>
      <c r="D186" s="913"/>
      <c r="E186" s="327" t="s">
        <v>439</v>
      </c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  <c r="Y186" s="327"/>
      <c r="Z186" s="327"/>
      <c r="AA186" s="327"/>
      <c r="AB186" s="327"/>
      <c r="AC186" s="327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327"/>
      <c r="BA186" s="327"/>
      <c r="BB186" s="327"/>
      <c r="BC186" s="327"/>
      <c r="BD186" s="327"/>
      <c r="BE186" s="328"/>
      <c r="BF186" s="371" t="s">
        <v>174</v>
      </c>
      <c r="BG186" s="372"/>
      <c r="BH186" s="372"/>
      <c r="BI186" s="373"/>
      <c r="BJ186" s="83"/>
      <c r="BK186" s="83"/>
      <c r="BL186" s="83"/>
      <c r="BM186" s="79"/>
      <c r="BN186" s="1"/>
      <c r="BO186" s="1"/>
      <c r="BP186" s="1"/>
      <c r="BQ186" s="38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</row>
    <row r="187" spans="1:130" s="5" customFormat="1" ht="69" customHeight="1" x14ac:dyDescent="0.45">
      <c r="A187" s="912" t="s">
        <v>285</v>
      </c>
      <c r="B187" s="913"/>
      <c r="C187" s="913"/>
      <c r="D187" s="913"/>
      <c r="E187" s="327" t="s">
        <v>440</v>
      </c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  <c r="W187" s="327"/>
      <c r="X187" s="327"/>
      <c r="Y187" s="327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327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8"/>
      <c r="BF187" s="371" t="s">
        <v>175</v>
      </c>
      <c r="BG187" s="372"/>
      <c r="BH187" s="372"/>
      <c r="BI187" s="373"/>
      <c r="BJ187" s="83"/>
      <c r="BK187" s="83"/>
      <c r="BL187" s="83"/>
      <c r="BM187" s="79"/>
      <c r="BN187" s="1"/>
      <c r="BO187" s="1"/>
      <c r="BP187" s="1"/>
      <c r="BQ187" s="38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</row>
    <row r="188" spans="1:130" s="5" customFormat="1" ht="44.25" customHeight="1" x14ac:dyDescent="0.45">
      <c r="A188" s="970" t="s">
        <v>286</v>
      </c>
      <c r="B188" s="971"/>
      <c r="C188" s="971"/>
      <c r="D188" s="971"/>
      <c r="E188" s="926" t="s">
        <v>299</v>
      </c>
      <c r="F188" s="926"/>
      <c r="G188" s="926"/>
      <c r="H188" s="926"/>
      <c r="I188" s="926"/>
      <c r="J188" s="926"/>
      <c r="K188" s="926"/>
      <c r="L188" s="926"/>
      <c r="M188" s="926"/>
      <c r="N188" s="926"/>
      <c r="O188" s="926"/>
      <c r="P188" s="926"/>
      <c r="Q188" s="926"/>
      <c r="R188" s="926"/>
      <c r="S188" s="926"/>
      <c r="T188" s="926"/>
      <c r="U188" s="926"/>
      <c r="V188" s="926"/>
      <c r="W188" s="926"/>
      <c r="X188" s="926"/>
      <c r="Y188" s="926"/>
      <c r="Z188" s="926"/>
      <c r="AA188" s="926"/>
      <c r="AB188" s="926"/>
      <c r="AC188" s="926"/>
      <c r="AD188" s="926"/>
      <c r="AE188" s="926"/>
      <c r="AF188" s="926"/>
      <c r="AG188" s="926"/>
      <c r="AH188" s="926"/>
      <c r="AI188" s="926"/>
      <c r="AJ188" s="926"/>
      <c r="AK188" s="926"/>
      <c r="AL188" s="926"/>
      <c r="AM188" s="926"/>
      <c r="AN188" s="926"/>
      <c r="AO188" s="926"/>
      <c r="AP188" s="926"/>
      <c r="AQ188" s="926"/>
      <c r="AR188" s="926"/>
      <c r="AS188" s="926"/>
      <c r="AT188" s="926"/>
      <c r="AU188" s="926"/>
      <c r="AV188" s="926"/>
      <c r="AW188" s="926"/>
      <c r="AX188" s="926"/>
      <c r="AY188" s="926"/>
      <c r="AZ188" s="926"/>
      <c r="BA188" s="926"/>
      <c r="BB188" s="926"/>
      <c r="BC188" s="926"/>
      <c r="BD188" s="926"/>
      <c r="BE188" s="927"/>
      <c r="BF188" s="941" t="s">
        <v>385</v>
      </c>
      <c r="BG188" s="942"/>
      <c r="BH188" s="942"/>
      <c r="BI188" s="943"/>
      <c r="BJ188" s="83"/>
      <c r="BK188" s="83"/>
      <c r="BL188" s="83"/>
      <c r="BM188" s="79"/>
      <c r="BN188" s="1"/>
      <c r="BO188" s="1"/>
      <c r="BP188" s="1"/>
      <c r="BQ188" s="38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</row>
    <row r="189" spans="1:130" s="5" customFormat="1" ht="51.75" customHeight="1" x14ac:dyDescent="0.45">
      <c r="A189" s="912" t="s">
        <v>287</v>
      </c>
      <c r="B189" s="913"/>
      <c r="C189" s="913"/>
      <c r="D189" s="913"/>
      <c r="E189" s="327" t="s">
        <v>441</v>
      </c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  <c r="AA189" s="327"/>
      <c r="AB189" s="327"/>
      <c r="AC189" s="327"/>
      <c r="AD189" s="327"/>
      <c r="AE189" s="327"/>
      <c r="AF189" s="327"/>
      <c r="AG189" s="327"/>
      <c r="AH189" s="327"/>
      <c r="AI189" s="327"/>
      <c r="AJ189" s="327"/>
      <c r="AK189" s="327"/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  <c r="AW189" s="327"/>
      <c r="AX189" s="327"/>
      <c r="AY189" s="327"/>
      <c r="AZ189" s="327"/>
      <c r="BA189" s="327"/>
      <c r="BB189" s="327"/>
      <c r="BC189" s="327"/>
      <c r="BD189" s="327"/>
      <c r="BE189" s="328"/>
      <c r="BF189" s="371" t="s">
        <v>387</v>
      </c>
      <c r="BG189" s="399"/>
      <c r="BH189" s="399"/>
      <c r="BI189" s="400"/>
      <c r="BJ189" s="83"/>
      <c r="BK189" s="83"/>
      <c r="BL189" s="83"/>
      <c r="BM189" s="79"/>
      <c r="BN189" s="1"/>
      <c r="BO189" s="1"/>
      <c r="BP189" s="1"/>
      <c r="BQ189" s="38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</row>
    <row r="190" spans="1:130" s="5" customFormat="1" ht="55.5" customHeight="1" x14ac:dyDescent="0.45">
      <c r="A190" s="912" t="s">
        <v>288</v>
      </c>
      <c r="B190" s="913"/>
      <c r="C190" s="913"/>
      <c r="D190" s="913"/>
      <c r="E190" s="327" t="s">
        <v>443</v>
      </c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  <c r="AX190" s="327"/>
      <c r="AY190" s="327"/>
      <c r="AZ190" s="327"/>
      <c r="BA190" s="327"/>
      <c r="BB190" s="327"/>
      <c r="BC190" s="327"/>
      <c r="BD190" s="327"/>
      <c r="BE190" s="328"/>
      <c r="BF190" s="371" t="s">
        <v>178</v>
      </c>
      <c r="BG190" s="372"/>
      <c r="BH190" s="372"/>
      <c r="BI190" s="373"/>
      <c r="BJ190" s="83"/>
      <c r="BK190" s="83"/>
      <c r="BL190" s="83"/>
      <c r="BM190" s="79"/>
      <c r="BN190" s="1"/>
      <c r="BO190" s="1"/>
      <c r="BP190" s="1"/>
      <c r="BQ190" s="38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</row>
    <row r="191" spans="1:130" s="5" customFormat="1" ht="55.5" customHeight="1" x14ac:dyDescent="0.45">
      <c r="A191" s="379" t="s">
        <v>442</v>
      </c>
      <c r="B191" s="380"/>
      <c r="C191" s="380"/>
      <c r="D191" s="381"/>
      <c r="E191" s="327" t="s">
        <v>445</v>
      </c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7"/>
      <c r="AY191" s="327"/>
      <c r="AZ191" s="327"/>
      <c r="BA191" s="327"/>
      <c r="BB191" s="327"/>
      <c r="BC191" s="327"/>
      <c r="BD191" s="327"/>
      <c r="BE191" s="328"/>
      <c r="BF191" s="371" t="s">
        <v>178</v>
      </c>
      <c r="BG191" s="372"/>
      <c r="BH191" s="372"/>
      <c r="BI191" s="373"/>
      <c r="BJ191" s="83"/>
      <c r="BK191" s="83"/>
      <c r="BL191" s="83"/>
      <c r="BM191" s="79"/>
      <c r="BN191" s="1"/>
      <c r="BO191" s="1"/>
      <c r="BP191" s="1"/>
      <c r="BQ191" s="38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</row>
    <row r="192" spans="1:130" s="5" customFormat="1" ht="55.5" customHeight="1" x14ac:dyDescent="0.45">
      <c r="A192" s="379" t="s">
        <v>444</v>
      </c>
      <c r="B192" s="380"/>
      <c r="C192" s="380"/>
      <c r="D192" s="381"/>
      <c r="E192" s="327" t="s">
        <v>446</v>
      </c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7"/>
      <c r="BC192" s="327"/>
      <c r="BD192" s="327"/>
      <c r="BE192" s="328"/>
      <c r="BF192" s="961" t="s">
        <v>179</v>
      </c>
      <c r="BG192" s="962"/>
      <c r="BH192" s="962"/>
      <c r="BI192" s="963"/>
      <c r="BJ192" s="83"/>
      <c r="BK192" s="83"/>
      <c r="BL192" s="83"/>
      <c r="BM192" s="79"/>
      <c r="BN192" s="1"/>
      <c r="BO192" s="1"/>
      <c r="BP192" s="1"/>
      <c r="BQ192" s="38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</row>
    <row r="193" spans="1:130" s="174" customFormat="1" ht="41.25" customHeight="1" x14ac:dyDescent="0.45">
      <c r="A193" s="379" t="s">
        <v>275</v>
      </c>
      <c r="B193" s="380"/>
      <c r="C193" s="380"/>
      <c r="D193" s="381"/>
      <c r="E193" s="328" t="s">
        <v>447</v>
      </c>
      <c r="F193" s="589"/>
      <c r="G193" s="589"/>
      <c r="H193" s="589"/>
      <c r="I193" s="589"/>
      <c r="J193" s="589"/>
      <c r="K193" s="589"/>
      <c r="L193" s="589"/>
      <c r="M193" s="589"/>
      <c r="N193" s="589"/>
      <c r="O193" s="589"/>
      <c r="P193" s="589"/>
      <c r="Q193" s="589"/>
      <c r="R193" s="589"/>
      <c r="S193" s="589"/>
      <c r="T193" s="589"/>
      <c r="U193" s="589"/>
      <c r="V193" s="589"/>
      <c r="W193" s="589"/>
      <c r="X193" s="589"/>
      <c r="Y193" s="589"/>
      <c r="Z193" s="589"/>
      <c r="AA193" s="589"/>
      <c r="AB193" s="589"/>
      <c r="AC193" s="589"/>
      <c r="AD193" s="589"/>
      <c r="AE193" s="589"/>
      <c r="AF193" s="589"/>
      <c r="AG193" s="589"/>
      <c r="AH193" s="589"/>
      <c r="AI193" s="589"/>
      <c r="AJ193" s="589"/>
      <c r="AK193" s="589"/>
      <c r="AL193" s="589"/>
      <c r="AM193" s="589"/>
      <c r="AN193" s="589"/>
      <c r="AO193" s="589"/>
      <c r="AP193" s="589"/>
      <c r="AQ193" s="589"/>
      <c r="AR193" s="589"/>
      <c r="AS193" s="589"/>
      <c r="AT193" s="589"/>
      <c r="AU193" s="589"/>
      <c r="AV193" s="589"/>
      <c r="AW193" s="589"/>
      <c r="AX193" s="589"/>
      <c r="AY193" s="589"/>
      <c r="AZ193" s="589"/>
      <c r="BA193" s="589"/>
      <c r="BB193" s="589"/>
      <c r="BC193" s="589"/>
      <c r="BD193" s="589"/>
      <c r="BE193" s="902"/>
      <c r="BF193" s="961" t="s">
        <v>179</v>
      </c>
      <c r="BG193" s="962"/>
      <c r="BH193" s="962"/>
      <c r="BI193" s="963"/>
      <c r="BJ193" s="171"/>
      <c r="BK193" s="171"/>
      <c r="BL193" s="171"/>
      <c r="BM193" s="172"/>
      <c r="BN193" s="156"/>
      <c r="BO193" s="156"/>
      <c r="BP193" s="156"/>
      <c r="BQ193" s="173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</row>
    <row r="194" spans="1:130" s="5" customFormat="1" ht="39" customHeight="1" x14ac:dyDescent="0.45">
      <c r="A194" s="379" t="s">
        <v>289</v>
      </c>
      <c r="B194" s="380"/>
      <c r="C194" s="380"/>
      <c r="D194" s="381"/>
      <c r="E194" s="327" t="s">
        <v>500</v>
      </c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  <c r="AX194" s="327"/>
      <c r="AY194" s="327"/>
      <c r="AZ194" s="327"/>
      <c r="BA194" s="327"/>
      <c r="BB194" s="327"/>
      <c r="BC194" s="327"/>
      <c r="BD194" s="327"/>
      <c r="BE194" s="328"/>
      <c r="BF194" s="371" t="s">
        <v>180</v>
      </c>
      <c r="BG194" s="372"/>
      <c r="BH194" s="372"/>
      <c r="BI194" s="373"/>
      <c r="BJ194" s="83"/>
      <c r="BK194" s="83"/>
      <c r="BL194" s="83"/>
      <c r="BM194" s="79"/>
      <c r="BN194" s="1"/>
      <c r="BO194" s="1"/>
      <c r="BP194" s="1"/>
      <c r="BQ194" s="38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</row>
    <row r="195" spans="1:130" s="5" customFormat="1" ht="44.25" customHeight="1" x14ac:dyDescent="0.45">
      <c r="A195" s="379" t="s">
        <v>295</v>
      </c>
      <c r="B195" s="380"/>
      <c r="C195" s="380"/>
      <c r="D195" s="381"/>
      <c r="E195" s="327" t="s">
        <v>449</v>
      </c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  <c r="AX195" s="327"/>
      <c r="AY195" s="327"/>
      <c r="AZ195" s="327"/>
      <c r="BA195" s="327"/>
      <c r="BB195" s="327"/>
      <c r="BC195" s="327"/>
      <c r="BD195" s="327"/>
      <c r="BE195" s="328"/>
      <c r="BF195" s="371" t="s">
        <v>396</v>
      </c>
      <c r="BG195" s="372"/>
      <c r="BH195" s="372"/>
      <c r="BI195" s="373"/>
      <c r="BJ195" s="83"/>
      <c r="BK195" s="83"/>
      <c r="BL195" s="83"/>
      <c r="BM195" s="79"/>
      <c r="BN195" s="1"/>
      <c r="BO195" s="1"/>
      <c r="BP195" s="1"/>
      <c r="BQ195" s="38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</row>
    <row r="196" spans="1:130" s="5" customFormat="1" ht="74.25" customHeight="1" x14ac:dyDescent="0.45">
      <c r="A196" s="379" t="s">
        <v>448</v>
      </c>
      <c r="B196" s="380"/>
      <c r="C196" s="380"/>
      <c r="D196" s="381"/>
      <c r="E196" s="327" t="s">
        <v>451</v>
      </c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  <c r="AX196" s="327"/>
      <c r="AY196" s="327"/>
      <c r="AZ196" s="327"/>
      <c r="BA196" s="327"/>
      <c r="BB196" s="327"/>
      <c r="BC196" s="327"/>
      <c r="BD196" s="327"/>
      <c r="BE196" s="328"/>
      <c r="BF196" s="371" t="s">
        <v>396</v>
      </c>
      <c r="BG196" s="372"/>
      <c r="BH196" s="372"/>
      <c r="BI196" s="373"/>
      <c r="BJ196" s="83"/>
      <c r="BK196" s="83"/>
      <c r="BL196" s="83"/>
      <c r="BM196" s="79"/>
      <c r="BN196" s="1"/>
      <c r="BO196" s="1"/>
      <c r="BP196" s="1"/>
      <c r="BQ196" s="38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</row>
    <row r="197" spans="1:130" s="5" customFormat="1" ht="42.75" customHeight="1" x14ac:dyDescent="0.45">
      <c r="A197" s="379" t="s">
        <v>450</v>
      </c>
      <c r="B197" s="380"/>
      <c r="C197" s="380"/>
      <c r="D197" s="381"/>
      <c r="E197" s="327" t="s">
        <v>452</v>
      </c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  <c r="AX197" s="327"/>
      <c r="AY197" s="327"/>
      <c r="AZ197" s="327"/>
      <c r="BA197" s="327"/>
      <c r="BB197" s="327"/>
      <c r="BC197" s="327"/>
      <c r="BD197" s="327"/>
      <c r="BE197" s="328"/>
      <c r="BF197" s="371" t="s">
        <v>398</v>
      </c>
      <c r="BG197" s="372"/>
      <c r="BH197" s="372"/>
      <c r="BI197" s="373"/>
      <c r="BJ197" s="83"/>
      <c r="BK197" s="83"/>
      <c r="BL197" s="83"/>
      <c r="BM197" s="79"/>
      <c r="BN197" s="1"/>
      <c r="BO197" s="1"/>
      <c r="BP197" s="1"/>
      <c r="BQ197" s="38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</row>
    <row r="198" spans="1:130" s="5" customFormat="1" ht="44.25" customHeight="1" thickBot="1" x14ac:dyDescent="0.5">
      <c r="A198" s="374" t="s">
        <v>400</v>
      </c>
      <c r="B198" s="375"/>
      <c r="C198" s="375"/>
      <c r="D198" s="376"/>
      <c r="E198" s="407" t="s">
        <v>477</v>
      </c>
      <c r="F198" s="407"/>
      <c r="G198" s="407"/>
      <c r="H198" s="407"/>
      <c r="I198" s="407"/>
      <c r="J198" s="407"/>
      <c r="K198" s="407"/>
      <c r="L198" s="407"/>
      <c r="M198" s="407"/>
      <c r="N198" s="407"/>
      <c r="O198" s="407"/>
      <c r="P198" s="407"/>
      <c r="Q198" s="407"/>
      <c r="R198" s="407"/>
      <c r="S198" s="407"/>
      <c r="T198" s="407"/>
      <c r="U198" s="407"/>
      <c r="V198" s="407"/>
      <c r="W198" s="407"/>
      <c r="X198" s="407"/>
      <c r="Y198" s="407"/>
      <c r="Z198" s="407"/>
      <c r="AA198" s="407"/>
      <c r="AB198" s="407"/>
      <c r="AC198" s="407"/>
      <c r="AD198" s="407"/>
      <c r="AE198" s="407"/>
      <c r="AF198" s="407"/>
      <c r="AG198" s="407"/>
      <c r="AH198" s="407"/>
      <c r="AI198" s="407"/>
      <c r="AJ198" s="407"/>
      <c r="AK198" s="407"/>
      <c r="AL198" s="407"/>
      <c r="AM198" s="407"/>
      <c r="AN198" s="407"/>
      <c r="AO198" s="407"/>
      <c r="AP198" s="407"/>
      <c r="AQ198" s="407"/>
      <c r="AR198" s="407"/>
      <c r="AS198" s="407"/>
      <c r="AT198" s="407"/>
      <c r="AU198" s="407"/>
      <c r="AV198" s="407"/>
      <c r="AW198" s="407"/>
      <c r="AX198" s="407"/>
      <c r="AY198" s="407"/>
      <c r="AZ198" s="407"/>
      <c r="BA198" s="407"/>
      <c r="BB198" s="407"/>
      <c r="BC198" s="407"/>
      <c r="BD198" s="407"/>
      <c r="BE198" s="741"/>
      <c r="BF198" s="404" t="s">
        <v>403</v>
      </c>
      <c r="BG198" s="405"/>
      <c r="BH198" s="405"/>
      <c r="BI198" s="406"/>
      <c r="BJ198" s="83"/>
      <c r="BK198" s="83"/>
      <c r="BL198" s="83"/>
      <c r="BM198" s="79"/>
      <c r="BN198" s="1"/>
      <c r="BO198" s="1"/>
      <c r="BP198" s="1"/>
      <c r="BQ198" s="38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s="5" customFormat="1" ht="44.25" customHeight="1" x14ac:dyDescent="0.45">
      <c r="A199" s="519" t="s">
        <v>510</v>
      </c>
      <c r="B199" s="519"/>
      <c r="C199" s="519"/>
      <c r="D199" s="519"/>
      <c r="E199" s="519"/>
      <c r="F199" s="519"/>
      <c r="G199" s="519"/>
      <c r="H199" s="519"/>
      <c r="I199" s="519"/>
      <c r="J199" s="519"/>
      <c r="K199" s="519"/>
      <c r="L199" s="519"/>
      <c r="M199" s="519"/>
      <c r="N199" s="519"/>
      <c r="O199" s="519"/>
      <c r="P199" s="519"/>
      <c r="Q199" s="519"/>
      <c r="R199" s="519"/>
      <c r="S199" s="519"/>
      <c r="T199" s="519"/>
      <c r="U199" s="519"/>
      <c r="V199" s="519"/>
      <c r="W199" s="519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519" t="s">
        <v>511</v>
      </c>
      <c r="AN199" s="519"/>
      <c r="AO199" s="519"/>
      <c r="AP199" s="519"/>
      <c r="AQ199" s="519"/>
      <c r="AR199" s="519"/>
      <c r="AS199" s="519"/>
      <c r="AT199" s="519"/>
      <c r="AU199" s="519"/>
      <c r="AV199" s="519"/>
      <c r="AW199" s="519"/>
      <c r="AX199" s="519"/>
      <c r="AY199" s="519"/>
      <c r="AZ199" s="519"/>
      <c r="BA199" s="519"/>
      <c r="BB199" s="519"/>
      <c r="BC199" s="519"/>
      <c r="BD199" s="519"/>
      <c r="BE199" s="519"/>
      <c r="BF199" s="259"/>
      <c r="BG199" s="318"/>
      <c r="BH199" s="318"/>
      <c r="BI199" s="318"/>
      <c r="BJ199" s="83"/>
      <c r="BK199" s="83"/>
      <c r="BL199" s="83"/>
      <c r="BM199" s="79"/>
      <c r="BN199" s="1"/>
      <c r="BO199" s="1"/>
      <c r="BP199" s="1"/>
      <c r="BQ199" s="38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s="5" customFormat="1" ht="136.5" customHeight="1" x14ac:dyDescent="0.45">
      <c r="A200" s="519"/>
      <c r="B200" s="519"/>
      <c r="C200" s="519"/>
      <c r="D200" s="519"/>
      <c r="E200" s="519"/>
      <c r="F200" s="519"/>
      <c r="G200" s="519"/>
      <c r="H200" s="519"/>
      <c r="I200" s="519"/>
      <c r="J200" s="519"/>
      <c r="K200" s="519"/>
      <c r="L200" s="519"/>
      <c r="M200" s="519"/>
      <c r="N200" s="519"/>
      <c r="O200" s="519"/>
      <c r="P200" s="519"/>
      <c r="Q200" s="519"/>
      <c r="R200" s="519"/>
      <c r="S200" s="519"/>
      <c r="T200" s="519"/>
      <c r="U200" s="519"/>
      <c r="V200" s="519"/>
      <c r="W200" s="519"/>
      <c r="X200" s="318"/>
      <c r="Y200" s="318"/>
      <c r="Z200" s="318"/>
      <c r="AA200" s="318"/>
      <c r="AB200" s="318"/>
      <c r="AC200" s="318"/>
      <c r="AD200" s="318"/>
      <c r="AE200" s="318" t="s">
        <v>346</v>
      </c>
      <c r="AF200" s="318"/>
      <c r="AG200" s="318"/>
      <c r="AH200" s="318"/>
      <c r="AI200" s="318"/>
      <c r="AJ200" s="318"/>
      <c r="AK200" s="318"/>
      <c r="AL200" s="318"/>
      <c r="AM200" s="519"/>
      <c r="AN200" s="519"/>
      <c r="AO200" s="519"/>
      <c r="AP200" s="519"/>
      <c r="AQ200" s="519"/>
      <c r="AR200" s="519"/>
      <c r="AS200" s="519"/>
      <c r="AT200" s="519"/>
      <c r="AU200" s="519"/>
      <c r="AV200" s="519"/>
      <c r="AW200" s="519"/>
      <c r="AX200" s="519"/>
      <c r="AY200" s="519"/>
      <c r="AZ200" s="519"/>
      <c r="BA200" s="519"/>
      <c r="BB200" s="519"/>
      <c r="BC200" s="519"/>
      <c r="BD200" s="519"/>
      <c r="BE200" s="519"/>
      <c r="BF200" s="259"/>
      <c r="BG200" s="318"/>
      <c r="BH200" s="318"/>
      <c r="BI200" s="318"/>
      <c r="BJ200" s="83"/>
      <c r="BK200" s="83"/>
      <c r="BL200" s="83"/>
      <c r="BM200" s="79"/>
      <c r="BN200" s="1"/>
      <c r="BO200" s="1"/>
      <c r="BP200" s="1"/>
      <c r="BQ200" s="38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s="5" customFormat="1" ht="54" customHeight="1" thickBot="1" x14ac:dyDescent="0.5">
      <c r="A201" s="398" t="s">
        <v>462</v>
      </c>
      <c r="B201" s="398"/>
      <c r="C201" s="398"/>
      <c r="D201" s="398"/>
      <c r="E201" s="398"/>
      <c r="F201" s="398"/>
      <c r="G201" s="398"/>
      <c r="H201" s="398"/>
      <c r="I201" s="398"/>
      <c r="J201" s="398"/>
      <c r="K201" s="398"/>
      <c r="L201" s="398"/>
      <c r="M201" s="398"/>
      <c r="N201" s="398"/>
      <c r="O201" s="398"/>
      <c r="P201" s="398"/>
      <c r="Q201" s="398"/>
      <c r="R201" s="398"/>
      <c r="S201" s="398"/>
      <c r="T201" s="398"/>
      <c r="U201" s="398"/>
      <c r="V201" s="398"/>
      <c r="W201" s="398"/>
      <c r="X201" s="398"/>
      <c r="Y201" s="398"/>
      <c r="Z201" s="398"/>
      <c r="AA201" s="398"/>
      <c r="AB201" s="398"/>
      <c r="AC201" s="398"/>
      <c r="AD201" s="398"/>
      <c r="AE201" s="398"/>
      <c r="AF201" s="398"/>
      <c r="AG201" s="398"/>
      <c r="AH201" s="398"/>
      <c r="AI201" s="398"/>
      <c r="AJ201" s="398"/>
      <c r="AK201" s="398"/>
      <c r="AL201" s="398"/>
      <c r="AM201" s="398"/>
      <c r="AN201" s="398"/>
      <c r="AO201" s="398"/>
      <c r="AP201" s="398"/>
      <c r="AQ201" s="398"/>
      <c r="AR201" s="398"/>
      <c r="AS201" s="398"/>
      <c r="AT201" s="398"/>
      <c r="AU201" s="398"/>
      <c r="AV201" s="398"/>
      <c r="AW201" s="398"/>
      <c r="AX201" s="398"/>
      <c r="AY201" s="398"/>
      <c r="AZ201" s="398"/>
      <c r="BA201" s="398"/>
      <c r="BB201" s="398"/>
      <c r="BC201" s="398"/>
      <c r="BD201" s="398"/>
      <c r="BE201" s="398"/>
      <c r="BF201" s="398"/>
      <c r="BG201" s="398"/>
      <c r="BH201" s="398"/>
      <c r="BI201" s="398"/>
      <c r="BJ201" s="83"/>
      <c r="BK201" s="83"/>
      <c r="BL201" s="83"/>
      <c r="BM201" s="79"/>
      <c r="BN201" s="1"/>
      <c r="BO201" s="1"/>
      <c r="BP201" s="1"/>
      <c r="BQ201" s="38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</row>
    <row r="202" spans="1:130" s="5" customFormat="1" ht="99" customHeight="1" thickBot="1" x14ac:dyDescent="0.5">
      <c r="A202" s="829" t="s">
        <v>103</v>
      </c>
      <c r="B202" s="830"/>
      <c r="C202" s="830"/>
      <c r="D202" s="831"/>
      <c r="E202" s="832" t="s">
        <v>104</v>
      </c>
      <c r="F202" s="832"/>
      <c r="G202" s="832"/>
      <c r="H202" s="832"/>
      <c r="I202" s="832"/>
      <c r="J202" s="832"/>
      <c r="K202" s="832"/>
      <c r="L202" s="832"/>
      <c r="M202" s="832"/>
      <c r="N202" s="832"/>
      <c r="O202" s="832"/>
      <c r="P202" s="832"/>
      <c r="Q202" s="832"/>
      <c r="R202" s="832"/>
      <c r="S202" s="832"/>
      <c r="T202" s="832"/>
      <c r="U202" s="832"/>
      <c r="V202" s="832"/>
      <c r="W202" s="832"/>
      <c r="X202" s="832"/>
      <c r="Y202" s="832"/>
      <c r="Z202" s="832"/>
      <c r="AA202" s="832"/>
      <c r="AB202" s="832"/>
      <c r="AC202" s="832"/>
      <c r="AD202" s="832"/>
      <c r="AE202" s="832"/>
      <c r="AF202" s="832"/>
      <c r="AG202" s="832"/>
      <c r="AH202" s="832"/>
      <c r="AI202" s="832"/>
      <c r="AJ202" s="832"/>
      <c r="AK202" s="832"/>
      <c r="AL202" s="832"/>
      <c r="AM202" s="832"/>
      <c r="AN202" s="832"/>
      <c r="AO202" s="832"/>
      <c r="AP202" s="832"/>
      <c r="AQ202" s="832"/>
      <c r="AR202" s="832"/>
      <c r="AS202" s="832"/>
      <c r="AT202" s="832"/>
      <c r="AU202" s="832"/>
      <c r="AV202" s="832"/>
      <c r="AW202" s="832"/>
      <c r="AX202" s="832"/>
      <c r="AY202" s="832"/>
      <c r="AZ202" s="832"/>
      <c r="BA202" s="832"/>
      <c r="BB202" s="832"/>
      <c r="BC202" s="832"/>
      <c r="BD202" s="832"/>
      <c r="BE202" s="832"/>
      <c r="BF202" s="520" t="s">
        <v>291</v>
      </c>
      <c r="BG202" s="521"/>
      <c r="BH202" s="521"/>
      <c r="BI202" s="522"/>
      <c r="BJ202" s="83"/>
      <c r="BK202" s="83"/>
      <c r="BL202" s="83"/>
      <c r="BM202" s="79"/>
      <c r="BN202" s="1"/>
      <c r="BO202" s="1"/>
      <c r="BP202" s="1"/>
      <c r="BQ202" s="38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</row>
    <row r="203" spans="1:130" s="5" customFormat="1" ht="40.5" customHeight="1" x14ac:dyDescent="0.45">
      <c r="A203" s="379" t="s">
        <v>404</v>
      </c>
      <c r="B203" s="380"/>
      <c r="C203" s="380"/>
      <c r="D203" s="381"/>
      <c r="E203" s="327" t="s">
        <v>453</v>
      </c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27"/>
      <c r="BE203" s="328"/>
      <c r="BF203" s="371" t="s">
        <v>405</v>
      </c>
      <c r="BG203" s="372"/>
      <c r="BH203" s="372"/>
      <c r="BI203" s="373"/>
      <c r="BJ203" s="83"/>
      <c r="BK203" s="83"/>
      <c r="BL203" s="83"/>
      <c r="BM203" s="79"/>
      <c r="BN203" s="1"/>
      <c r="BO203" s="1"/>
      <c r="BP203" s="1"/>
      <c r="BQ203" s="38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</row>
    <row r="204" spans="1:130" s="5" customFormat="1" ht="54" customHeight="1" thickBot="1" x14ac:dyDescent="0.5">
      <c r="A204" s="374" t="s">
        <v>407</v>
      </c>
      <c r="B204" s="375"/>
      <c r="C204" s="375"/>
      <c r="D204" s="376"/>
      <c r="E204" s="407" t="s">
        <v>454</v>
      </c>
      <c r="F204" s="407"/>
      <c r="G204" s="407"/>
      <c r="H204" s="407"/>
      <c r="I204" s="407"/>
      <c r="J204" s="407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7"/>
      <c r="AA204" s="407"/>
      <c r="AB204" s="407"/>
      <c r="AC204" s="407"/>
      <c r="AD204" s="407"/>
      <c r="AE204" s="407"/>
      <c r="AF204" s="407"/>
      <c r="AG204" s="407"/>
      <c r="AH204" s="407"/>
      <c r="AI204" s="407"/>
      <c r="AJ204" s="407"/>
      <c r="AK204" s="407"/>
      <c r="AL204" s="407"/>
      <c r="AM204" s="407"/>
      <c r="AN204" s="407"/>
      <c r="AO204" s="407"/>
      <c r="AP204" s="407"/>
      <c r="AQ204" s="407"/>
      <c r="AR204" s="407"/>
      <c r="AS204" s="407"/>
      <c r="AT204" s="407"/>
      <c r="AU204" s="407"/>
      <c r="AV204" s="407"/>
      <c r="AW204" s="407"/>
      <c r="AX204" s="407"/>
      <c r="AY204" s="407"/>
      <c r="AZ204" s="407"/>
      <c r="BA204" s="407"/>
      <c r="BB204" s="407"/>
      <c r="BC204" s="407"/>
      <c r="BD204" s="407"/>
      <c r="BE204" s="408"/>
      <c r="BF204" s="409" t="s">
        <v>495</v>
      </c>
      <c r="BG204" s="410"/>
      <c r="BH204" s="410"/>
      <c r="BI204" s="411"/>
      <c r="BJ204" s="83"/>
      <c r="BK204" s="83"/>
      <c r="BL204" s="83"/>
      <c r="BM204" s="79"/>
      <c r="BN204" s="1"/>
      <c r="BO204" s="1"/>
      <c r="BP204" s="1"/>
      <c r="BQ204" s="38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</row>
    <row r="205" spans="1:130" s="5" customFormat="1" ht="56.25" customHeight="1" x14ac:dyDescent="0.45">
      <c r="A205" s="401" t="s">
        <v>472</v>
      </c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1"/>
      <c r="AF205" s="401"/>
      <c r="AG205" s="401"/>
      <c r="AH205" s="401"/>
      <c r="AI205" s="401"/>
      <c r="AJ205" s="401"/>
      <c r="AK205" s="401"/>
      <c r="AL205" s="401"/>
      <c r="AM205" s="401"/>
      <c r="AN205" s="401"/>
      <c r="AO205" s="401"/>
      <c r="AP205" s="401"/>
      <c r="AQ205" s="401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8"/>
      <c r="BJ205" s="180"/>
      <c r="BK205" s="180" t="s">
        <v>346</v>
      </c>
      <c r="BL205" s="180"/>
      <c r="BM205" s="79"/>
      <c r="BN205" s="1"/>
      <c r="BO205" s="1"/>
      <c r="BP205" s="1"/>
      <c r="BQ205" s="38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</row>
    <row r="206" spans="1:130" s="5" customFormat="1" ht="37.5" customHeight="1" x14ac:dyDescent="0.45">
      <c r="A206" s="402" t="s">
        <v>508</v>
      </c>
      <c r="B206" s="402"/>
      <c r="C206" s="402"/>
      <c r="D206" s="402"/>
      <c r="E206" s="402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2"/>
      <c r="AZ206" s="402"/>
      <c r="BA206" s="402"/>
      <c r="BB206" s="402"/>
      <c r="BC206" s="402"/>
      <c r="BD206" s="402"/>
      <c r="BE206" s="402"/>
      <c r="BF206" s="402"/>
      <c r="BG206" s="402"/>
      <c r="BH206" s="402"/>
      <c r="BI206" s="402"/>
      <c r="BJ206" s="85"/>
      <c r="BK206" s="85"/>
      <c r="BL206" s="85"/>
      <c r="BM206" s="79"/>
      <c r="BN206" s="1"/>
      <c r="BO206" s="1"/>
      <c r="BP206" s="1"/>
      <c r="BQ206" s="38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</row>
    <row r="207" spans="1:130" s="5" customFormat="1" ht="42.75" customHeight="1" x14ac:dyDescent="0.45">
      <c r="A207" s="403" t="s">
        <v>499</v>
      </c>
      <c r="B207" s="403"/>
      <c r="C207" s="403"/>
      <c r="D207" s="403"/>
      <c r="E207" s="403"/>
      <c r="F207" s="403"/>
      <c r="G207" s="403"/>
      <c r="H207" s="403"/>
      <c r="I207" s="403"/>
      <c r="J207" s="403"/>
      <c r="K207" s="403"/>
      <c r="L207" s="403"/>
      <c r="M207" s="403"/>
      <c r="N207" s="403"/>
      <c r="O207" s="403"/>
      <c r="P207" s="403"/>
      <c r="Q207" s="403"/>
      <c r="R207" s="403"/>
      <c r="S207" s="403"/>
      <c r="T207" s="403"/>
      <c r="U207" s="403"/>
      <c r="V207" s="403"/>
      <c r="W207" s="403"/>
      <c r="X207" s="403"/>
      <c r="Y207" s="403"/>
      <c r="Z207" s="403"/>
      <c r="AA207" s="403"/>
      <c r="AB207" s="403"/>
      <c r="AC207" s="403"/>
      <c r="AD207" s="403"/>
      <c r="AE207" s="403"/>
      <c r="AF207" s="403"/>
      <c r="AG207" s="403"/>
      <c r="AH207" s="403"/>
      <c r="AI207" s="403"/>
      <c r="AJ207" s="403"/>
      <c r="AK207" s="403"/>
      <c r="AL207" s="403"/>
      <c r="AM207" s="403"/>
      <c r="AN207" s="403"/>
      <c r="AO207" s="403"/>
      <c r="AP207" s="403"/>
      <c r="AQ207" s="403"/>
      <c r="AR207" s="403"/>
      <c r="AS207" s="403"/>
      <c r="AT207" s="4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85"/>
      <c r="BK207" s="85"/>
      <c r="BL207" s="85"/>
      <c r="BM207" s="79"/>
      <c r="BN207" s="1"/>
      <c r="BO207" s="1"/>
      <c r="BP207" s="1"/>
      <c r="BQ207" s="38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s="5" customFormat="1" ht="20.25" customHeight="1" x14ac:dyDescent="0.45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0"/>
      <c r="BJ208" s="85"/>
      <c r="BK208" s="85"/>
      <c r="BL208" s="85"/>
      <c r="BM208" s="79"/>
      <c r="BN208" s="1"/>
      <c r="BO208" s="1"/>
      <c r="BP208" s="1"/>
      <c r="BQ208" s="38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:130" s="5" customFormat="1" ht="45.75" customHeight="1" x14ac:dyDescent="0.45">
      <c r="A209" s="183" t="s">
        <v>119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6"/>
      <c r="S209" s="86"/>
      <c r="T209" s="85"/>
      <c r="U209" s="85"/>
      <c r="V209" s="85"/>
      <c r="W209" s="85"/>
      <c r="X209" s="85"/>
      <c r="Y209" s="85"/>
      <c r="AH209" s="85"/>
      <c r="AI209" s="85"/>
      <c r="AJ209" s="959" t="s">
        <v>119</v>
      </c>
      <c r="AK209" s="959"/>
      <c r="AL209" s="959"/>
      <c r="AM209" s="959"/>
      <c r="AN209" s="959"/>
      <c r="AO209" s="959"/>
      <c r="AP209" s="959"/>
      <c r="AQ209" s="959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79"/>
      <c r="BN209" s="1"/>
      <c r="BO209" s="1"/>
      <c r="BP209" s="1"/>
      <c r="BQ209" s="38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</row>
    <row r="210" spans="1:130" s="5" customFormat="1" ht="32.25" customHeight="1" x14ac:dyDescent="0.5">
      <c r="A210" s="973" t="s">
        <v>505</v>
      </c>
      <c r="B210" s="973"/>
      <c r="C210" s="973"/>
      <c r="D210" s="973"/>
      <c r="E210" s="973"/>
      <c r="F210" s="973"/>
      <c r="G210" s="973"/>
      <c r="H210" s="973"/>
      <c r="I210" s="973"/>
      <c r="J210" s="973"/>
      <c r="K210" s="973"/>
      <c r="L210" s="973"/>
      <c r="M210" s="973"/>
      <c r="N210" s="973"/>
      <c r="O210" s="973"/>
      <c r="P210" s="973"/>
      <c r="Q210" s="973"/>
      <c r="R210" s="973"/>
      <c r="S210" s="973"/>
      <c r="T210" s="973"/>
      <c r="U210" s="973"/>
      <c r="V210" s="973"/>
      <c r="W210" s="973"/>
      <c r="X210" s="85"/>
      <c r="Y210" s="85"/>
      <c r="Z210" s="152"/>
      <c r="AA210" s="85"/>
      <c r="AB210" s="85"/>
      <c r="AC210" s="85"/>
      <c r="AD210" s="85"/>
      <c r="AE210" s="85"/>
      <c r="AF210" s="87"/>
      <c r="AG210" s="85"/>
      <c r="AH210" s="85"/>
      <c r="AI210" s="85"/>
      <c r="AJ210" s="84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79"/>
      <c r="BN210" s="1"/>
      <c r="BO210" s="1"/>
      <c r="BP210" s="1"/>
      <c r="BQ210" s="38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</row>
    <row r="211" spans="1:130" s="5" customFormat="1" ht="42" hidden="1" customHeight="1" x14ac:dyDescent="0.45">
      <c r="A211" s="277" t="s">
        <v>328</v>
      </c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86"/>
      <c r="Y211" s="86"/>
      <c r="Z211" s="157"/>
      <c r="AA211" s="86"/>
      <c r="AB211" s="86"/>
      <c r="AC211" s="86"/>
      <c r="AD211" s="85"/>
      <c r="AE211" s="85"/>
      <c r="AF211" s="85"/>
      <c r="AG211" s="85"/>
      <c r="AH211" s="85"/>
      <c r="AI211" s="85"/>
      <c r="AJ211" s="159" t="s">
        <v>119</v>
      </c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88"/>
      <c r="BE211" s="88"/>
      <c r="BF211" s="88"/>
      <c r="BG211" s="85"/>
      <c r="BH211" s="85"/>
      <c r="BI211" s="85"/>
      <c r="BJ211" s="85"/>
      <c r="BK211" s="85"/>
      <c r="BL211" s="85"/>
      <c r="BM211" s="79"/>
      <c r="BN211" s="1"/>
      <c r="BO211" s="1"/>
      <c r="BP211" s="1"/>
      <c r="BQ211" s="38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</row>
    <row r="212" spans="1:130" s="5" customFormat="1" ht="25.5" customHeight="1" x14ac:dyDescent="0.45">
      <c r="A212" s="974"/>
      <c r="B212" s="974"/>
      <c r="C212" s="974"/>
      <c r="D212" s="974"/>
      <c r="E212" s="974"/>
      <c r="F212" s="974"/>
      <c r="G212" s="974"/>
      <c r="H212" s="974"/>
      <c r="I212" s="974"/>
      <c r="J212" s="974"/>
      <c r="K212" s="974"/>
      <c r="L212" s="974"/>
      <c r="M212" s="974"/>
      <c r="N212" s="974"/>
      <c r="O212" s="974"/>
      <c r="P212" s="974"/>
      <c r="Q212" s="974"/>
      <c r="R212" s="974"/>
      <c r="S212" s="974"/>
      <c r="T212" s="974"/>
      <c r="U212" s="974"/>
      <c r="V212" s="974"/>
      <c r="W212" s="974"/>
      <c r="X212" s="86"/>
      <c r="Y212" s="86"/>
      <c r="Z212" s="158"/>
      <c r="AA212" s="85"/>
      <c r="AB212" s="85"/>
      <c r="AC212" s="85"/>
      <c r="AD212" s="85"/>
      <c r="AE212" s="85"/>
      <c r="AF212" s="85"/>
      <c r="AG212" s="85"/>
      <c r="AH212" s="85"/>
      <c r="AI212" s="85"/>
      <c r="AJ212" s="395" t="s">
        <v>345</v>
      </c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160"/>
      <c r="AW212" s="160" t="s">
        <v>346</v>
      </c>
      <c r="AX212" s="160"/>
      <c r="AY212" s="160"/>
      <c r="AZ212" s="160"/>
      <c r="BA212" s="160"/>
      <c r="BB212" s="160" t="s">
        <v>346</v>
      </c>
      <c r="BC212" s="160"/>
      <c r="BD212" s="88"/>
      <c r="BE212" s="88"/>
      <c r="BF212" s="88"/>
      <c r="BG212" s="85"/>
      <c r="BH212" s="85"/>
      <c r="BI212" s="85"/>
      <c r="BJ212" s="85"/>
      <c r="BK212" s="85"/>
      <c r="BL212" s="85"/>
      <c r="BM212" s="79"/>
      <c r="BN212" s="1"/>
      <c r="BO212" s="1"/>
      <c r="BP212" s="1"/>
      <c r="BQ212" s="38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</row>
    <row r="213" spans="1:130" s="5" customFormat="1" ht="54.75" customHeight="1" x14ac:dyDescent="0.45">
      <c r="A213" s="974" t="s">
        <v>506</v>
      </c>
      <c r="B213" s="974"/>
      <c r="C213" s="974"/>
      <c r="D213" s="974"/>
      <c r="E213" s="974"/>
      <c r="F213" s="974"/>
      <c r="G213" s="974"/>
      <c r="H213" s="974"/>
      <c r="I213" s="974"/>
      <c r="J213" s="974"/>
      <c r="K213" s="974"/>
      <c r="L213" s="974"/>
      <c r="M213" s="974"/>
      <c r="N213" s="974"/>
      <c r="O213" s="974"/>
      <c r="P213" s="974"/>
      <c r="Q213" s="974"/>
      <c r="R213" s="974"/>
      <c r="S213" s="974"/>
      <c r="T213" s="974"/>
      <c r="U213" s="974"/>
      <c r="V213" s="974"/>
      <c r="W213" s="974"/>
      <c r="X213" s="85"/>
      <c r="Y213" s="85"/>
      <c r="AF213" s="85"/>
      <c r="AG213" s="85"/>
      <c r="AH213" s="85"/>
      <c r="AI213" s="8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160"/>
      <c r="AW213" s="160"/>
      <c r="AX213" s="160"/>
      <c r="AY213" s="160"/>
      <c r="AZ213" s="160"/>
      <c r="BA213" s="160"/>
      <c r="BB213" s="160"/>
      <c r="BC213" s="160"/>
      <c r="BD213" s="88"/>
      <c r="BE213" s="88"/>
      <c r="BF213" s="152"/>
      <c r="BG213" s="85"/>
      <c r="BH213" s="85"/>
      <c r="BI213" s="85"/>
      <c r="BJ213" s="85"/>
      <c r="BK213" s="85"/>
      <c r="BL213" s="85"/>
      <c r="BM213" s="79"/>
      <c r="BN213" s="1"/>
      <c r="BO213" s="1"/>
      <c r="BP213" s="1"/>
      <c r="BQ213" s="38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</row>
    <row r="214" spans="1:130" s="5" customFormat="1" ht="43.5" customHeight="1" x14ac:dyDescent="0.45">
      <c r="A214" s="984"/>
      <c r="B214" s="984"/>
      <c r="C214" s="984"/>
      <c r="D214" s="984"/>
      <c r="E214" s="984"/>
      <c r="F214" s="984"/>
      <c r="G214" s="403">
        <v>2022</v>
      </c>
      <c r="H214" s="403"/>
      <c r="I214" s="403"/>
      <c r="J214" s="403"/>
      <c r="K214" s="403"/>
      <c r="L214" s="403"/>
      <c r="M214" s="403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981"/>
      <c r="AK214" s="981"/>
      <c r="AL214" s="981"/>
      <c r="AM214" s="981"/>
      <c r="AN214" s="981"/>
      <c r="AO214" s="981"/>
      <c r="AP214" s="852" t="s">
        <v>347</v>
      </c>
      <c r="AQ214" s="852"/>
      <c r="AR214" s="852"/>
      <c r="AS214" s="852"/>
      <c r="AT214" s="852"/>
      <c r="AU214" s="852"/>
      <c r="AV214" s="852"/>
      <c r="AW214" s="161"/>
      <c r="AX214" s="161"/>
      <c r="AY214" s="161"/>
      <c r="AZ214" s="161"/>
      <c r="BA214" s="161"/>
      <c r="BB214" s="161"/>
      <c r="BC214" s="161"/>
      <c r="BD214" s="152"/>
      <c r="BE214" s="152"/>
      <c r="BF214" s="152"/>
      <c r="BG214" s="85"/>
      <c r="BH214" s="85"/>
      <c r="BI214" s="85"/>
      <c r="BJ214" s="85"/>
      <c r="BK214" s="85"/>
      <c r="BL214" s="85"/>
      <c r="BM214" s="79"/>
      <c r="BN214" s="1"/>
      <c r="BO214" s="1"/>
      <c r="BP214" s="1"/>
      <c r="BQ214" s="38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</row>
    <row r="215" spans="1:130" s="5" customFormat="1" ht="51.75" customHeight="1" x14ac:dyDescent="0.5">
      <c r="A215" s="396"/>
      <c r="B215" s="396"/>
      <c r="C215" s="396"/>
      <c r="D215" s="396"/>
      <c r="E215" s="396"/>
      <c r="F215" s="396"/>
      <c r="G215" s="396"/>
      <c r="H215" s="396"/>
      <c r="I215" s="396"/>
      <c r="J215" s="396"/>
      <c r="K215" s="396"/>
      <c r="L215" s="396"/>
      <c r="M215" s="396"/>
      <c r="N215" s="396"/>
      <c r="O215" s="85"/>
      <c r="P215" s="85"/>
      <c r="Q215" s="85"/>
      <c r="R215" s="86"/>
      <c r="S215" s="86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164"/>
      <c r="AK215" s="164"/>
      <c r="AL215" s="164"/>
      <c r="AM215" s="164"/>
      <c r="AN215" s="164"/>
      <c r="AO215" s="164"/>
      <c r="AP215" s="163"/>
      <c r="AQ215" s="163"/>
      <c r="AR215" s="163"/>
      <c r="AS215" s="163"/>
      <c r="AT215" s="163"/>
      <c r="AU215" s="163"/>
      <c r="AV215" s="163"/>
      <c r="AW215" s="161"/>
      <c r="AX215" s="161"/>
      <c r="AY215" s="161"/>
      <c r="AZ215" s="161"/>
      <c r="BA215" s="161"/>
      <c r="BB215" s="161"/>
      <c r="BC215" s="161"/>
      <c r="BD215" s="152"/>
      <c r="BE215" s="152"/>
      <c r="BF215" s="152"/>
      <c r="BG215" s="85"/>
      <c r="BH215" s="85"/>
      <c r="BI215" s="85"/>
      <c r="BJ215" s="85"/>
      <c r="BK215" s="85"/>
      <c r="BL215" s="85"/>
      <c r="BM215" s="79"/>
      <c r="BN215" s="1"/>
      <c r="BO215" s="1"/>
      <c r="BP215" s="1"/>
      <c r="BQ215" s="38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</row>
    <row r="216" spans="1:130" s="5" customFormat="1" ht="40.5" customHeight="1" x14ac:dyDescent="0.5">
      <c r="A216" s="396" t="s">
        <v>344</v>
      </c>
      <c r="B216" s="980"/>
      <c r="C216" s="980"/>
      <c r="D216" s="980"/>
      <c r="E216" s="980"/>
      <c r="F216" s="980"/>
      <c r="G216" s="980"/>
      <c r="H216" s="980"/>
      <c r="I216" s="980"/>
      <c r="J216" s="980"/>
      <c r="K216" s="980"/>
      <c r="L216" s="980"/>
      <c r="M216" s="980"/>
      <c r="N216" s="980"/>
      <c r="O216" s="980"/>
      <c r="P216" s="980"/>
      <c r="Q216" s="980"/>
      <c r="R216" s="980"/>
      <c r="S216" s="980"/>
      <c r="T216" s="980"/>
      <c r="U216" s="980"/>
      <c r="V216" s="980"/>
      <c r="W216" s="980"/>
      <c r="X216" s="86"/>
      <c r="Y216" s="86"/>
      <c r="Z216" s="86"/>
      <c r="AA216" s="86"/>
      <c r="AB216" s="86"/>
      <c r="AC216" s="86"/>
      <c r="AD216" s="85"/>
      <c r="AE216" s="85"/>
      <c r="AF216" s="85"/>
      <c r="AG216" s="85"/>
      <c r="AH216" s="85"/>
      <c r="AI216" s="85"/>
      <c r="AJ216" s="396" t="s">
        <v>320</v>
      </c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160"/>
      <c r="AY216" s="160"/>
      <c r="AZ216" s="160"/>
      <c r="BA216" s="160"/>
      <c r="BB216" s="160"/>
      <c r="BC216" s="160"/>
      <c r="BD216" s="152"/>
      <c r="BE216" s="152"/>
      <c r="BF216" s="152"/>
      <c r="BG216" s="85"/>
      <c r="BH216" s="85"/>
      <c r="BI216" s="85"/>
      <c r="BJ216" s="85"/>
      <c r="BK216" s="85"/>
      <c r="BL216" s="85"/>
      <c r="BM216" s="79"/>
      <c r="BN216" s="1"/>
      <c r="BO216" s="1"/>
      <c r="BP216" s="1"/>
      <c r="BQ216" s="38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</row>
    <row r="217" spans="1:130" s="5" customFormat="1" ht="45.75" customHeight="1" x14ac:dyDescent="0.5">
      <c r="A217" s="396" t="s">
        <v>473</v>
      </c>
      <c r="B217" s="396"/>
      <c r="C217" s="396"/>
      <c r="D217" s="396"/>
      <c r="E217" s="396"/>
      <c r="F217" s="396"/>
      <c r="G217" s="396"/>
      <c r="H217" s="396"/>
      <c r="I217" s="396"/>
      <c r="J217" s="396"/>
      <c r="K217" s="396"/>
      <c r="L217" s="396"/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85"/>
      <c r="AE217" s="85"/>
      <c r="AF217" s="85"/>
      <c r="AG217" s="85"/>
      <c r="AH217" s="85"/>
      <c r="AI217" s="85"/>
      <c r="AJ217" s="164"/>
      <c r="AK217" s="164"/>
      <c r="AL217" s="164"/>
      <c r="AM217" s="164"/>
      <c r="AN217" s="164"/>
      <c r="AO217" s="164"/>
      <c r="AP217" s="165"/>
      <c r="AQ217" s="165"/>
      <c r="AR217" s="165"/>
      <c r="AS217" s="165"/>
      <c r="AT217" s="165"/>
      <c r="AU217" s="165"/>
      <c r="AV217" s="165"/>
      <c r="AW217" s="160"/>
      <c r="AX217" s="160"/>
      <c r="AY217" s="160"/>
      <c r="AZ217" s="160"/>
      <c r="BA217" s="160"/>
      <c r="BB217" s="160"/>
      <c r="BC217" s="160"/>
      <c r="BD217" s="152"/>
      <c r="BE217" s="152"/>
      <c r="BF217" s="152"/>
      <c r="BG217" s="85"/>
      <c r="BH217" s="85"/>
      <c r="BI217" s="85"/>
      <c r="BJ217" s="85"/>
      <c r="BK217" s="85"/>
      <c r="BL217" s="85"/>
      <c r="BM217" s="79"/>
      <c r="BN217" s="1"/>
      <c r="BO217" s="1"/>
      <c r="BP217" s="1"/>
      <c r="BQ217" s="38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</row>
    <row r="218" spans="1:130" s="5" customFormat="1" ht="36.75" customHeight="1" x14ac:dyDescent="0.5">
      <c r="A218" s="396" t="s">
        <v>320</v>
      </c>
      <c r="B218" s="396"/>
      <c r="C218" s="396"/>
      <c r="D218" s="396"/>
      <c r="E218" s="396"/>
      <c r="F218" s="396"/>
      <c r="G218" s="396"/>
      <c r="H218" s="396"/>
      <c r="I218" s="396"/>
      <c r="J218" s="396"/>
      <c r="K218" s="396"/>
      <c r="L218" s="396"/>
      <c r="M218" s="396"/>
      <c r="N218" s="396"/>
      <c r="O218" s="85"/>
      <c r="P218" s="85"/>
      <c r="Q218" s="85"/>
      <c r="R218" s="86"/>
      <c r="S218" s="86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395" t="s">
        <v>348</v>
      </c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  <c r="AZ218" s="395"/>
      <c r="BA218" s="395"/>
      <c r="BB218" s="395"/>
      <c r="BC218" s="395"/>
      <c r="BD218" s="152"/>
      <c r="BE218" s="152"/>
      <c r="BF218" s="152"/>
      <c r="BG218" s="85"/>
      <c r="BH218" s="85"/>
      <c r="BI218" s="85"/>
      <c r="BJ218" s="85"/>
      <c r="BK218" s="85"/>
      <c r="BL218" s="85"/>
      <c r="BM218" s="79"/>
      <c r="BN218" s="1"/>
      <c r="BO218" s="1"/>
      <c r="BP218" s="1"/>
      <c r="BQ218" s="38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</row>
    <row r="219" spans="1:130" s="5" customFormat="1" ht="47.25" customHeight="1" x14ac:dyDescent="0.5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5"/>
      <c r="P219" s="85"/>
      <c r="Q219" s="85"/>
      <c r="R219" s="86"/>
      <c r="S219" s="86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  <c r="AZ219" s="395"/>
      <c r="BA219" s="395"/>
      <c r="BB219" s="395"/>
      <c r="BC219" s="395"/>
      <c r="BD219" s="152"/>
      <c r="BE219" s="152"/>
      <c r="BF219" s="152"/>
      <c r="BG219" s="85"/>
      <c r="BH219" s="85"/>
      <c r="BI219" s="85"/>
      <c r="BJ219" s="85"/>
      <c r="BK219" s="85"/>
      <c r="BL219" s="85"/>
      <c r="BM219" s="79"/>
      <c r="BN219" s="1"/>
      <c r="BO219" s="1"/>
      <c r="BP219" s="1"/>
      <c r="BQ219" s="38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</row>
    <row r="220" spans="1:130" s="5" customFormat="1" ht="33" customHeight="1" x14ac:dyDescent="0.5">
      <c r="A220" s="982" t="s">
        <v>474</v>
      </c>
      <c r="B220" s="983"/>
      <c r="C220" s="983"/>
      <c r="D220" s="983"/>
      <c r="E220" s="983"/>
      <c r="F220" s="983"/>
      <c r="G220" s="983"/>
      <c r="H220" s="983"/>
      <c r="I220" s="983"/>
      <c r="J220" s="983"/>
      <c r="K220" s="983"/>
      <c r="L220" s="983"/>
      <c r="M220" s="983"/>
      <c r="N220" s="983"/>
      <c r="O220" s="983"/>
      <c r="P220" s="983"/>
      <c r="Q220" s="983"/>
      <c r="R220" s="983"/>
      <c r="S220" s="983"/>
      <c r="T220" s="983"/>
      <c r="U220" s="983"/>
      <c r="V220" s="983"/>
      <c r="W220" s="983"/>
      <c r="X220" s="253"/>
      <c r="Y220" s="253"/>
      <c r="Z220" s="253"/>
      <c r="AA220" s="253"/>
      <c r="AB220" s="253"/>
      <c r="AC220" s="253"/>
      <c r="AD220" s="85"/>
      <c r="AE220" s="85"/>
      <c r="AF220" s="85"/>
      <c r="AG220" s="85"/>
      <c r="AH220" s="85"/>
      <c r="AI220" s="8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  <c r="AZ220" s="395"/>
      <c r="BA220" s="395"/>
      <c r="BB220" s="395"/>
      <c r="BC220" s="395"/>
      <c r="BD220" s="88"/>
      <c r="BE220" s="88"/>
      <c r="BF220" s="152"/>
      <c r="BG220" s="85"/>
      <c r="BH220" s="85"/>
      <c r="BI220" s="85"/>
      <c r="BJ220" s="85"/>
      <c r="BK220" s="85"/>
      <c r="BL220" s="85"/>
      <c r="BM220" s="79"/>
      <c r="BN220" s="1"/>
      <c r="BO220" s="1"/>
      <c r="BP220" s="1"/>
      <c r="BQ220" s="38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</row>
    <row r="221" spans="1:130" s="5" customFormat="1" ht="39" customHeight="1" x14ac:dyDescent="0.5">
      <c r="A221" s="973" t="s">
        <v>475</v>
      </c>
      <c r="B221" s="973"/>
      <c r="C221" s="973"/>
      <c r="D221" s="973"/>
      <c r="E221" s="973"/>
      <c r="F221" s="973"/>
      <c r="G221" s="973"/>
      <c r="H221" s="973"/>
      <c r="I221" s="973"/>
      <c r="J221" s="973"/>
      <c r="K221" s="973"/>
      <c r="L221" s="973"/>
      <c r="M221" s="973"/>
      <c r="N221" s="973"/>
      <c r="O221" s="973"/>
      <c r="P221" s="973"/>
      <c r="Q221" s="973"/>
      <c r="R221" s="973"/>
      <c r="S221" s="973"/>
      <c r="T221" s="973"/>
      <c r="U221" s="973"/>
      <c r="V221" s="973"/>
      <c r="W221" s="973"/>
      <c r="X221" s="973"/>
      <c r="Y221" s="973"/>
      <c r="Z221" s="973"/>
      <c r="AA221" s="973"/>
      <c r="AB221" s="973"/>
      <c r="AC221" s="973"/>
      <c r="AD221" s="85"/>
      <c r="AE221" s="85"/>
      <c r="AF221" s="85"/>
      <c r="AG221" s="85"/>
      <c r="AH221" s="85"/>
      <c r="AI221" s="85"/>
      <c r="AJ221" s="162"/>
      <c r="AK221" s="162"/>
      <c r="AL221" s="162"/>
      <c r="AM221" s="162"/>
      <c r="AN221" s="162"/>
      <c r="AO221" s="162"/>
      <c r="AP221" s="394" t="s">
        <v>349</v>
      </c>
      <c r="AQ221" s="394"/>
      <c r="AR221" s="394"/>
      <c r="AS221" s="394"/>
      <c r="AT221" s="394"/>
      <c r="AU221" s="394"/>
      <c r="AV221" s="166"/>
      <c r="AW221" s="160"/>
      <c r="AX221" s="160"/>
      <c r="AY221" s="160"/>
      <c r="AZ221" s="160"/>
      <c r="BA221" s="160"/>
      <c r="BB221" s="160"/>
      <c r="BC221" s="160"/>
      <c r="BD221" s="88"/>
      <c r="BE221" s="88"/>
      <c r="BF221" s="152"/>
      <c r="BG221" s="85"/>
      <c r="BH221" s="85"/>
      <c r="BI221" s="85"/>
      <c r="BJ221" s="85"/>
      <c r="BK221" s="85"/>
      <c r="BL221" s="85"/>
      <c r="BM221" s="79"/>
      <c r="BN221" s="1"/>
      <c r="BO221" s="1"/>
      <c r="BP221" s="1"/>
      <c r="BQ221" s="38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</row>
    <row r="222" spans="1:130" s="5" customFormat="1" ht="29.25" customHeight="1" x14ac:dyDescent="0.5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  <c r="AD222" s="152"/>
      <c r="AE222" s="152"/>
      <c r="AF222" s="152"/>
      <c r="AG222" s="152"/>
      <c r="AH222" s="152"/>
      <c r="AI222" s="152"/>
      <c r="AJ222" s="167" t="s">
        <v>350</v>
      </c>
      <c r="AK222" s="164"/>
      <c r="AL222" s="164"/>
      <c r="AM222" s="164"/>
      <c r="AN222" s="164"/>
      <c r="AO222" s="164"/>
      <c r="AP222" s="252"/>
      <c r="AQ222" s="252"/>
      <c r="AR222" s="252"/>
      <c r="AS222" s="252"/>
      <c r="AT222" s="252"/>
      <c r="AU222" s="252"/>
      <c r="AV222" s="166"/>
      <c r="AW222" s="160"/>
      <c r="AX222" s="160"/>
      <c r="AY222" s="160"/>
      <c r="AZ222" s="160"/>
      <c r="BA222" s="160"/>
      <c r="BB222" s="160"/>
      <c r="BC222" s="160"/>
      <c r="BD222" s="88"/>
      <c r="BE222" s="88"/>
      <c r="BF222" s="152"/>
      <c r="BG222" s="152"/>
      <c r="BH222" s="152"/>
      <c r="BI222" s="152"/>
      <c r="BJ222" s="152"/>
      <c r="BK222" s="152"/>
      <c r="BL222" s="152"/>
      <c r="BM222" s="79"/>
      <c r="BN222" s="1"/>
      <c r="BO222" s="1"/>
      <c r="BP222" s="1"/>
      <c r="BQ222" s="38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</row>
    <row r="223" spans="1:130" s="5" customFormat="1" ht="34.5" customHeight="1" x14ac:dyDescent="0.5">
      <c r="A223" s="973" t="s">
        <v>320</v>
      </c>
      <c r="B223" s="973"/>
      <c r="C223" s="973"/>
      <c r="D223" s="973"/>
      <c r="E223" s="973"/>
      <c r="F223" s="973"/>
      <c r="G223" s="973"/>
      <c r="H223" s="973"/>
      <c r="I223" s="973"/>
      <c r="J223" s="973"/>
      <c r="K223" s="973"/>
      <c r="L223" s="973"/>
      <c r="M223" s="973"/>
      <c r="N223" s="973"/>
      <c r="O223" s="255"/>
      <c r="P223" s="255"/>
      <c r="Q223" s="255"/>
      <c r="R223" s="253"/>
      <c r="S223" s="253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85"/>
      <c r="AE223" s="85"/>
      <c r="AF223" s="85"/>
      <c r="AG223" s="85"/>
      <c r="AH223" s="85"/>
      <c r="AI223" s="85"/>
      <c r="AJ223" s="396" t="s">
        <v>320</v>
      </c>
      <c r="AK223" s="396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160"/>
      <c r="AY223" s="160"/>
      <c r="AZ223" s="160"/>
      <c r="BA223" s="160"/>
      <c r="BB223" s="160"/>
      <c r="BC223" s="160"/>
      <c r="BD223" s="88"/>
      <c r="BE223" s="88"/>
      <c r="BF223" s="152"/>
      <c r="BG223" s="85"/>
      <c r="BH223" s="85"/>
      <c r="BI223" s="85"/>
      <c r="BJ223" s="85"/>
      <c r="BK223" s="85"/>
      <c r="BL223" s="85"/>
      <c r="BM223" s="79"/>
      <c r="BN223" s="1"/>
      <c r="BO223" s="1"/>
      <c r="BP223" s="1"/>
      <c r="BQ223" s="38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</row>
    <row r="224" spans="1:130" s="5" customFormat="1" ht="40.5" customHeight="1" x14ac:dyDescent="0.45">
      <c r="A224" s="551"/>
      <c r="B224" s="551"/>
      <c r="C224" s="551"/>
      <c r="D224" s="551"/>
      <c r="E224" s="551"/>
      <c r="F224" s="551"/>
      <c r="G224" s="551"/>
      <c r="H224" s="90"/>
      <c r="I224" s="85"/>
      <c r="J224" s="85"/>
      <c r="K224" s="85"/>
      <c r="L224" s="85"/>
      <c r="M224" s="85"/>
      <c r="N224" s="85"/>
      <c r="O224" s="85"/>
      <c r="P224" s="85"/>
      <c r="Q224" s="85"/>
      <c r="R224" s="86"/>
      <c r="S224" s="86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X224" s="160"/>
      <c r="AY224" s="160"/>
      <c r="AZ224" s="160"/>
      <c r="BA224" s="160"/>
      <c r="BB224" s="160"/>
      <c r="BC224" s="160"/>
      <c r="BD224" s="85"/>
      <c r="BE224" s="85"/>
      <c r="BF224" s="85"/>
      <c r="BG224" s="85"/>
      <c r="BH224" s="85"/>
      <c r="BI224" s="85"/>
      <c r="BJ224" s="85"/>
      <c r="BK224" s="85"/>
      <c r="BL224" s="85"/>
      <c r="BM224" s="79"/>
      <c r="BN224" s="1"/>
      <c r="BO224" s="1"/>
      <c r="BP224" s="1"/>
      <c r="BQ224" s="38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</row>
    <row r="225" spans="1:130" s="5" customFormat="1" ht="42" customHeight="1" x14ac:dyDescent="0.5">
      <c r="A225" s="396"/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85"/>
      <c r="AE225" s="85"/>
      <c r="AF225" s="85"/>
      <c r="AG225" s="85"/>
      <c r="AH225" s="85"/>
      <c r="AI225" s="85"/>
      <c r="AJ225" s="975" t="s">
        <v>351</v>
      </c>
      <c r="AK225" s="975"/>
      <c r="AL225" s="975"/>
      <c r="AM225" s="975"/>
      <c r="AN225" s="975"/>
      <c r="AO225" s="975"/>
      <c r="AP225" s="975"/>
      <c r="AQ225" s="975"/>
      <c r="AR225" s="975"/>
      <c r="AS225" s="975"/>
      <c r="AT225" s="975"/>
      <c r="AU225" s="975"/>
      <c r="AV225" s="975"/>
      <c r="AW225" s="975"/>
      <c r="AX225" s="975"/>
      <c r="AY225" s="975"/>
      <c r="AZ225" s="975"/>
      <c r="BA225" s="975"/>
      <c r="BB225" s="975"/>
      <c r="BC225" s="975"/>
      <c r="BD225" s="85"/>
      <c r="BE225" s="85"/>
      <c r="BF225" s="85"/>
      <c r="BG225" s="85"/>
      <c r="BH225" s="85"/>
      <c r="BI225" s="85"/>
      <c r="BJ225" s="95"/>
      <c r="BK225" s="95"/>
      <c r="BL225" s="95"/>
      <c r="BM225" s="79"/>
      <c r="BN225" s="1"/>
      <c r="BO225" s="1"/>
      <c r="BP225" s="1"/>
      <c r="BQ225" s="38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</row>
    <row r="226" spans="1:130" s="5" customFormat="1" ht="42.75" customHeight="1" x14ac:dyDescent="0.5">
      <c r="A226" s="396"/>
      <c r="B226" s="396"/>
      <c r="C226" s="396"/>
      <c r="D226" s="396"/>
      <c r="E226" s="396"/>
      <c r="F226" s="396"/>
      <c r="G226" s="396"/>
      <c r="H226" s="396"/>
      <c r="I226" s="396"/>
      <c r="J226" s="396"/>
      <c r="K226" s="396"/>
      <c r="L226" s="396"/>
      <c r="M226" s="396"/>
      <c r="N226" s="396"/>
      <c r="O226" s="85"/>
      <c r="P226" s="85"/>
      <c r="Q226" s="85"/>
      <c r="R226" s="86"/>
      <c r="S226" s="86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981"/>
      <c r="AK226" s="981"/>
      <c r="AL226" s="981"/>
      <c r="AM226" s="981"/>
      <c r="AN226" s="981"/>
      <c r="AO226" s="981"/>
      <c r="AP226" s="395" t="s">
        <v>463</v>
      </c>
      <c r="AQ226" s="395"/>
      <c r="AR226" s="395"/>
      <c r="AS226" s="395"/>
      <c r="AT226" s="395"/>
      <c r="AU226" s="395"/>
      <c r="AV226" s="395"/>
      <c r="AW226" s="160"/>
      <c r="AX226" s="160"/>
      <c r="AY226" s="160"/>
      <c r="AZ226" s="160"/>
      <c r="BA226" s="160"/>
      <c r="BB226" s="160"/>
      <c r="BC226" s="160"/>
      <c r="BD226" s="85"/>
      <c r="BE226" s="85"/>
      <c r="BF226" s="85"/>
      <c r="BG226" s="85"/>
      <c r="BH226" s="85"/>
      <c r="BI226" s="85"/>
      <c r="BJ226" s="95"/>
      <c r="BK226" s="95"/>
      <c r="BL226" s="95"/>
      <c r="BM226" s="79"/>
      <c r="BN226" s="1"/>
      <c r="BO226" s="1"/>
      <c r="BP226" s="1"/>
      <c r="BQ226" s="38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</row>
    <row r="227" spans="1:130" s="5" customFormat="1" ht="1.5" customHeight="1" x14ac:dyDescent="0.45">
      <c r="A227" s="976"/>
      <c r="B227" s="976"/>
      <c r="C227" s="976"/>
      <c r="D227" s="976"/>
      <c r="E227" s="976"/>
      <c r="F227" s="976"/>
      <c r="G227" s="91"/>
      <c r="H227" s="91"/>
      <c r="I227" s="91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3"/>
      <c r="AE227" s="93"/>
      <c r="AF227" s="93"/>
      <c r="AG227" s="93"/>
      <c r="AH227" s="93"/>
      <c r="AI227" s="93"/>
      <c r="AJ227" s="977"/>
      <c r="AK227" s="977"/>
      <c r="AL227" s="977"/>
      <c r="AM227" s="977"/>
      <c r="AN227" s="977"/>
      <c r="AO227" s="977"/>
      <c r="AP227" s="160"/>
      <c r="AQ227" s="167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94"/>
      <c r="BE227" s="94"/>
      <c r="BF227" s="95"/>
      <c r="BG227" s="95"/>
      <c r="BH227" s="95"/>
      <c r="BI227" s="95"/>
      <c r="BJ227" s="95"/>
      <c r="BK227" s="95"/>
      <c r="BL227" s="95"/>
      <c r="BM227" s="79"/>
      <c r="BN227" s="1"/>
      <c r="BO227" s="1"/>
      <c r="BP227" s="1"/>
      <c r="BQ227" s="38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</row>
    <row r="228" spans="1:130" s="5" customFormat="1" ht="30.6" customHeight="1" x14ac:dyDescent="0.5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6"/>
      <c r="S228" s="96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3"/>
      <c r="AF228" s="93"/>
      <c r="AG228" s="93"/>
      <c r="AH228" s="93"/>
      <c r="AI228" s="93"/>
      <c r="AJ228" s="397" t="s">
        <v>320</v>
      </c>
      <c r="AK228" s="397"/>
      <c r="AL228" s="397"/>
      <c r="AM228" s="397"/>
      <c r="AN228" s="397"/>
      <c r="AO228" s="397"/>
      <c r="AP228" s="397"/>
      <c r="AQ228" s="397"/>
      <c r="AR228" s="397"/>
      <c r="AS228" s="397"/>
      <c r="AT228" s="397"/>
      <c r="AU228" s="397"/>
      <c r="AV228" s="397"/>
      <c r="AW228" s="397"/>
      <c r="AX228" s="160"/>
      <c r="AY228" s="160"/>
      <c r="AZ228" s="160"/>
      <c r="BA228" s="1"/>
      <c r="BB228" s="1"/>
      <c r="BC228" s="1"/>
      <c r="BD228" s="94"/>
      <c r="BE228" s="94"/>
      <c r="BF228" s="95"/>
      <c r="BG228" s="95"/>
      <c r="BH228" s="95"/>
      <c r="BI228" s="95"/>
      <c r="BJ228" s="79"/>
      <c r="BK228" s="79"/>
      <c r="BL228" s="79"/>
      <c r="BM228" s="79"/>
      <c r="BN228" s="1"/>
      <c r="BO228" s="1"/>
      <c r="BP228" s="1"/>
      <c r="BQ228" s="38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</row>
    <row r="229" spans="1:130" s="5" customFormat="1" ht="30" hidden="1" customHeight="1" x14ac:dyDescent="0.5">
      <c r="A229" s="978" t="s">
        <v>343</v>
      </c>
      <c r="B229" s="978"/>
      <c r="C229" s="978"/>
      <c r="D229" s="978"/>
      <c r="E229" s="978"/>
      <c r="F229" s="978"/>
      <c r="G229" s="978"/>
      <c r="H229" s="978"/>
      <c r="I229" s="978"/>
      <c r="J229" s="978"/>
      <c r="K229" s="978"/>
      <c r="L229" s="978"/>
      <c r="M229" s="978"/>
      <c r="N229" s="978"/>
      <c r="O229" s="978"/>
      <c r="P229" s="978"/>
      <c r="Q229" s="978"/>
      <c r="R229" s="978"/>
      <c r="S229" s="978"/>
      <c r="T229" s="978"/>
      <c r="U229" s="978"/>
      <c r="V229" s="978"/>
      <c r="W229" s="978"/>
      <c r="X229" s="978"/>
      <c r="Y229" s="978"/>
      <c r="Z229" s="978"/>
      <c r="AA229" s="978"/>
      <c r="AB229" s="978"/>
      <c r="AC229" s="978"/>
      <c r="AD229" s="97"/>
      <c r="AE229" s="97"/>
      <c r="AF229" s="97"/>
      <c r="AG229" s="97"/>
      <c r="AH229" s="97"/>
      <c r="AI229" s="94"/>
      <c r="AJ229" s="412"/>
      <c r="AK229" s="412"/>
      <c r="AL229" s="412"/>
      <c r="AM229" s="412"/>
      <c r="AN229" s="412"/>
      <c r="AO229" s="412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"/>
      <c r="BB229" s="1"/>
      <c r="BC229" s="1"/>
      <c r="BD229" s="94"/>
      <c r="BE229" s="94"/>
      <c r="BF229" s="95"/>
      <c r="BG229" s="95"/>
      <c r="BH229" s="95"/>
      <c r="BI229" s="95"/>
      <c r="BJ229" s="31"/>
      <c r="BK229" s="31"/>
      <c r="BL229" s="31"/>
      <c r="BM229" s="52"/>
      <c r="BN229" s="1"/>
      <c r="BO229" s="1"/>
      <c r="BP229" s="1"/>
      <c r="BQ229" s="38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</row>
    <row r="230" spans="1:130" s="5" customFormat="1" ht="36" customHeight="1" x14ac:dyDescent="0.45">
      <c r="A230" s="394" t="s">
        <v>476</v>
      </c>
      <c r="B230" s="394"/>
      <c r="C230" s="394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/>
      <c r="N230" s="394"/>
      <c r="O230" s="394"/>
      <c r="P230" s="394"/>
      <c r="Q230" s="394"/>
      <c r="R230" s="394"/>
      <c r="S230" s="394"/>
      <c r="T230" s="394"/>
      <c r="U230" s="394"/>
      <c r="V230" s="394"/>
      <c r="W230" s="394"/>
      <c r="X230" s="394"/>
      <c r="Y230" s="394"/>
      <c r="Z230" s="394"/>
      <c r="AA230" s="394"/>
      <c r="AB230" s="394"/>
      <c r="AC230" s="394"/>
      <c r="AD230" s="98"/>
      <c r="AE230" s="98"/>
      <c r="AF230" s="98"/>
      <c r="AG230" s="98"/>
      <c r="AH230" s="98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5"/>
      <c r="BG230" s="95"/>
      <c r="BH230" s="95"/>
      <c r="BI230" s="95"/>
      <c r="BJ230" s="18"/>
      <c r="BK230" s="18"/>
      <c r="BL230" s="18"/>
      <c r="BM230" s="52"/>
      <c r="BN230" s="1"/>
      <c r="BO230" s="1"/>
      <c r="BP230" s="1"/>
      <c r="BQ230" s="38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</row>
    <row r="231" spans="1:130" s="5" customFormat="1" ht="35.25" x14ac:dyDescent="0.5">
      <c r="A231" s="979" t="s">
        <v>502</v>
      </c>
      <c r="B231" s="979"/>
      <c r="C231" s="979"/>
      <c r="D231" s="979"/>
      <c r="E231" s="979"/>
      <c r="F231" s="979"/>
      <c r="G231" s="979"/>
      <c r="H231" s="979"/>
      <c r="I231" s="979"/>
      <c r="J231" s="979"/>
      <c r="K231" s="979"/>
      <c r="L231" s="979"/>
      <c r="M231" s="979"/>
      <c r="N231" s="979"/>
      <c r="O231" s="979"/>
      <c r="P231" s="979"/>
      <c r="Q231" s="979"/>
      <c r="R231" s="979"/>
      <c r="S231" s="979"/>
      <c r="T231" s="979"/>
      <c r="U231" s="979"/>
      <c r="V231" s="979"/>
      <c r="W231" s="979"/>
      <c r="X231" s="979"/>
      <c r="Y231" s="979"/>
      <c r="Z231" s="979"/>
      <c r="AA231" s="979"/>
      <c r="AB231" s="979"/>
      <c r="AC231" s="99"/>
      <c r="AD231" s="99"/>
      <c r="AE231" s="99"/>
      <c r="AF231" s="99"/>
      <c r="AG231" s="99"/>
      <c r="AH231" s="99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79"/>
      <c r="BG231" s="79"/>
      <c r="BH231" s="79"/>
      <c r="BI231" s="79"/>
      <c r="BJ231" s="4"/>
      <c r="BK231" s="4"/>
      <c r="BL231" s="4"/>
      <c r="BM231" s="52"/>
      <c r="BN231" s="1"/>
      <c r="BO231" s="1"/>
      <c r="BP231" s="1"/>
      <c r="BQ231" s="38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</row>
    <row r="232" spans="1:130" ht="38.25" x14ac:dyDescent="0.55000000000000004">
      <c r="A232" s="713"/>
      <c r="B232" s="713"/>
      <c r="C232" s="713"/>
      <c r="D232" s="713"/>
      <c r="E232" s="713"/>
      <c r="F232" s="713"/>
      <c r="G232" s="713"/>
      <c r="H232" s="713"/>
      <c r="I232" s="713"/>
      <c r="J232" s="713"/>
      <c r="K232" s="713"/>
      <c r="L232" s="713"/>
      <c r="M232" s="713"/>
      <c r="N232" s="713"/>
      <c r="O232" s="713"/>
      <c r="P232" s="713"/>
      <c r="Q232" s="713"/>
      <c r="R232" s="713"/>
      <c r="S232" s="713"/>
      <c r="T232" s="713"/>
      <c r="U232" s="713"/>
      <c r="V232" s="713"/>
      <c r="W232" s="713"/>
      <c r="X232" s="713"/>
      <c r="Y232" s="713"/>
      <c r="Z232" s="713"/>
      <c r="AA232" s="713"/>
      <c r="AB232" s="713"/>
      <c r="AC232" s="29"/>
      <c r="AD232" s="29"/>
      <c r="AE232" s="29"/>
      <c r="AF232" s="29"/>
      <c r="AG232" s="29"/>
      <c r="AH232" s="29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31"/>
      <c r="BG232" s="31"/>
      <c r="BH232" s="31"/>
      <c r="BI232" s="31"/>
    </row>
    <row r="233" spans="1:130" ht="30.75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3"/>
      <c r="S233" s="13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8"/>
      <c r="BG233" s="18"/>
      <c r="BH233" s="18"/>
      <c r="BI233" s="18"/>
    </row>
    <row r="234" spans="1:130" ht="30" x14ac:dyDescent="0.4">
      <c r="A234" s="1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7"/>
      <c r="S234" s="7"/>
      <c r="T234" s="2"/>
      <c r="U234" s="2"/>
      <c r="V234" s="2"/>
      <c r="W234" s="2"/>
      <c r="X234" s="2"/>
    </row>
  </sheetData>
  <mergeCells count="1455">
    <mergeCell ref="A199:W200"/>
    <mergeCell ref="AM199:BE200"/>
    <mergeCell ref="A210:W210"/>
    <mergeCell ref="A212:W212"/>
    <mergeCell ref="A213:W213"/>
    <mergeCell ref="AJ218:BC220"/>
    <mergeCell ref="AP221:AU221"/>
    <mergeCell ref="AJ225:BC225"/>
    <mergeCell ref="A185:D185"/>
    <mergeCell ref="E183:BE183"/>
    <mergeCell ref="BF183:BI183"/>
    <mergeCell ref="A227:F227"/>
    <mergeCell ref="AJ227:AO227"/>
    <mergeCell ref="A229:AC229"/>
    <mergeCell ref="A231:AB231"/>
    <mergeCell ref="A232:AB232"/>
    <mergeCell ref="A216:W216"/>
    <mergeCell ref="A217:AC217"/>
    <mergeCell ref="A218:N218"/>
    <mergeCell ref="A225:AC225"/>
    <mergeCell ref="A226:N226"/>
    <mergeCell ref="AJ226:AO226"/>
    <mergeCell ref="A224:G224"/>
    <mergeCell ref="E193:BE193"/>
    <mergeCell ref="A195:D195"/>
    <mergeCell ref="A215:N215"/>
    <mergeCell ref="A220:W220"/>
    <mergeCell ref="A221:AC221"/>
    <mergeCell ref="A223:N223"/>
    <mergeCell ref="A214:F214"/>
    <mergeCell ref="G214:M214"/>
    <mergeCell ref="AJ214:AO214"/>
    <mergeCell ref="AP214:AV214"/>
    <mergeCell ref="E198:BE198"/>
    <mergeCell ref="A197:D197"/>
    <mergeCell ref="AJ209:AQ209"/>
    <mergeCell ref="BF179:BI179"/>
    <mergeCell ref="A202:D202"/>
    <mergeCell ref="E202:BE202"/>
    <mergeCell ref="B8:I8"/>
    <mergeCell ref="BJ66:BM66"/>
    <mergeCell ref="BF193:BI193"/>
    <mergeCell ref="A194:D194"/>
    <mergeCell ref="E180:BE180"/>
    <mergeCell ref="BF180:BI180"/>
    <mergeCell ref="E192:BE192"/>
    <mergeCell ref="BF192:BI192"/>
    <mergeCell ref="BJ56:BM56"/>
    <mergeCell ref="BJ57:BM57"/>
    <mergeCell ref="A189:D189"/>
    <mergeCell ref="E186:BE186"/>
    <mergeCell ref="BF186:BI186"/>
    <mergeCell ref="A190:D190"/>
    <mergeCell ref="E187:BE187"/>
    <mergeCell ref="BF187:BI187"/>
    <mergeCell ref="A187:D187"/>
    <mergeCell ref="E166:BE166"/>
    <mergeCell ref="BF166:BI166"/>
    <mergeCell ref="A188:D188"/>
    <mergeCell ref="E173:BE173"/>
    <mergeCell ref="BF173:BI173"/>
    <mergeCell ref="E185:BE185"/>
    <mergeCell ref="BF185:BI185"/>
    <mergeCell ref="BF53:BI53"/>
    <mergeCell ref="A166:D166"/>
    <mergeCell ref="A193:D193"/>
    <mergeCell ref="E191:BE191"/>
    <mergeCell ref="BF191:BI191"/>
    <mergeCell ref="A164:D164"/>
    <mergeCell ref="E164:BE164"/>
    <mergeCell ref="BF164:BI164"/>
    <mergeCell ref="A167:D167"/>
    <mergeCell ref="E167:BE167"/>
    <mergeCell ref="BF167:BI167"/>
    <mergeCell ref="A186:D186"/>
    <mergeCell ref="E184:BE184"/>
    <mergeCell ref="A183:D183"/>
    <mergeCell ref="E181:BE181"/>
    <mergeCell ref="BF181:BI181"/>
    <mergeCell ref="A184:D184"/>
    <mergeCell ref="E182:BE182"/>
    <mergeCell ref="BF182:BI182"/>
    <mergeCell ref="A182:D182"/>
    <mergeCell ref="A191:D191"/>
    <mergeCell ref="A180:D180"/>
    <mergeCell ref="E189:BE189"/>
    <mergeCell ref="BF189:BI189"/>
    <mergeCell ref="E178:BE178"/>
    <mergeCell ref="A170:D170"/>
    <mergeCell ref="E170:BE170"/>
    <mergeCell ref="BF170:BI170"/>
    <mergeCell ref="A165:D165"/>
    <mergeCell ref="E165:BE165"/>
    <mergeCell ref="BF165:BI165"/>
    <mergeCell ref="A179:D179"/>
    <mergeCell ref="A177:D177"/>
    <mergeCell ref="A192:D192"/>
    <mergeCell ref="E190:BE190"/>
    <mergeCell ref="BF190:BI190"/>
    <mergeCell ref="E176:BE176"/>
    <mergeCell ref="BF176:BI176"/>
    <mergeCell ref="A178:D178"/>
    <mergeCell ref="E177:BE177"/>
    <mergeCell ref="BF177:BI177"/>
    <mergeCell ref="E159:BE159"/>
    <mergeCell ref="BF159:BI159"/>
    <mergeCell ref="A162:D162"/>
    <mergeCell ref="E162:BE162"/>
    <mergeCell ref="BF162:BI162"/>
    <mergeCell ref="A163:D163"/>
    <mergeCell ref="E163:BE163"/>
    <mergeCell ref="BF163:BI163"/>
    <mergeCell ref="A171:D171"/>
    <mergeCell ref="E171:BE171"/>
    <mergeCell ref="BF171:BI171"/>
    <mergeCell ref="A168:D168"/>
    <mergeCell ref="A169:D169"/>
    <mergeCell ref="E169:BE169"/>
    <mergeCell ref="A174:D174"/>
    <mergeCell ref="A173:D173"/>
    <mergeCell ref="E188:BE188"/>
    <mergeCell ref="BF188:BI188"/>
    <mergeCell ref="A175:D175"/>
    <mergeCell ref="E174:BE174"/>
    <mergeCell ref="BF174:BI174"/>
    <mergeCell ref="A176:D176"/>
    <mergeCell ref="E175:BE175"/>
    <mergeCell ref="BF175:BI175"/>
    <mergeCell ref="A156:D156"/>
    <mergeCell ref="E156:BE156"/>
    <mergeCell ref="BF156:BI156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BF178:BI178"/>
    <mergeCell ref="A181:D181"/>
    <mergeCell ref="E179:BE179"/>
    <mergeCell ref="A159:D159"/>
    <mergeCell ref="A150:D150"/>
    <mergeCell ref="E150:BE150"/>
    <mergeCell ref="BF150:BI150"/>
    <mergeCell ref="A157:D157"/>
    <mergeCell ref="E157:BE157"/>
    <mergeCell ref="BF157:BI157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55:D155"/>
    <mergeCell ref="E155:BE155"/>
    <mergeCell ref="BF155:BI155"/>
    <mergeCell ref="K134:M136"/>
    <mergeCell ref="N134:P136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A140:D140"/>
    <mergeCell ref="E140:BE140"/>
    <mergeCell ref="BF140:BI140"/>
    <mergeCell ref="A141:D141"/>
    <mergeCell ref="A137:BI137"/>
    <mergeCell ref="A138:BI138"/>
    <mergeCell ref="A139:D139"/>
    <mergeCell ref="E139:BE139"/>
    <mergeCell ref="BF139:BI139"/>
    <mergeCell ref="AK134:AO136"/>
    <mergeCell ref="AP134:AT136"/>
    <mergeCell ref="Q135:V135"/>
    <mergeCell ref="W135:Y135"/>
    <mergeCell ref="Z135:AB135"/>
    <mergeCell ref="AC135:AE135"/>
    <mergeCell ref="Q136:V136"/>
    <mergeCell ref="W136:Y136"/>
    <mergeCell ref="Z136:AB136"/>
    <mergeCell ref="AU133:BI136"/>
    <mergeCell ref="A134:G136"/>
    <mergeCell ref="H134:J136"/>
    <mergeCell ref="A127:S127"/>
    <mergeCell ref="K133:M133"/>
    <mergeCell ref="BD129:BE129"/>
    <mergeCell ref="AR128:AT128"/>
    <mergeCell ref="AU128:AW128"/>
    <mergeCell ref="AX128:AZ128"/>
    <mergeCell ref="BA128:BC128"/>
    <mergeCell ref="AL128:AN128"/>
    <mergeCell ref="AO128:AQ128"/>
    <mergeCell ref="AB127:AC127"/>
    <mergeCell ref="AD127:AE127"/>
    <mergeCell ref="BD127:BE127"/>
    <mergeCell ref="BF127:BI127"/>
    <mergeCell ref="A128:S128"/>
    <mergeCell ref="T128:U128"/>
    <mergeCell ref="V128:W128"/>
    <mergeCell ref="X128:Y128"/>
    <mergeCell ref="A129:S129"/>
    <mergeCell ref="X121:Y121"/>
    <mergeCell ref="Z121:AA121"/>
    <mergeCell ref="AB121:AC121"/>
    <mergeCell ref="AD121:AE121"/>
    <mergeCell ref="BD122:BE122"/>
    <mergeCell ref="T124:U124"/>
    <mergeCell ref="V124:W124"/>
    <mergeCell ref="BF129:BI129"/>
    <mergeCell ref="AU131:AW131"/>
    <mergeCell ref="AX131:AZ131"/>
    <mergeCell ref="BA131:BC131"/>
    <mergeCell ref="BD131:BE131"/>
    <mergeCell ref="BF131:BI131"/>
    <mergeCell ref="AD130:AE130"/>
    <mergeCell ref="AF130:AH130"/>
    <mergeCell ref="AI130:AK130"/>
    <mergeCell ref="AL130:AN130"/>
    <mergeCell ref="AO130:AQ130"/>
    <mergeCell ref="AR130:AT130"/>
    <mergeCell ref="AU130:AW130"/>
    <mergeCell ref="AX130:AZ130"/>
    <mergeCell ref="BA130:BC130"/>
    <mergeCell ref="BF128:BI128"/>
    <mergeCell ref="B113:O113"/>
    <mergeCell ref="P113:Q113"/>
    <mergeCell ref="B115:O115"/>
    <mergeCell ref="P115:Q115"/>
    <mergeCell ref="B117:O117"/>
    <mergeCell ref="BD115:BE115"/>
    <mergeCell ref="B120:O120"/>
    <mergeCell ref="BF124:BI124"/>
    <mergeCell ref="T125:U125"/>
    <mergeCell ref="V125:W125"/>
    <mergeCell ref="X125:Y125"/>
    <mergeCell ref="Z125:AA125"/>
    <mergeCell ref="B125:O125"/>
    <mergeCell ref="P125:Q125"/>
    <mergeCell ref="R125:S125"/>
    <mergeCell ref="BF125:BI125"/>
    <mergeCell ref="BF122:BI122"/>
    <mergeCell ref="B123:O123"/>
    <mergeCell ref="P123:Q123"/>
    <mergeCell ref="R123:S123"/>
    <mergeCell ref="T123:U123"/>
    <mergeCell ref="V123:W123"/>
    <mergeCell ref="BD121:BE121"/>
    <mergeCell ref="BF121:BI121"/>
    <mergeCell ref="B122:O122"/>
    <mergeCell ref="P122:Q122"/>
    <mergeCell ref="R122:S122"/>
    <mergeCell ref="BD125:BE125"/>
    <mergeCell ref="AB125:AC125"/>
    <mergeCell ref="AD125:AE125"/>
    <mergeCell ref="BF123:BI123"/>
    <mergeCell ref="V121:W121"/>
    <mergeCell ref="V118:W118"/>
    <mergeCell ref="X118:Y118"/>
    <mergeCell ref="Z118:AA118"/>
    <mergeCell ref="T119:U119"/>
    <mergeCell ref="V119:W119"/>
    <mergeCell ref="X120:Y120"/>
    <mergeCell ref="Z120:AA120"/>
    <mergeCell ref="X124:Y124"/>
    <mergeCell ref="Z124:AA124"/>
    <mergeCell ref="AB124:AC124"/>
    <mergeCell ref="AD124:AE124"/>
    <mergeCell ref="AB111:AC112"/>
    <mergeCell ref="AD111:AE112"/>
    <mergeCell ref="B124:O124"/>
    <mergeCell ref="P124:Q124"/>
    <mergeCell ref="R124:S124"/>
    <mergeCell ref="BD124:BE124"/>
    <mergeCell ref="T122:U122"/>
    <mergeCell ref="V122:W122"/>
    <mergeCell ref="X122:Y122"/>
    <mergeCell ref="Z122:AA122"/>
    <mergeCell ref="AB122:AC122"/>
    <mergeCell ref="AD122:AE122"/>
    <mergeCell ref="X123:Y123"/>
    <mergeCell ref="Z123:AA123"/>
    <mergeCell ref="AB123:AC123"/>
    <mergeCell ref="AD123:AE123"/>
    <mergeCell ref="BD123:BE123"/>
    <mergeCell ref="B121:O121"/>
    <mergeCell ref="P121:Q121"/>
    <mergeCell ref="R121:S121"/>
    <mergeCell ref="T121:U121"/>
    <mergeCell ref="AL110:AQ110"/>
    <mergeCell ref="AR110:AW110"/>
    <mergeCell ref="AX110:BC110"/>
    <mergeCell ref="X111:Y112"/>
    <mergeCell ref="Z111:AA112"/>
    <mergeCell ref="R113:S113"/>
    <mergeCell ref="T113:U113"/>
    <mergeCell ref="R116:S116"/>
    <mergeCell ref="R115:S115"/>
    <mergeCell ref="T115:U115"/>
    <mergeCell ref="X115:Y115"/>
    <mergeCell ref="Z115:AA115"/>
    <mergeCell ref="AB115:AC115"/>
    <mergeCell ref="AD115:AE115"/>
    <mergeCell ref="BF120:BI120"/>
    <mergeCell ref="AB118:AC118"/>
    <mergeCell ref="AD118:AE118"/>
    <mergeCell ref="BF118:BI118"/>
    <mergeCell ref="BF115:BI115"/>
    <mergeCell ref="BD113:BE113"/>
    <mergeCell ref="R120:S120"/>
    <mergeCell ref="T120:U120"/>
    <mergeCell ref="V120:W120"/>
    <mergeCell ref="X119:Y119"/>
    <mergeCell ref="Z119:AA119"/>
    <mergeCell ref="AB119:AC119"/>
    <mergeCell ref="AD119:AE119"/>
    <mergeCell ref="BD119:BE119"/>
    <mergeCell ref="BF119:BI119"/>
    <mergeCell ref="R119:S119"/>
    <mergeCell ref="BD118:BE118"/>
    <mergeCell ref="AB120:AC120"/>
    <mergeCell ref="V104:W104"/>
    <mergeCell ref="X104:Y104"/>
    <mergeCell ref="Z104:AA104"/>
    <mergeCell ref="AB104:AC104"/>
    <mergeCell ref="AD104:AE104"/>
    <mergeCell ref="X114:Y114"/>
    <mergeCell ref="V117:W117"/>
    <mergeCell ref="X117:Y117"/>
    <mergeCell ref="Z117:AA117"/>
    <mergeCell ref="AB117:AC117"/>
    <mergeCell ref="AD117:AE117"/>
    <mergeCell ref="BD117:BE117"/>
    <mergeCell ref="BD109:BE112"/>
    <mergeCell ref="BF113:BI113"/>
    <mergeCell ref="V113:W113"/>
    <mergeCell ref="X113:Y113"/>
    <mergeCell ref="Z113:AA113"/>
    <mergeCell ref="AB113:AC113"/>
    <mergeCell ref="AD113:AE113"/>
    <mergeCell ref="AD116:AE116"/>
    <mergeCell ref="AD114:AE114"/>
    <mergeCell ref="BD116:BE116"/>
    <mergeCell ref="BF116:BI116"/>
    <mergeCell ref="V115:W115"/>
    <mergeCell ref="V105:W105"/>
    <mergeCell ref="X105:Y105"/>
    <mergeCell ref="Z105:AA105"/>
    <mergeCell ref="AB105:AC105"/>
    <mergeCell ref="V116:W116"/>
    <mergeCell ref="T109:AE109"/>
    <mergeCell ref="AF109:BC109"/>
    <mergeCell ref="AF111:AH111"/>
    <mergeCell ref="BF100:BI100"/>
    <mergeCell ref="R98:S98"/>
    <mergeCell ref="B104:O104"/>
    <mergeCell ref="BD98:BE98"/>
    <mergeCell ref="BF98:BI98"/>
    <mergeCell ref="B98:O98"/>
    <mergeCell ref="P98:Q98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P104:Q104"/>
    <mergeCell ref="R104:S104"/>
    <mergeCell ref="T104:U104"/>
    <mergeCell ref="BF104:BI104"/>
    <mergeCell ref="BD104:BE104"/>
    <mergeCell ref="BD103:BE103"/>
    <mergeCell ref="BF103:BI103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BF101:BI101"/>
    <mergeCell ref="X102:Y102"/>
    <mergeCell ref="Z102:AA102"/>
    <mergeCell ref="AB102:AC102"/>
    <mergeCell ref="AD102:AE102"/>
    <mergeCell ref="BD102:BE102"/>
    <mergeCell ref="BF102:BI102"/>
    <mergeCell ref="B102:O102"/>
    <mergeCell ref="P102:Q102"/>
    <mergeCell ref="R102:S102"/>
    <mergeCell ref="T102:U102"/>
    <mergeCell ref="V102:W102"/>
    <mergeCell ref="B101:O101"/>
    <mergeCell ref="BD101:BE101"/>
    <mergeCell ref="B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BF97:BI97"/>
    <mergeCell ref="B100:O100"/>
    <mergeCell ref="P100:Q100"/>
    <mergeCell ref="R100:S100"/>
    <mergeCell ref="T100:U100"/>
    <mergeCell ref="V100:W100"/>
    <mergeCell ref="X100:Y100"/>
    <mergeCell ref="T98:U98"/>
    <mergeCell ref="V98:W98"/>
    <mergeCell ref="BD100:BE100"/>
    <mergeCell ref="Z100:AA100"/>
    <mergeCell ref="AB100:AC100"/>
    <mergeCell ref="AD100:AE100"/>
    <mergeCell ref="X98:Y98"/>
    <mergeCell ref="Z98:AA98"/>
    <mergeCell ref="AB98:AC98"/>
    <mergeCell ref="AD98:AE98"/>
    <mergeCell ref="AB97:AC97"/>
    <mergeCell ref="AD97:AE97"/>
    <mergeCell ref="BD97:BE97"/>
    <mergeCell ref="R89:S89"/>
    <mergeCell ref="T89:U89"/>
    <mergeCell ref="V89:W89"/>
    <mergeCell ref="B93:O93"/>
    <mergeCell ref="P93:Q93"/>
    <mergeCell ref="R91:S91"/>
    <mergeCell ref="T91:U91"/>
    <mergeCell ref="V91:W91"/>
    <mergeCell ref="X91:Y91"/>
    <mergeCell ref="Z91:AA91"/>
    <mergeCell ref="AB91:AC91"/>
    <mergeCell ref="BD96:BE96"/>
    <mergeCell ref="B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BD93:BE93"/>
    <mergeCell ref="AD85:AE85"/>
    <mergeCell ref="BF96:BI96"/>
    <mergeCell ref="B97:O97"/>
    <mergeCell ref="P97:Q97"/>
    <mergeCell ref="R97:S97"/>
    <mergeCell ref="T97:U97"/>
    <mergeCell ref="V97:W97"/>
    <mergeCell ref="X97:Y97"/>
    <mergeCell ref="Z97:AA97"/>
    <mergeCell ref="AB83:AC83"/>
    <mergeCell ref="AD83:AE83"/>
    <mergeCell ref="BD83:BE83"/>
    <mergeCell ref="BF83:BI83"/>
    <mergeCell ref="B83:O83"/>
    <mergeCell ref="P83:Q83"/>
    <mergeCell ref="R83:S83"/>
    <mergeCell ref="T83:U83"/>
    <mergeCell ref="V83:W83"/>
    <mergeCell ref="R93:S93"/>
    <mergeCell ref="T93:U93"/>
    <mergeCell ref="B92:O92"/>
    <mergeCell ref="P92:Q92"/>
    <mergeCell ref="BF86:BI86"/>
    <mergeCell ref="B89:O89"/>
    <mergeCell ref="P89:Q89"/>
    <mergeCell ref="Z83:AA83"/>
    <mergeCell ref="B84:O84"/>
    <mergeCell ref="B86:O86"/>
    <mergeCell ref="P86:Q86"/>
    <mergeCell ref="R86:S86"/>
    <mergeCell ref="T86:U86"/>
    <mergeCell ref="BF93:BI93"/>
    <mergeCell ref="T75:U75"/>
    <mergeCell ref="V75:W75"/>
    <mergeCell ref="BD76:BE76"/>
    <mergeCell ref="BF76:BI76"/>
    <mergeCell ref="T74:U74"/>
    <mergeCell ref="V74:W74"/>
    <mergeCell ref="BD91:BE91"/>
    <mergeCell ref="AD87:AE87"/>
    <mergeCell ref="BD87:BE87"/>
    <mergeCell ref="BF87:BI87"/>
    <mergeCell ref="BD92:BE92"/>
    <mergeCell ref="BF92:BI92"/>
    <mergeCell ref="AB85:AC85"/>
    <mergeCell ref="V86:W86"/>
    <mergeCell ref="X86:Y86"/>
    <mergeCell ref="Z86:AA86"/>
    <mergeCell ref="R82:S82"/>
    <mergeCell ref="R92:S92"/>
    <mergeCell ref="T92:U92"/>
    <mergeCell ref="V92:W92"/>
    <mergeCell ref="X92:Y92"/>
    <mergeCell ref="Z89:AA89"/>
    <mergeCell ref="AB89:AC89"/>
    <mergeCell ref="AB86:AC86"/>
    <mergeCell ref="AD86:AE86"/>
    <mergeCell ref="X84:Y84"/>
    <mergeCell ref="Z84:AA84"/>
    <mergeCell ref="BD84:BE84"/>
    <mergeCell ref="BF84:BI84"/>
    <mergeCell ref="Z82:AA82"/>
    <mergeCell ref="AB82:AC82"/>
    <mergeCell ref="AD82:AE82"/>
    <mergeCell ref="BJ64:BM64"/>
    <mergeCell ref="BF67:BI67"/>
    <mergeCell ref="B62:O62"/>
    <mergeCell ref="BD62:BE62"/>
    <mergeCell ref="BF62:BI62"/>
    <mergeCell ref="P62:Q62"/>
    <mergeCell ref="R62:S62"/>
    <mergeCell ref="T62:U62"/>
    <mergeCell ref="V62:W62"/>
    <mergeCell ref="X62:Y62"/>
    <mergeCell ref="BJ65:BM65"/>
    <mergeCell ref="Z62:AA62"/>
    <mergeCell ref="AB62:AC62"/>
    <mergeCell ref="AD62:AE62"/>
    <mergeCell ref="AB67:AC67"/>
    <mergeCell ref="BF71:BI71"/>
    <mergeCell ref="BF64:BI64"/>
    <mergeCell ref="B67:O67"/>
    <mergeCell ref="R67:S67"/>
    <mergeCell ref="T67:U67"/>
    <mergeCell ref="V67:W67"/>
    <mergeCell ref="BF68:BI68"/>
    <mergeCell ref="BJ71:BM71"/>
    <mergeCell ref="BD67:BE67"/>
    <mergeCell ref="AD67:AE67"/>
    <mergeCell ref="BD65:BE65"/>
    <mergeCell ref="BF65:BI65"/>
    <mergeCell ref="B66:O66"/>
    <mergeCell ref="R66:S66"/>
    <mergeCell ref="T66:U66"/>
    <mergeCell ref="V66:W66"/>
    <mergeCell ref="X66:Y66"/>
    <mergeCell ref="BJ54:BM54"/>
    <mergeCell ref="B85:O85"/>
    <mergeCell ref="P85:Q85"/>
    <mergeCell ref="R85:S85"/>
    <mergeCell ref="T85:U85"/>
    <mergeCell ref="V85:W85"/>
    <mergeCell ref="X85:Y85"/>
    <mergeCell ref="Z85:AA85"/>
    <mergeCell ref="B57:O57"/>
    <mergeCell ref="AB63:AC63"/>
    <mergeCell ref="AD63:AE63"/>
    <mergeCell ref="BF63:BI63"/>
    <mergeCell ref="BD63:BE63"/>
    <mergeCell ref="B64:O64"/>
    <mergeCell ref="P64:Q64"/>
    <mergeCell ref="R64:S64"/>
    <mergeCell ref="T64:U64"/>
    <mergeCell ref="V64:W64"/>
    <mergeCell ref="BJ63:BM63"/>
    <mergeCell ref="BJ62:BM62"/>
    <mergeCell ref="B63:O63"/>
    <mergeCell ref="P63:Q63"/>
    <mergeCell ref="R63:S63"/>
    <mergeCell ref="T63:U63"/>
    <mergeCell ref="X64:Y64"/>
    <mergeCell ref="Z64:AA64"/>
    <mergeCell ref="BD81:BE81"/>
    <mergeCell ref="BF81:BI81"/>
    <mergeCell ref="B80:O80"/>
    <mergeCell ref="P80:Q80"/>
    <mergeCell ref="R80:S80"/>
    <mergeCell ref="BJ67:BM67"/>
    <mergeCell ref="BJ49:BM49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X49:Y49"/>
    <mergeCell ref="Z49:AA49"/>
    <mergeCell ref="AB49:AC49"/>
    <mergeCell ref="AD49:AE49"/>
    <mergeCell ref="BD49:BE49"/>
    <mergeCell ref="BF49:BI49"/>
    <mergeCell ref="B51:O51"/>
    <mergeCell ref="P51:Q51"/>
    <mergeCell ref="R51:S51"/>
    <mergeCell ref="T51:U51"/>
    <mergeCell ref="V51:W51"/>
    <mergeCell ref="X51:Y51"/>
    <mergeCell ref="BD50:BE50"/>
    <mergeCell ref="BF50:BI50"/>
    <mergeCell ref="BJ50:BM50"/>
    <mergeCell ref="BJ52:BM52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X52:Y52"/>
    <mergeCell ref="Z52:AA52"/>
    <mergeCell ref="AB52:AC52"/>
    <mergeCell ref="AD52:AE52"/>
    <mergeCell ref="BD52:BE52"/>
    <mergeCell ref="BF52:BI52"/>
    <mergeCell ref="AB48:AC48"/>
    <mergeCell ref="AD48:AE48"/>
    <mergeCell ref="BD48:BE48"/>
    <mergeCell ref="BF48:BI48"/>
    <mergeCell ref="BJ48:BM48"/>
    <mergeCell ref="B52:O52"/>
    <mergeCell ref="P52:Q52"/>
    <mergeCell ref="R52:S52"/>
    <mergeCell ref="T52:U52"/>
    <mergeCell ref="V52:W52"/>
    <mergeCell ref="B49:O49"/>
    <mergeCell ref="P49:Q49"/>
    <mergeCell ref="R49:S49"/>
    <mergeCell ref="T49:U49"/>
    <mergeCell ref="V49:W49"/>
    <mergeCell ref="BD54:BE54"/>
    <mergeCell ref="B48:O48"/>
    <mergeCell ref="P48:Q48"/>
    <mergeCell ref="R48:S48"/>
    <mergeCell ref="T48:U48"/>
    <mergeCell ref="V48:W48"/>
    <mergeCell ref="X48:Y48"/>
    <mergeCell ref="Z48:AA48"/>
    <mergeCell ref="BJ46:BM46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X46:Y46"/>
    <mergeCell ref="Z46:AA46"/>
    <mergeCell ref="AB46:AC46"/>
    <mergeCell ref="AD46:AE46"/>
    <mergeCell ref="BD46:BE46"/>
    <mergeCell ref="BF46:BI46"/>
    <mergeCell ref="BJ45:BM45"/>
    <mergeCell ref="B46:O46"/>
    <mergeCell ref="P46:Q46"/>
    <mergeCell ref="R46:S46"/>
    <mergeCell ref="T46:U46"/>
    <mergeCell ref="V46:W46"/>
    <mergeCell ref="BD44:BE44"/>
    <mergeCell ref="BF44:BI44"/>
    <mergeCell ref="BJ44:BM44"/>
    <mergeCell ref="B45:O45"/>
    <mergeCell ref="P45:Q45"/>
    <mergeCell ref="R45:S45"/>
    <mergeCell ref="T45:U45"/>
    <mergeCell ref="V45:W45"/>
    <mergeCell ref="X45:Y45"/>
    <mergeCell ref="Z45:AA45"/>
    <mergeCell ref="BD47:BE47"/>
    <mergeCell ref="BF47:BI47"/>
    <mergeCell ref="BJ47:BM47"/>
    <mergeCell ref="AB45:AC45"/>
    <mergeCell ref="AD45:AE45"/>
    <mergeCell ref="BD45:BE45"/>
    <mergeCell ref="BF45:BI45"/>
    <mergeCell ref="BJ43:BM43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X43:Y43"/>
    <mergeCell ref="Z43:AA43"/>
    <mergeCell ref="AB43:AC43"/>
    <mergeCell ref="AD43:AE43"/>
    <mergeCell ref="BD43:BE43"/>
    <mergeCell ref="BF43:BI43"/>
    <mergeCell ref="AB42:AC42"/>
    <mergeCell ref="AD42:AE42"/>
    <mergeCell ref="BD42:BE42"/>
    <mergeCell ref="BF42:BI42"/>
    <mergeCell ref="BJ42:BM42"/>
    <mergeCell ref="B43:O43"/>
    <mergeCell ref="P43:Q43"/>
    <mergeCell ref="R43:S43"/>
    <mergeCell ref="T43:U43"/>
    <mergeCell ref="V43:W43"/>
    <mergeCell ref="BJ41:BM41"/>
    <mergeCell ref="B42:O42"/>
    <mergeCell ref="P42:Q42"/>
    <mergeCell ref="R42:S42"/>
    <mergeCell ref="T42:U42"/>
    <mergeCell ref="V42:W42"/>
    <mergeCell ref="X42:Y42"/>
    <mergeCell ref="Z42:AA42"/>
    <mergeCell ref="BJ40:BM40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X40:Y40"/>
    <mergeCell ref="Z40:AA40"/>
    <mergeCell ref="AB40:AC40"/>
    <mergeCell ref="BF40:BI40"/>
    <mergeCell ref="B40:O40"/>
    <mergeCell ref="P40:Q40"/>
    <mergeCell ref="R40:S40"/>
    <mergeCell ref="T40:U40"/>
    <mergeCell ref="V40:W40"/>
    <mergeCell ref="BD41:BE41"/>
    <mergeCell ref="BF41:BI41"/>
    <mergeCell ref="BJ39:BM39"/>
    <mergeCell ref="BJ35:BM35"/>
    <mergeCell ref="B36:O36"/>
    <mergeCell ref="P36:Q36"/>
    <mergeCell ref="R36:S36"/>
    <mergeCell ref="T36:U36"/>
    <mergeCell ref="V36:W36"/>
    <mergeCell ref="X36:Y36"/>
    <mergeCell ref="Z36:AA36"/>
    <mergeCell ref="BD38:BE38"/>
    <mergeCell ref="BF38:BI38"/>
    <mergeCell ref="BJ38:BM38"/>
    <mergeCell ref="B39:O39"/>
    <mergeCell ref="P39:Q39"/>
    <mergeCell ref="R39:S39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Z39:AA39"/>
    <mergeCell ref="AD36:AE36"/>
    <mergeCell ref="BD36:BE36"/>
    <mergeCell ref="BF36:BI36"/>
    <mergeCell ref="B37:O37"/>
    <mergeCell ref="BF37:BI37"/>
    <mergeCell ref="P37:Q37"/>
    <mergeCell ref="R37:S37"/>
    <mergeCell ref="Z35:AA35"/>
    <mergeCell ref="AB35:AC35"/>
    <mergeCell ref="AD35:AE35"/>
    <mergeCell ref="X34:Y34"/>
    <mergeCell ref="Z34:AA34"/>
    <mergeCell ref="AB34:AC34"/>
    <mergeCell ref="AD34:AE34"/>
    <mergeCell ref="BD34:BE34"/>
    <mergeCell ref="BF34:BI34"/>
    <mergeCell ref="BJ33:BM33"/>
    <mergeCell ref="BD35:BE35"/>
    <mergeCell ref="BF35:BI35"/>
    <mergeCell ref="B33:O33"/>
    <mergeCell ref="P33:Q33"/>
    <mergeCell ref="R33:S33"/>
    <mergeCell ref="T33:U33"/>
    <mergeCell ref="V33:W33"/>
    <mergeCell ref="X33:Y33"/>
    <mergeCell ref="Z33:AA33"/>
    <mergeCell ref="V34:W34"/>
    <mergeCell ref="BJ30:BM30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X30:Y30"/>
    <mergeCell ref="Z30:AA30"/>
    <mergeCell ref="AB30:AC30"/>
    <mergeCell ref="AD30:AE30"/>
    <mergeCell ref="BD30:BE30"/>
    <mergeCell ref="BF30:BI30"/>
    <mergeCell ref="B30:O30"/>
    <mergeCell ref="P30:Q30"/>
    <mergeCell ref="R30:S30"/>
    <mergeCell ref="T30:U30"/>
    <mergeCell ref="B31:O31"/>
    <mergeCell ref="P31:Q31"/>
    <mergeCell ref="R31:S31"/>
    <mergeCell ref="T31:U31"/>
    <mergeCell ref="V31:W31"/>
    <mergeCell ref="X31:Y31"/>
    <mergeCell ref="Z31:AA31"/>
    <mergeCell ref="AB31:AC31"/>
    <mergeCell ref="BJ32:BM32"/>
    <mergeCell ref="V30:W30"/>
    <mergeCell ref="AD31:AE31"/>
    <mergeCell ref="BD31:BE31"/>
    <mergeCell ref="BA6:BH6"/>
    <mergeCell ref="J8:O8"/>
    <mergeCell ref="BA8:BH8"/>
    <mergeCell ref="BA9:BH9"/>
    <mergeCell ref="BD25:BE28"/>
    <mergeCell ref="AO13:AR13"/>
    <mergeCell ref="AS13:AS14"/>
    <mergeCell ref="A13:A14"/>
    <mergeCell ref="F13:F14"/>
    <mergeCell ref="G13:I13"/>
    <mergeCell ref="J13:J14"/>
    <mergeCell ref="B11:N11"/>
    <mergeCell ref="K13:N13"/>
    <mergeCell ref="O13:R13"/>
    <mergeCell ref="W13:W14"/>
    <mergeCell ref="X13:Z13"/>
    <mergeCell ref="AA13:AA14"/>
    <mergeCell ref="AF26:AK26"/>
    <mergeCell ref="BF31:BI31"/>
    <mergeCell ref="BD39:BE39"/>
    <mergeCell ref="BF39:BI39"/>
    <mergeCell ref="AD37:AE37"/>
    <mergeCell ref="BD37:BE37"/>
    <mergeCell ref="BD32:BE32"/>
    <mergeCell ref="BF32:BI32"/>
    <mergeCell ref="A1:BI1"/>
    <mergeCell ref="A25:A28"/>
    <mergeCell ref="B25:O28"/>
    <mergeCell ref="P25:Q28"/>
    <mergeCell ref="R25:S28"/>
    <mergeCell ref="T25:AE25"/>
    <mergeCell ref="AT13:AV13"/>
    <mergeCell ref="AW13:AW14"/>
    <mergeCell ref="AX13:BA13"/>
    <mergeCell ref="BB13:BB14"/>
    <mergeCell ref="BC13:BC14"/>
    <mergeCell ref="BD13:BD14"/>
    <mergeCell ref="AF13:AF14"/>
    <mergeCell ref="AG13:AI13"/>
    <mergeCell ref="AJ13:AJ14"/>
    <mergeCell ref="AK13:AN13"/>
    <mergeCell ref="B2:G2"/>
    <mergeCell ref="Z3:AO3"/>
    <mergeCell ref="BC2:BI2"/>
    <mergeCell ref="BA4:BH4"/>
    <mergeCell ref="AL26:AQ26"/>
    <mergeCell ref="AR26:AW26"/>
    <mergeCell ref="BI13:BI14"/>
    <mergeCell ref="R34:S34"/>
    <mergeCell ref="T34:U34"/>
    <mergeCell ref="BF79:BI79"/>
    <mergeCell ref="AD78:AE78"/>
    <mergeCell ref="Z77:AA77"/>
    <mergeCell ref="AB77:AC77"/>
    <mergeCell ref="AD77:AE77"/>
    <mergeCell ref="BD77:BE77"/>
    <mergeCell ref="BF77:BI77"/>
    <mergeCell ref="Z78:AA78"/>
    <mergeCell ref="T39:U39"/>
    <mergeCell ref="V39:W39"/>
    <mergeCell ref="X39:Y39"/>
    <mergeCell ref="AD39:AE39"/>
    <mergeCell ref="R77:S77"/>
    <mergeCell ref="T77:U77"/>
    <mergeCell ref="V77:W77"/>
    <mergeCell ref="R79:S79"/>
    <mergeCell ref="T79:U79"/>
    <mergeCell ref="V79:W79"/>
    <mergeCell ref="R78:S78"/>
    <mergeCell ref="X77:Y77"/>
    <mergeCell ref="X78:Y78"/>
    <mergeCell ref="X79:Y79"/>
    <mergeCell ref="V71:W71"/>
    <mergeCell ref="X71:Y71"/>
    <mergeCell ref="Z71:AA71"/>
    <mergeCell ref="X73:Y73"/>
    <mergeCell ref="Z73:AA73"/>
    <mergeCell ref="T68:U68"/>
    <mergeCell ref="V68:W68"/>
    <mergeCell ref="X68:Y68"/>
    <mergeCell ref="Z68:AA68"/>
    <mergeCell ref="R75:S75"/>
    <mergeCell ref="B75:O75"/>
    <mergeCell ref="BD75:BE75"/>
    <mergeCell ref="BF75:BI75"/>
    <mergeCell ref="BF74:BI74"/>
    <mergeCell ref="BD72:BE72"/>
    <mergeCell ref="X74:Y74"/>
    <mergeCell ref="AB73:AC73"/>
    <mergeCell ref="AD73:AE73"/>
    <mergeCell ref="BD73:BE73"/>
    <mergeCell ref="BF73:BI73"/>
    <mergeCell ref="BD99:BE99"/>
    <mergeCell ref="BF99:BI99"/>
    <mergeCell ref="B77:O77"/>
    <mergeCell ref="P77:Q77"/>
    <mergeCell ref="T82:U82"/>
    <mergeCell ref="V82:W82"/>
    <mergeCell ref="X82:Y82"/>
    <mergeCell ref="T80:U80"/>
    <mergeCell ref="B81:O81"/>
    <mergeCell ref="P81:Q81"/>
    <mergeCell ref="R81:S81"/>
    <mergeCell ref="T81:U81"/>
    <mergeCell ref="B79:O79"/>
    <mergeCell ref="P79:Q79"/>
    <mergeCell ref="B78:O78"/>
    <mergeCell ref="P78:Q78"/>
    <mergeCell ref="P75:Q75"/>
    <mergeCell ref="AB87:AC87"/>
    <mergeCell ref="AD91:AE91"/>
    <mergeCell ref="B91:O91"/>
    <mergeCell ref="P91:Q91"/>
    <mergeCell ref="AD93:AE93"/>
    <mergeCell ref="B69:O69"/>
    <mergeCell ref="P69:Q69"/>
    <mergeCell ref="B76:O76"/>
    <mergeCell ref="P76:Q76"/>
    <mergeCell ref="R76:S76"/>
    <mergeCell ref="AB68:AC68"/>
    <mergeCell ref="AD68:AE68"/>
    <mergeCell ref="X72:Y72"/>
    <mergeCell ref="Z72:AA72"/>
    <mergeCell ref="B74:O74"/>
    <mergeCell ref="P74:Q74"/>
    <mergeCell ref="R74:S74"/>
    <mergeCell ref="AB71:AC71"/>
    <mergeCell ref="AD71:AE71"/>
    <mergeCell ref="T76:U76"/>
    <mergeCell ref="V76:W76"/>
    <mergeCell ref="X76:Y76"/>
    <mergeCell ref="Z76:AA76"/>
    <mergeCell ref="AB76:AC76"/>
    <mergeCell ref="AD76:AE76"/>
    <mergeCell ref="X75:Y75"/>
    <mergeCell ref="Z75:AA75"/>
    <mergeCell ref="AB75:AC75"/>
    <mergeCell ref="AD75:AE75"/>
    <mergeCell ref="B71:O71"/>
    <mergeCell ref="P71:Q71"/>
    <mergeCell ref="R71:S71"/>
    <mergeCell ref="T71:U71"/>
    <mergeCell ref="X70:Y70"/>
    <mergeCell ref="Z70:AA70"/>
    <mergeCell ref="AB70:AC70"/>
    <mergeCell ref="AD70:AE70"/>
    <mergeCell ref="BD68:BE68"/>
    <mergeCell ref="B68:O68"/>
    <mergeCell ref="P68:Q68"/>
    <mergeCell ref="BD69:BE69"/>
    <mergeCell ref="V69:W69"/>
    <mergeCell ref="X69:Y69"/>
    <mergeCell ref="Z69:AA69"/>
    <mergeCell ref="AB69:AC69"/>
    <mergeCell ref="AD69:AE69"/>
    <mergeCell ref="AB78:AC78"/>
    <mergeCell ref="Z81:AA81"/>
    <mergeCell ref="X89:Y89"/>
    <mergeCell ref="BF85:BI85"/>
    <mergeCell ref="BD78:BE78"/>
    <mergeCell ref="BF78:BI78"/>
    <mergeCell ref="B82:O82"/>
    <mergeCell ref="P82:Q82"/>
    <mergeCell ref="BD71:BE71"/>
    <mergeCell ref="B72:O72"/>
    <mergeCell ref="P72:Q72"/>
    <mergeCell ref="R72:S72"/>
    <mergeCell ref="AB74:AC74"/>
    <mergeCell ref="AD74:AE74"/>
    <mergeCell ref="BD74:BE74"/>
    <mergeCell ref="AB72:AC72"/>
    <mergeCell ref="AD72:AE72"/>
    <mergeCell ref="BF72:BI72"/>
    <mergeCell ref="B73:O73"/>
    <mergeCell ref="P73:Q73"/>
    <mergeCell ref="R73:S73"/>
    <mergeCell ref="T73:U73"/>
    <mergeCell ref="BD80:BE80"/>
    <mergeCell ref="Z90:AA90"/>
    <mergeCell ref="B88:O88"/>
    <mergeCell ref="P88:Q88"/>
    <mergeCell ref="R88:S88"/>
    <mergeCell ref="T88:U88"/>
    <mergeCell ref="V88:W88"/>
    <mergeCell ref="X88:Y88"/>
    <mergeCell ref="Z88:AA88"/>
    <mergeCell ref="BD88:BE88"/>
    <mergeCell ref="BF88:BI88"/>
    <mergeCell ref="Z93:AA93"/>
    <mergeCell ref="AB93:AC93"/>
    <mergeCell ref="AD89:AE89"/>
    <mergeCell ref="BD89:BE89"/>
    <mergeCell ref="BF89:BI89"/>
    <mergeCell ref="AB66:AC66"/>
    <mergeCell ref="B90:O90"/>
    <mergeCell ref="BD86:BE86"/>
    <mergeCell ref="BF82:BI82"/>
    <mergeCell ref="AB84:AC84"/>
    <mergeCell ref="BF69:BI69"/>
    <mergeCell ref="V90:W90"/>
    <mergeCell ref="X90:Y90"/>
    <mergeCell ref="BD85:BE85"/>
    <mergeCell ref="BF91:BI91"/>
    <mergeCell ref="BD82:BE82"/>
    <mergeCell ref="T78:U78"/>
    <mergeCell ref="V78:W78"/>
    <mergeCell ref="P90:Q90"/>
    <mergeCell ref="R90:S90"/>
    <mergeCell ref="T90:U90"/>
    <mergeCell ref="BF80:BI80"/>
    <mergeCell ref="R95:S95"/>
    <mergeCell ref="T95:U95"/>
    <mergeCell ref="V95:W95"/>
    <mergeCell ref="X95:Y95"/>
    <mergeCell ref="Z95:AA95"/>
    <mergeCell ref="AB95:AC95"/>
    <mergeCell ref="AD95:AE95"/>
    <mergeCell ref="BD95:BE95"/>
    <mergeCell ref="BF95:BI95"/>
    <mergeCell ref="B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BD94:BE94"/>
    <mergeCell ref="BF94:BI94"/>
    <mergeCell ref="B95:O95"/>
    <mergeCell ref="P95:Q95"/>
    <mergeCell ref="A58:A61"/>
    <mergeCell ref="B58:O61"/>
    <mergeCell ref="P58:Q61"/>
    <mergeCell ref="R58:S61"/>
    <mergeCell ref="T58:AE58"/>
    <mergeCell ref="AF58:BC58"/>
    <mergeCell ref="BD58:BE61"/>
    <mergeCell ref="BF58:BI61"/>
    <mergeCell ref="T59:U61"/>
    <mergeCell ref="V59:W61"/>
    <mergeCell ref="X59:AE59"/>
    <mergeCell ref="AF59:AK59"/>
    <mergeCell ref="AL59:AQ59"/>
    <mergeCell ref="AR59:AW59"/>
    <mergeCell ref="AX59:BC59"/>
    <mergeCell ref="X60:Y61"/>
    <mergeCell ref="Z60:AA61"/>
    <mergeCell ref="AB60:AC61"/>
    <mergeCell ref="AD60:AE61"/>
    <mergeCell ref="AF60:AH60"/>
    <mergeCell ref="AI60:AK60"/>
    <mergeCell ref="AL60:AN60"/>
    <mergeCell ref="AO60:AQ60"/>
    <mergeCell ref="AR60:AT60"/>
    <mergeCell ref="AX60:AZ60"/>
    <mergeCell ref="BA60:BC60"/>
    <mergeCell ref="AU60:AW60"/>
    <mergeCell ref="R29:S29"/>
    <mergeCell ref="T29:U29"/>
    <mergeCell ref="V29:W29"/>
    <mergeCell ref="BJ25:BM28"/>
    <mergeCell ref="V26:W28"/>
    <mergeCell ref="X26:AE26"/>
    <mergeCell ref="AB13:AE13"/>
    <mergeCell ref="AX26:BC26"/>
    <mergeCell ref="AO11:BH11"/>
    <mergeCell ref="B13:E13"/>
    <mergeCell ref="AF27:AH27"/>
    <mergeCell ref="AI27:AK27"/>
    <mergeCell ref="AL27:AN27"/>
    <mergeCell ref="BA27:BC27"/>
    <mergeCell ref="X29:Y29"/>
    <mergeCell ref="Z29:AA29"/>
    <mergeCell ref="AO27:AQ27"/>
    <mergeCell ref="AR27:AT27"/>
    <mergeCell ref="S13:S14"/>
    <mergeCell ref="T13:V13"/>
    <mergeCell ref="BE13:BE14"/>
    <mergeCell ref="BF13:BF14"/>
    <mergeCell ref="BG13:BG14"/>
    <mergeCell ref="BH13:BH14"/>
    <mergeCell ref="AF25:BC25"/>
    <mergeCell ref="BF25:BI28"/>
    <mergeCell ref="T26:U28"/>
    <mergeCell ref="X27:Y28"/>
    <mergeCell ref="AU27:AW27"/>
    <mergeCell ref="AX27:AZ27"/>
    <mergeCell ref="Z27:AA28"/>
    <mergeCell ref="AB29:AC29"/>
    <mergeCell ref="BJ55:BM55"/>
    <mergeCell ref="B56:O56"/>
    <mergeCell ref="BF56:BI56"/>
    <mergeCell ref="Z51:AA51"/>
    <mergeCell ref="AB51:AC51"/>
    <mergeCell ref="AD51:AE51"/>
    <mergeCell ref="BD51:BE51"/>
    <mergeCell ref="BF51:BI51"/>
    <mergeCell ref="BJ51:BM51"/>
    <mergeCell ref="B34:O34"/>
    <mergeCell ref="P34:Q34"/>
    <mergeCell ref="AB33:AC33"/>
    <mergeCell ref="AD33:AE33"/>
    <mergeCell ref="BD33:BE33"/>
    <mergeCell ref="BF33:BI33"/>
    <mergeCell ref="X37:Y37"/>
    <mergeCell ref="Z37:AA37"/>
    <mergeCell ref="AB37:AC37"/>
    <mergeCell ref="AD40:AE40"/>
    <mergeCell ref="BD40:BE40"/>
    <mergeCell ref="T37:U37"/>
    <mergeCell ref="V37:W37"/>
    <mergeCell ref="AB39:AC39"/>
    <mergeCell ref="B53:O53"/>
    <mergeCell ref="BF54:BI54"/>
    <mergeCell ref="BJ34:BM34"/>
    <mergeCell ref="B35:O35"/>
    <mergeCell ref="P35:Q35"/>
    <mergeCell ref="R35:S35"/>
    <mergeCell ref="T35:U35"/>
    <mergeCell ref="V35:W35"/>
    <mergeCell ref="X35:Y35"/>
    <mergeCell ref="AD29:AE29"/>
    <mergeCell ref="BD29:BE29"/>
    <mergeCell ref="BF29:BI29"/>
    <mergeCell ref="BJ29:BM29"/>
    <mergeCell ref="B29:O29"/>
    <mergeCell ref="P29:Q29"/>
    <mergeCell ref="P57:Q57"/>
    <mergeCell ref="X80:Y80"/>
    <mergeCell ref="P114:Q114"/>
    <mergeCell ref="R114:S114"/>
    <mergeCell ref="T114:U114"/>
    <mergeCell ref="I6:N6"/>
    <mergeCell ref="B7:H7"/>
    <mergeCell ref="I7:N7"/>
    <mergeCell ref="BA7:BH7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BD55:BE55"/>
    <mergeCell ref="BF55:BI55"/>
    <mergeCell ref="AD66:AE66"/>
    <mergeCell ref="BD66:BE66"/>
    <mergeCell ref="BF66:BI66"/>
    <mergeCell ref="BD56:BE56"/>
    <mergeCell ref="BD57:BE57"/>
    <mergeCell ref="BF57:BI57"/>
    <mergeCell ref="BD105:BE105"/>
    <mergeCell ref="AB64:AC64"/>
    <mergeCell ref="AD64:AE64"/>
    <mergeCell ref="B6:H6"/>
    <mergeCell ref="AD84:AE84"/>
    <mergeCell ref="V80:W80"/>
    <mergeCell ref="P84:Q84"/>
    <mergeCell ref="R84:S84"/>
    <mergeCell ref="T84:U84"/>
    <mergeCell ref="AD120:AE120"/>
    <mergeCell ref="BD120:BE120"/>
    <mergeCell ref="P117:Q117"/>
    <mergeCell ref="R117:S117"/>
    <mergeCell ref="T117:U117"/>
    <mergeCell ref="P56:Q56"/>
    <mergeCell ref="R56:S56"/>
    <mergeCell ref="R57:S57"/>
    <mergeCell ref="T56:U56"/>
    <mergeCell ref="T57:U57"/>
    <mergeCell ref="V56:W56"/>
    <mergeCell ref="V57:W57"/>
    <mergeCell ref="X56:Y56"/>
    <mergeCell ref="X57:Y57"/>
    <mergeCell ref="Z56:AA56"/>
    <mergeCell ref="Z57:AA57"/>
    <mergeCell ref="AB56:AC56"/>
    <mergeCell ref="AB57:AC57"/>
    <mergeCell ref="AD56:AE56"/>
    <mergeCell ref="AD57:AE57"/>
    <mergeCell ref="R69:S69"/>
    <mergeCell ref="T69:U69"/>
    <mergeCell ref="BD64:BE64"/>
    <mergeCell ref="AD105:AE105"/>
    <mergeCell ref="A106:W107"/>
    <mergeCell ref="AM106:BE107"/>
    <mergeCell ref="A108:BI108"/>
    <mergeCell ref="AB114:AC114"/>
    <mergeCell ref="T105:U105"/>
    <mergeCell ref="BF202:BI202"/>
    <mergeCell ref="Q134:V134"/>
    <mergeCell ref="W134:Y134"/>
    <mergeCell ref="Z134:AB134"/>
    <mergeCell ref="AC134:AE134"/>
    <mergeCell ref="AF134:AJ136"/>
    <mergeCell ref="W133:Y133"/>
    <mergeCell ref="Z133:AB133"/>
    <mergeCell ref="BF105:BI105"/>
    <mergeCell ref="BD114:BE114"/>
    <mergeCell ref="BF114:BI114"/>
    <mergeCell ref="P116:Q116"/>
    <mergeCell ref="B116:O116"/>
    <mergeCell ref="B126:O126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BD126:BE126"/>
    <mergeCell ref="BF126:BI126"/>
    <mergeCell ref="A109:A112"/>
    <mergeCell ref="AF129:AH129"/>
    <mergeCell ref="AD90:AE90"/>
    <mergeCell ref="BD90:BE90"/>
    <mergeCell ref="BF90:BI90"/>
    <mergeCell ref="Z79:AA79"/>
    <mergeCell ref="AB79:AC79"/>
    <mergeCell ref="AD79:AE79"/>
    <mergeCell ref="BD79:BE79"/>
    <mergeCell ref="AB90:AC90"/>
    <mergeCell ref="Z92:AA92"/>
    <mergeCell ref="AB92:AC92"/>
    <mergeCell ref="AD92:AE92"/>
    <mergeCell ref="B114:O114"/>
    <mergeCell ref="X83:Y83"/>
    <mergeCell ref="X93:Y93"/>
    <mergeCell ref="X67:Y67"/>
    <mergeCell ref="Z67:AA67"/>
    <mergeCell ref="BF109:BI112"/>
    <mergeCell ref="AF110:AK110"/>
    <mergeCell ref="R109:S112"/>
    <mergeCell ref="AI111:AK111"/>
    <mergeCell ref="AL111:AN111"/>
    <mergeCell ref="AO111:AQ111"/>
    <mergeCell ref="AR111:AT111"/>
    <mergeCell ref="AU111:AW111"/>
    <mergeCell ref="AX111:AZ111"/>
    <mergeCell ref="BA111:BC111"/>
    <mergeCell ref="B70:O70"/>
    <mergeCell ref="P70:Q70"/>
    <mergeCell ref="R70:S70"/>
    <mergeCell ref="T70:U70"/>
    <mergeCell ref="V70:W70"/>
    <mergeCell ref="AB88:AC88"/>
    <mergeCell ref="V63:W63"/>
    <mergeCell ref="X63:Y63"/>
    <mergeCell ref="Z63:AA63"/>
    <mergeCell ref="V84:W84"/>
    <mergeCell ref="B65:O65"/>
    <mergeCell ref="P65:Q65"/>
    <mergeCell ref="R65:S65"/>
    <mergeCell ref="T65:U65"/>
    <mergeCell ref="V65:W65"/>
    <mergeCell ref="X65:Y65"/>
    <mergeCell ref="Z65:AA65"/>
    <mergeCell ref="B105:O105"/>
    <mergeCell ref="P105:Q105"/>
    <mergeCell ref="R105:S105"/>
    <mergeCell ref="V114:W114"/>
    <mergeCell ref="Z114:AA114"/>
    <mergeCell ref="Z66:AA66"/>
    <mergeCell ref="V93:W93"/>
    <mergeCell ref="B87:O87"/>
    <mergeCell ref="P87:Q87"/>
    <mergeCell ref="R87:S87"/>
    <mergeCell ref="T87:U87"/>
    <mergeCell ref="V87:W87"/>
    <mergeCell ref="X87:Y87"/>
    <mergeCell ref="Z87:AA87"/>
    <mergeCell ref="V73:W73"/>
    <mergeCell ref="R68:S68"/>
    <mergeCell ref="B109:O112"/>
    <mergeCell ref="P109:Q112"/>
    <mergeCell ref="T110:U112"/>
    <mergeCell ref="V110:W112"/>
    <mergeCell ref="X110:AE110"/>
    <mergeCell ref="AB116:AC116"/>
    <mergeCell ref="X116:Y116"/>
    <mergeCell ref="Z116:AA116"/>
    <mergeCell ref="BF117:BI117"/>
    <mergeCell ref="A130:S130"/>
    <mergeCell ref="N133:P133"/>
    <mergeCell ref="Q133:V133"/>
    <mergeCell ref="AC133:AE133"/>
    <mergeCell ref="AF133:AJ133"/>
    <mergeCell ref="AK133:AO133"/>
    <mergeCell ref="AP133:AT133"/>
    <mergeCell ref="A133:G133"/>
    <mergeCell ref="H133:J133"/>
    <mergeCell ref="AU132:BI132"/>
    <mergeCell ref="A131:S131"/>
    <mergeCell ref="T131:U131"/>
    <mergeCell ref="V131:W131"/>
    <mergeCell ref="X131:Y131"/>
    <mergeCell ref="Z131:AA131"/>
    <mergeCell ref="T116:U116"/>
    <mergeCell ref="V129:W129"/>
    <mergeCell ref="X129:Y129"/>
    <mergeCell ref="Z129:AA129"/>
    <mergeCell ref="AB129:AC129"/>
    <mergeCell ref="AD129:AE129"/>
    <mergeCell ref="P120:Q120"/>
    <mergeCell ref="B119:O119"/>
    <mergeCell ref="P119:Q119"/>
    <mergeCell ref="B118:O118"/>
    <mergeCell ref="P118:Q118"/>
    <mergeCell ref="R118:S118"/>
    <mergeCell ref="T118:U118"/>
    <mergeCell ref="BF148:BI148"/>
    <mergeCell ref="A148:D148"/>
    <mergeCell ref="AI129:AK129"/>
    <mergeCell ref="AB131:AC131"/>
    <mergeCell ref="AD131:AE131"/>
    <mergeCell ref="A230:AC230"/>
    <mergeCell ref="AP226:AV226"/>
    <mergeCell ref="AJ216:AW216"/>
    <mergeCell ref="AJ223:AW223"/>
    <mergeCell ref="AJ228:AW228"/>
    <mergeCell ref="A201:BI201"/>
    <mergeCell ref="BF184:BI184"/>
    <mergeCell ref="A205:AQ205"/>
    <mergeCell ref="A206:BI206"/>
    <mergeCell ref="A207:BI207"/>
    <mergeCell ref="BF198:BI198"/>
    <mergeCell ref="A204:D204"/>
    <mergeCell ref="E203:BE203"/>
    <mergeCell ref="BF203:BI203"/>
    <mergeCell ref="E204:BE204"/>
    <mergeCell ref="BF204:BI204"/>
    <mergeCell ref="A203:D203"/>
    <mergeCell ref="AJ229:AO229"/>
    <mergeCell ref="AJ212:AU213"/>
    <mergeCell ref="E168:BE168"/>
    <mergeCell ref="BF168:BI168"/>
    <mergeCell ref="BF169:BI169"/>
    <mergeCell ref="Z130:AA130"/>
    <mergeCell ref="AB130:AC130"/>
    <mergeCell ref="E141:BE141"/>
    <mergeCell ref="BF141:BI141"/>
    <mergeCell ref="AC136:AE136"/>
    <mergeCell ref="AD88:AE88"/>
    <mergeCell ref="V81:W81"/>
    <mergeCell ref="X81:Y81"/>
    <mergeCell ref="AB81:AC81"/>
    <mergeCell ref="AD81:AE81"/>
    <mergeCell ref="AI128:AK128"/>
    <mergeCell ref="T129:U129"/>
    <mergeCell ref="BD128:BE128"/>
    <mergeCell ref="AF128:AH128"/>
    <mergeCell ref="E195:BE195"/>
    <mergeCell ref="BF195:BI195"/>
    <mergeCell ref="A198:D198"/>
    <mergeCell ref="E196:BE196"/>
    <mergeCell ref="Z128:AA128"/>
    <mergeCell ref="AB128:AC128"/>
    <mergeCell ref="AD128:AE128"/>
    <mergeCell ref="A196:D196"/>
    <mergeCell ref="E194:BE194"/>
    <mergeCell ref="BF194:BI194"/>
    <mergeCell ref="BF130:BI130"/>
    <mergeCell ref="A132:P132"/>
    <mergeCell ref="Q132:AE132"/>
    <mergeCell ref="BD130:BE130"/>
    <mergeCell ref="AO131:AQ131"/>
    <mergeCell ref="AR131:AT131"/>
    <mergeCell ref="AU129:AW129"/>
    <mergeCell ref="AX129:AZ129"/>
    <mergeCell ref="BA129:BC129"/>
    <mergeCell ref="BF196:BI196"/>
    <mergeCell ref="E197:BE197"/>
    <mergeCell ref="BF197:BI197"/>
    <mergeCell ref="E148:BE148"/>
    <mergeCell ref="BD70:BE70"/>
    <mergeCell ref="BF70:BI70"/>
    <mergeCell ref="A172:D172"/>
    <mergeCell ref="E172:BE172"/>
    <mergeCell ref="BF172:BI172"/>
    <mergeCell ref="AF131:AH131"/>
    <mergeCell ref="AI131:AK131"/>
    <mergeCell ref="AL131:AN131"/>
    <mergeCell ref="U5:AQ5"/>
    <mergeCell ref="U6:AQ6"/>
    <mergeCell ref="AF132:AT132"/>
    <mergeCell ref="T127:U127"/>
    <mergeCell ref="V127:W127"/>
    <mergeCell ref="X127:Y127"/>
    <mergeCell ref="Z127:AA127"/>
    <mergeCell ref="T130:U130"/>
    <mergeCell ref="V130:W130"/>
    <mergeCell ref="X130:Y130"/>
    <mergeCell ref="AB36:AC36"/>
    <mergeCell ref="AB27:AC28"/>
    <mergeCell ref="AD27:AE28"/>
    <mergeCell ref="AB65:AC65"/>
    <mergeCell ref="AD65:AE65"/>
    <mergeCell ref="T72:U72"/>
    <mergeCell ref="V72:W72"/>
    <mergeCell ref="Z74:AA74"/>
    <mergeCell ref="AL129:AN129"/>
    <mergeCell ref="AO129:AQ129"/>
    <mergeCell ref="AR129:AT129"/>
    <mergeCell ref="Z80:AA80"/>
    <mergeCell ref="AB80:AC80"/>
    <mergeCell ref="AD80:AE80"/>
  </mergeCells>
  <printOptions horizontalCentered="1"/>
  <pageMargins left="0.31496062992125984" right="0.11811023622047245" top="0.51181102362204722" bottom="0.19685039370078741" header="0" footer="0"/>
  <pageSetup paperSize="8" scale="29" fitToWidth="2" fitToHeight="2" orientation="landscape" r:id="rId1"/>
  <rowBreaks count="4" manualBreakCount="4">
    <brk id="57" max="16383" man="1"/>
    <brk id="107" max="16383" man="1"/>
    <brk id="155" max="16383" man="1"/>
    <brk id="200" max="16383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2022-11-21T09:48:52Z</cp:lastPrinted>
  <dcterms:created xsi:type="dcterms:W3CDTF">1999-02-26T09:40:51Z</dcterms:created>
  <dcterms:modified xsi:type="dcterms:W3CDTF">2022-11-21T09:49:52Z</dcterms:modified>
</cp:coreProperties>
</file>