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у-м документация\II ст во\ ПУП БГУИР магистратура  2022\"/>
    </mc:Choice>
  </mc:AlternateContent>
  <bookViews>
    <workbookView xWindow="0" yWindow="0" windowWidth="28800" windowHeight="12300"/>
  </bookViews>
  <sheets>
    <sheet name="ШАБЛОН_Типовой учебный план" sheetId="1" r:id="rId1"/>
  </sheets>
  <calcPr calcId="162913"/>
</workbook>
</file>

<file path=xl/calcChain.xml><?xml version="1.0" encoding="utf-8"?>
<calcChain xmlns="http://schemas.openxmlformats.org/spreadsheetml/2006/main">
  <c r="BL29" i="1" l="1"/>
  <c r="BK29" i="1"/>
  <c r="BJ29" i="1"/>
  <c r="BI113" i="1" l="1"/>
  <c r="BI112" i="1"/>
  <c r="BI111" i="1"/>
  <c r="BI110" i="1"/>
  <c r="BI109" i="1"/>
  <c r="BI108" i="1"/>
  <c r="BI107" i="1"/>
  <c r="AR84" i="1" l="1"/>
  <c r="AL84" i="1"/>
  <c r="AF84" i="1"/>
  <c r="AR83" i="1"/>
  <c r="AL83" i="1"/>
  <c r="AF83" i="1"/>
  <c r="X29" i="1" l="1"/>
  <c r="Z29" i="1"/>
  <c r="AB29" i="1"/>
  <c r="AD29" i="1"/>
  <c r="AF29" i="1"/>
  <c r="AH29" i="1"/>
  <c r="AJ29" i="1"/>
  <c r="AL29" i="1"/>
  <c r="AN29" i="1"/>
  <c r="AP29" i="1"/>
  <c r="AR29" i="1"/>
  <c r="AT29" i="1"/>
  <c r="AV29" i="1"/>
  <c r="AX29" i="1"/>
  <c r="AZ29" i="1"/>
  <c r="BB29" i="1"/>
  <c r="X41" i="1" l="1"/>
  <c r="X81" i="1" s="1"/>
  <c r="Z41" i="1"/>
  <c r="Z81" i="1" s="1"/>
  <c r="AB41" i="1"/>
  <c r="AB81" i="1" s="1"/>
  <c r="AD41" i="1"/>
  <c r="AD81" i="1" s="1"/>
  <c r="AF41" i="1"/>
  <c r="AH41" i="1"/>
  <c r="AJ41" i="1"/>
  <c r="AL41" i="1"/>
  <c r="AL81" i="1" s="1"/>
  <c r="AN41" i="1"/>
  <c r="AN81" i="1" s="1"/>
  <c r="AP41" i="1"/>
  <c r="AP81" i="1" s="1"/>
  <c r="AR41" i="1"/>
  <c r="AR81" i="1" s="1"/>
  <c r="AT41" i="1"/>
  <c r="AT81" i="1" s="1"/>
  <c r="AV41" i="1"/>
  <c r="AV81" i="1" s="1"/>
  <c r="AX41" i="1"/>
  <c r="AZ41" i="1"/>
  <c r="BB41" i="1"/>
  <c r="BB81" i="1" s="1"/>
  <c r="BI30" i="1"/>
  <c r="BI31" i="1"/>
  <c r="BI32" i="1"/>
  <c r="BI33" i="1"/>
  <c r="BI34" i="1"/>
  <c r="BI35" i="1"/>
  <c r="BI36" i="1"/>
  <c r="BI37" i="1"/>
  <c r="BI38" i="1"/>
  <c r="BI39" i="1"/>
  <c r="BI40" i="1"/>
  <c r="BI42" i="1"/>
  <c r="BI43" i="1"/>
  <c r="BI44" i="1"/>
  <c r="BI45" i="1"/>
  <c r="BI46" i="1"/>
  <c r="BI47" i="1"/>
  <c r="BI48" i="1"/>
  <c r="BI49" i="1"/>
  <c r="BI50" i="1"/>
  <c r="BI51" i="1"/>
  <c r="BI52" i="1"/>
  <c r="BI53" i="1"/>
  <c r="BI54" i="1"/>
  <c r="BI61" i="1"/>
  <c r="BI62" i="1"/>
  <c r="BI63" i="1"/>
  <c r="BI64" i="1"/>
  <c r="BI65" i="1"/>
  <c r="BI66" i="1"/>
  <c r="BI67" i="1"/>
  <c r="BI68" i="1"/>
  <c r="BI69" i="1"/>
  <c r="BI70" i="1"/>
  <c r="BI71" i="1"/>
  <c r="BI72" i="1"/>
  <c r="BI73" i="1"/>
  <c r="BI74" i="1"/>
  <c r="BI75" i="1"/>
  <c r="BI76" i="1"/>
  <c r="BI77" i="1"/>
  <c r="BI78" i="1"/>
  <c r="BI79" i="1"/>
  <c r="BI80" i="1"/>
  <c r="BI82" i="1"/>
  <c r="BI83" i="1"/>
  <c r="BI84" i="1"/>
  <c r="AH81" i="1" l="1"/>
  <c r="BK81" i="1" s="1"/>
  <c r="BK41" i="1"/>
  <c r="AJ81" i="1"/>
  <c r="BL81" i="1" s="1"/>
  <c r="BL41" i="1"/>
  <c r="AF81" i="1"/>
  <c r="BJ81" i="1" s="1"/>
  <c r="BJ41" i="1"/>
  <c r="BG18" i="1"/>
  <c r="BF18" i="1"/>
  <c r="BE18" i="1"/>
  <c r="BD18" i="1"/>
  <c r="BC18" i="1"/>
  <c r="BB18" i="1"/>
  <c r="BH17" i="1"/>
  <c r="BH16" i="1"/>
  <c r="BH18" i="1" s="1"/>
  <c r="V74" i="1" l="1"/>
  <c r="V33" i="1" l="1"/>
  <c r="V36" i="1"/>
  <c r="V34" i="1"/>
  <c r="V35" i="1"/>
  <c r="V62" i="1"/>
  <c r="V63" i="1"/>
  <c r="V64" i="1"/>
  <c r="T33" i="1"/>
  <c r="T36" i="1"/>
  <c r="T34" i="1"/>
  <c r="T35" i="1"/>
  <c r="T62" i="1"/>
  <c r="T63" i="1"/>
  <c r="T64" i="1"/>
  <c r="T66" i="1" l="1"/>
  <c r="V66" i="1"/>
  <c r="T67" i="1"/>
  <c r="V67" i="1"/>
  <c r="T68" i="1"/>
  <c r="V68" i="1"/>
  <c r="T69" i="1"/>
  <c r="V69" i="1"/>
  <c r="T70" i="1"/>
  <c r="V70" i="1"/>
  <c r="T45" i="1"/>
  <c r="V45" i="1"/>
  <c r="T46" i="1"/>
  <c r="V46" i="1"/>
  <c r="T47" i="1"/>
  <c r="V47" i="1"/>
  <c r="V44" i="1" l="1"/>
  <c r="V48" i="1"/>
  <c r="V49" i="1"/>
  <c r="V50" i="1"/>
  <c r="V51" i="1"/>
  <c r="V52" i="1"/>
  <c r="V53" i="1"/>
  <c r="V54" i="1"/>
  <c r="V61" i="1"/>
  <c r="V65" i="1"/>
  <c r="V71" i="1"/>
  <c r="V72" i="1"/>
  <c r="V73" i="1"/>
  <c r="V75" i="1"/>
  <c r="V40" i="1"/>
  <c r="V76" i="1"/>
  <c r="T44" i="1"/>
  <c r="T48" i="1"/>
  <c r="T49" i="1"/>
  <c r="T50" i="1"/>
  <c r="T51" i="1"/>
  <c r="T52" i="1"/>
  <c r="T53" i="1"/>
  <c r="T54" i="1"/>
  <c r="T61" i="1"/>
  <c r="T65" i="1"/>
  <c r="T71" i="1"/>
  <c r="T72" i="1"/>
  <c r="T73" i="1"/>
  <c r="T74" i="1"/>
  <c r="T75" i="1"/>
  <c r="T40" i="1"/>
  <c r="T76" i="1"/>
  <c r="V32" i="1"/>
  <c r="V37" i="1"/>
  <c r="V38" i="1"/>
  <c r="V39" i="1"/>
  <c r="V31" i="1"/>
  <c r="T32" i="1"/>
  <c r="T37" i="1"/>
  <c r="T38" i="1"/>
  <c r="T39" i="1"/>
  <c r="T31" i="1"/>
  <c r="V29" i="1" l="1"/>
  <c r="T29" i="1"/>
  <c r="T43" i="1"/>
  <c r="T41" i="1" s="1"/>
  <c r="V43" i="1"/>
  <c r="V41" i="1" s="1"/>
  <c r="V81" i="1" s="1"/>
  <c r="BI29" i="1" l="1"/>
  <c r="T84" i="1" l="1"/>
  <c r="T83" i="1" l="1"/>
  <c r="BI81" i="1"/>
  <c r="AR82" i="1"/>
  <c r="AF82" i="1"/>
  <c r="AL82" i="1"/>
  <c r="T81" i="1"/>
  <c r="BD29" i="1" s="1"/>
  <c r="BI41" i="1"/>
  <c r="BD41" i="1" l="1"/>
  <c r="BI23" i="1" s="1"/>
</calcChain>
</file>

<file path=xl/sharedStrings.xml><?xml version="1.0" encoding="utf-8"?>
<sst xmlns="http://schemas.openxmlformats.org/spreadsheetml/2006/main" count="532" uniqueCount="340">
  <si>
    <t>Эксперт-нормоконтролер</t>
  </si>
  <si>
    <t>И.В.Титович</t>
  </si>
  <si>
    <t>С.А.Касперович</t>
  </si>
  <si>
    <t>В.А.Богуш</t>
  </si>
  <si>
    <t>СОГЛАСОВАНО</t>
  </si>
  <si>
    <t>Технологическая</t>
  </si>
  <si>
    <t>Защита магистерской диссертации</t>
  </si>
  <si>
    <t>Зачетных
единиц</t>
  </si>
  <si>
    <t>Недель</t>
  </si>
  <si>
    <t>Семестр</t>
  </si>
  <si>
    <t>Название практики</t>
  </si>
  <si>
    <t>VI. Итоговая аттестация</t>
  </si>
  <si>
    <t>V. Магистерская диссертация</t>
  </si>
  <si>
    <t>Зач. единиц</t>
  </si>
  <si>
    <t>Ауд. часов</t>
  </si>
  <si>
    <t>Всего часов</t>
  </si>
  <si>
    <t>2 семестр,
18 недель</t>
  </si>
  <si>
    <t>1 семестр,
18 недель</t>
  </si>
  <si>
    <t>Семинарские</t>
  </si>
  <si>
    <t>Практические</t>
  </si>
  <si>
    <t>Лабораторные</t>
  </si>
  <si>
    <t>Лекции</t>
  </si>
  <si>
    <t>II курс</t>
  </si>
  <si>
    <t>I курс</t>
  </si>
  <si>
    <t>Из них</t>
  </si>
  <si>
    <t>Аудиторных</t>
  </si>
  <si>
    <t>Всего</t>
  </si>
  <si>
    <t>Код компетенции</t>
  </si>
  <si>
    <t>Распределение по курсам и семестрам</t>
  </si>
  <si>
    <t>Количество академических часов</t>
  </si>
  <si>
    <t>Зачеты</t>
  </si>
  <si>
    <t>Экзамены</t>
  </si>
  <si>
    <t xml:space="preserve">№
п/п
</t>
  </si>
  <si>
    <t>III. План образовательного процесса</t>
  </si>
  <si>
    <t>каникулы</t>
  </si>
  <si>
    <t>–</t>
  </si>
  <si>
    <t>=</t>
  </si>
  <si>
    <t>магистерская диссертация</t>
  </si>
  <si>
    <t>/</t>
  </si>
  <si>
    <t>экзаменационная сессия</t>
  </si>
  <si>
    <t>:</t>
  </si>
  <si>
    <t>итоговая аттестация</t>
  </si>
  <si>
    <t>//</t>
  </si>
  <si>
    <t>X</t>
  </si>
  <si>
    <t>теоретическое обучение</t>
  </si>
  <si>
    <t>Обозначения:</t>
  </si>
  <si>
    <t>II</t>
  </si>
  <si>
    <t>I</t>
  </si>
  <si>
    <t>24
31</t>
  </si>
  <si>
    <t>17
23</t>
  </si>
  <si>
    <t>10
16</t>
  </si>
  <si>
    <t>3
9</t>
  </si>
  <si>
    <t>20
26</t>
  </si>
  <si>
    <t>13
19</t>
  </si>
  <si>
    <t>6
12</t>
  </si>
  <si>
    <t>22
28</t>
  </si>
  <si>
    <t>15
21</t>
  </si>
  <si>
    <t>8
14</t>
  </si>
  <si>
    <t>1
7</t>
  </si>
  <si>
    <t>25
31</t>
  </si>
  <si>
    <t>18
24</t>
  </si>
  <si>
    <t>11
17</t>
  </si>
  <si>
    <t>4
10</t>
  </si>
  <si>
    <t>23
29</t>
  </si>
  <si>
    <t>16
22</t>
  </si>
  <si>
    <t>9
15</t>
  </si>
  <si>
    <t>2
8</t>
  </si>
  <si>
    <t>19
25</t>
  </si>
  <si>
    <t>12
18</t>
  </si>
  <si>
    <t>5
11</t>
  </si>
  <si>
    <t>24
30</t>
  </si>
  <si>
    <t>1 
7</t>
  </si>
  <si>
    <t>Каникулы</t>
  </si>
  <si>
    <t>Итоговая аттестация</t>
  </si>
  <si>
    <t>Магистерская диссертация</t>
  </si>
  <si>
    <t>Экзаменационные сессии</t>
  </si>
  <si>
    <t>Теоретическое обучение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</si>
  <si>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</si>
  <si>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</si>
  <si>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</si>
  <si>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</si>
  <si>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</si>
  <si>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</si>
  <si>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</si>
  <si>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</si>
  <si>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</si>
  <si>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</si>
  <si>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</si>
  <si>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</si>
  <si>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КУРСЫ</t>
  </si>
  <si>
    <t>II. Сводные данные по бюджету времени (в неделях)</t>
  </si>
  <si>
    <t xml:space="preserve">   I. График образовательного процесса</t>
  </si>
  <si>
    <t>Регистрационный № _____________</t>
  </si>
  <si>
    <t>Степень:</t>
  </si>
  <si>
    <t>Республики Беларусь</t>
  </si>
  <si>
    <t>Министра образования</t>
  </si>
  <si>
    <t xml:space="preserve">Первый заместитель </t>
  </si>
  <si>
    <t>МИНИСТЕРСТВО ОБРАЗОВАНИЯ РЕСПУБЛИКИ БЕЛАРУСЬ</t>
  </si>
  <si>
    <t>УТВЕРЖДАЮ</t>
  </si>
  <si>
    <t>VII. Матрица компетенций</t>
  </si>
  <si>
    <t>Специальность:</t>
  </si>
  <si>
    <t>Код 
компетенции</t>
  </si>
  <si>
    <t>Наименование компетенции</t>
  </si>
  <si>
    <t>Зачетных 
единиц</t>
  </si>
  <si>
    <t>Х</t>
  </si>
  <si>
    <t>М.П.</t>
  </si>
  <si>
    <t xml:space="preserve">Рекомендован к утверждению Президиумом Совета УМО
по образованию в области информатики и радиоэлектроники </t>
  </si>
  <si>
    <t>1.</t>
  </si>
  <si>
    <t>Государственный компонент</t>
  </si>
  <si>
    <t>УК-2</t>
  </si>
  <si>
    <t>УК-3</t>
  </si>
  <si>
    <t>УК-4</t>
  </si>
  <si>
    <t>Модуль «Научно-исследовательская работа»</t>
  </si>
  <si>
    <t>УК-1</t>
  </si>
  <si>
    <t>Научно-исследовательский семинар</t>
  </si>
  <si>
    <t>2.</t>
  </si>
  <si>
    <t>2.1</t>
  </si>
  <si>
    <t>Коммерциализация результатов научно-исследовательской деятельности</t>
  </si>
  <si>
    <t>Педагогика и психология высшего образования</t>
  </si>
  <si>
    <t>УК-6</t>
  </si>
  <si>
    <t>2.3.1</t>
  </si>
  <si>
    <t>СК-1</t>
  </si>
  <si>
    <t>2.3.2</t>
  </si>
  <si>
    <t>2.4.2</t>
  </si>
  <si>
    <t>2.5</t>
  </si>
  <si>
    <t xml:space="preserve">Количество часов учебных занятий                        </t>
  </si>
  <si>
    <t>Количество часов учебных занятий в неделю</t>
  </si>
  <si>
    <t>Количество экзаменов</t>
  </si>
  <si>
    <t>Количество зачетов</t>
  </si>
  <si>
    <t>2.4.1</t>
  </si>
  <si>
    <t>УК-5</t>
  </si>
  <si>
    <t>УК-7</t>
  </si>
  <si>
    <t>УК-8</t>
  </si>
  <si>
    <t>2.6</t>
  </si>
  <si>
    <t>СК-13</t>
  </si>
  <si>
    <t>Кросс-культурные коммуникации</t>
  </si>
  <si>
    <t>3 семестр,
17 недель</t>
  </si>
  <si>
    <t>4 семестр</t>
  </si>
  <si>
    <t>Развивать инновационную восприимчивость и способность к инновационной деятельности</t>
  </si>
  <si>
    <t>Обеспечивать коммуникации, проявлять лидерские навыки, быть способным к командообразованию и разработке стратегических целей и задач</t>
  </si>
  <si>
    <t>Быть способным к прогнозированию условий реализации профессиональной деятельности и решению профессиональных задач в условиях неопределенности</t>
  </si>
  <si>
    <t>Внедрять результаты  научно-исследовательской  деятельности в сферу производства и услуг</t>
  </si>
  <si>
    <t>Применять знания документооборота и переговорного процесса в международной профессиональной деятельности</t>
  </si>
  <si>
    <t>Начальник Главного управления профессионального образования 
Министерства образования Республики Беларусь</t>
  </si>
  <si>
    <t>Проректор по научно-методической работе Государственного учреждения образования «Республиканский институт высшей школы»</t>
  </si>
  <si>
    <t>Осуществлять коммуникации  на  иностранном  языке  в  академической, научной  и  профессиональной  среде  для  реализации научно-исследовательской  и инновационной деятельности</t>
  </si>
  <si>
    <t>Применять психолого-педагогические методы и информационно-коммуникационные технологии в образовании и управлении</t>
  </si>
  <si>
    <t>Код модуля, учебной дисциплины</t>
  </si>
  <si>
    <t>Решать научно-исследовательские и инновационные  задачи на основе применения информационно-коммуникационных технологий</t>
  </si>
  <si>
    <t>Применять методы научного познания в исследовательской деятельности, генерировать и реализовывать инновационные идеи</t>
  </si>
  <si>
    <t>Председатель УМО по образованию                                                                                                                                  в области информатики и радиоэлектроники</t>
  </si>
  <si>
    <t xml:space="preserve">Протокол № от </t>
  </si>
  <si>
    <t>Модуль «Инновационное предпринимательство»</t>
  </si>
  <si>
    <t>2.1.1</t>
  </si>
  <si>
    <t>2.2.2</t>
  </si>
  <si>
    <t>1.1.1</t>
  </si>
  <si>
    <t>1.1.2</t>
  </si>
  <si>
    <t>1.2.1</t>
  </si>
  <si>
    <t>1.2.2</t>
  </si>
  <si>
    <t>1.3</t>
  </si>
  <si>
    <t>1.3.1</t>
  </si>
  <si>
    <t>УПК-1</t>
  </si>
  <si>
    <t>УПК-2</t>
  </si>
  <si>
    <t>УПК-3</t>
  </si>
  <si>
    <t>УПК-4</t>
  </si>
  <si>
    <t>СК-2</t>
  </si>
  <si>
    <t>СК-3</t>
  </si>
  <si>
    <t>2.2.1</t>
  </si>
  <si>
    <t>СК-5</t>
  </si>
  <si>
    <t>СК-6</t>
  </si>
  <si>
    <t>СК-4</t>
  </si>
  <si>
    <t>СК-7</t>
  </si>
  <si>
    <t>СК-8</t>
  </si>
  <si>
    <t>СК-9</t>
  </si>
  <si>
    <t>СК-10</t>
  </si>
  <si>
    <t>СК-11</t>
  </si>
  <si>
    <t>СК-12</t>
  </si>
  <si>
    <t>2.1.2</t>
  </si>
  <si>
    <t>СК-14</t>
  </si>
  <si>
    <t>СК-15</t>
  </si>
  <si>
    <t>СК-16</t>
  </si>
  <si>
    <t>Председатель НМС по системам и сетям инфокоммуникаций</t>
  </si>
  <si>
    <t>В.Ю.Цветков</t>
  </si>
  <si>
    <t>7-06-0611-02  Информационная безопасность</t>
  </si>
  <si>
    <t>Модуль «Управление в системах защиты информации»</t>
  </si>
  <si>
    <t>Менеджмент информационной безопасности</t>
  </si>
  <si>
    <t>Управление подразделением по защите информации</t>
  </si>
  <si>
    <t>Модуль «Безопасность корпоративных информационных систем»</t>
  </si>
  <si>
    <t>Безопасность баз данных</t>
  </si>
  <si>
    <t>Операционные системы специального назначения</t>
  </si>
  <si>
    <t>Организация данных в сетевых приложениях</t>
  </si>
  <si>
    <t>Обеспечение научно-технической и инновационной деятельности</t>
  </si>
  <si>
    <t>Управление стартап-проектами</t>
  </si>
  <si>
    <t>Модуль «Организационно-техническое обеспечение защиты информации»</t>
  </si>
  <si>
    <t>Обеспечение конфиденциальности информации в открытых сетях передачи данных</t>
  </si>
  <si>
    <t>Системы противодействия утечке данных</t>
  </si>
  <si>
    <t>Модуль «Безопасность веб-технологий»</t>
  </si>
  <si>
    <t>Виртуализация в информационных системах</t>
  </si>
  <si>
    <t>Защита веб-ресурсов от несанкционированного доступа</t>
  </si>
  <si>
    <t>Фильтрация трафика в корпоративных сетях</t>
  </si>
  <si>
    <t>Мониторинг событий информационной безопасности</t>
  </si>
  <si>
    <t>Модуль «Обнаружение закладных устройств»</t>
  </si>
  <si>
    <t>Специальные проверки и исследования технических средств обработки информации</t>
  </si>
  <si>
    <t>Архитектура и технология сверхбольших интегральных схем</t>
  </si>
  <si>
    <t>Модуль «Безопасность объектов информатизации»</t>
  </si>
  <si>
    <t>Стандартизация и сертификация средств защиты информации</t>
  </si>
  <si>
    <t>Проектирование систем защиты объектов информатизации</t>
  </si>
  <si>
    <t>Модули по выбору</t>
  </si>
  <si>
    <t>Модуль «Информационно-измерительные системы в защите информации»</t>
  </si>
  <si>
    <t>Планирование измерительного эксперимента</t>
  </si>
  <si>
    <t>Информационно-измерительные системы</t>
  </si>
  <si>
    <t>Методы и средства обработки измерительной информации</t>
  </si>
  <si>
    <t>Организационное и правовое обеспечение защиты информации</t>
  </si>
  <si>
    <t>Модуль «Распределенные информационные системы»</t>
  </si>
  <si>
    <t>Методы самоорганизации и сенсорные сети</t>
  </si>
  <si>
    <t>Технологии распределенной обработки и хранения данных</t>
  </si>
  <si>
    <t>Мультиспектральные технологии передачи информации</t>
  </si>
  <si>
    <t>Методы параллельной обработки информации</t>
  </si>
  <si>
    <t>Срок обучения: 2 года</t>
  </si>
  <si>
    <t>Проводить аудит безопасности информационных систем, по результатам мониторинга  обосновано принимать решения о внесении изменений в систему защиты информации</t>
  </si>
  <si>
    <t>Применять техники менеджмента в классических задачах управления, в том числе при решении нестандартных задач</t>
  </si>
  <si>
    <t>1.1</t>
  </si>
  <si>
    <t>1.2</t>
  </si>
  <si>
    <t>Устанавливать и настраивать операционные системы специального назначения в соответствии с требованиями безопасности</t>
  </si>
  <si>
    <t>Разрабатывать сетевые приложения для решения прикладных задач в сфере защиты информации</t>
  </si>
  <si>
    <t>1.2.3</t>
  </si>
  <si>
    <t>Разрабатывать базы данных для решения прикладных задач в сфере защиты информации</t>
  </si>
  <si>
    <t>1.3.2</t>
  </si>
  <si>
    <t>Применять стандарты в сфере защиты информации для решения задач сертификации средств защиты информации</t>
  </si>
  <si>
    <t>2.6.1</t>
  </si>
  <si>
    <t>Проектировать системы обеспечения информационной безопасности объектов информатизации</t>
  </si>
  <si>
    <t>2.6.2</t>
  </si>
  <si>
    <t>Проводить оценку инновационных и технологических рисков при создании и продвижении новых проектов</t>
  </si>
  <si>
    <t>2.2</t>
  </si>
  <si>
    <t>Настраивать систему противодействия утечке данных с учетом решаемых задач обеспечения безопасности</t>
  </si>
  <si>
    <t>2.3</t>
  </si>
  <si>
    <t>2.3.3</t>
  </si>
  <si>
    <t>2.3.4</t>
  </si>
  <si>
    <t>Проводить анализ защиты веб-ресурсов и обосновано выбирать и настраивать средства защиты информации</t>
  </si>
  <si>
    <t>Применять средства анализа и фильтрации трафика в инфокоммуникационных сетях</t>
  </si>
  <si>
    <t>Проводить анализ событий информационной безопасности, принимать обоснованные решения по локализации угроз</t>
  </si>
  <si>
    <t>Применять программные средства виртуализации для решения прикладных задач в сфере защиты информации</t>
  </si>
  <si>
    <t>2.4</t>
  </si>
  <si>
    <t>Проводить специальные проверки технических средств и специальные обследования помещений на наличие закладных устройств</t>
  </si>
  <si>
    <t>2.5.1</t>
  </si>
  <si>
    <t>2.5.2</t>
  </si>
  <si>
    <t>2.6.1.1</t>
  </si>
  <si>
    <t>2.6.1.2</t>
  </si>
  <si>
    <t>2.6.1.3</t>
  </si>
  <si>
    <t>2.6.1.4</t>
  </si>
  <si>
    <t>Планировать, проводить измерительный эксперимент, оценивать полученные результаты</t>
  </si>
  <si>
    <t>Выбирать и реализовывать оптимальную конфигурацию информационно-измерительной системы</t>
  </si>
  <si>
    <t>Выбирать оптимальные методы и средства измерений, владеть навыками программной обработки измерительной информации</t>
  </si>
  <si>
    <t>Разрабатывать на  основе нормативных правовых актов в сфере информационной безопасности организационные мероприятия для обеспечения защиты информации в информационных системах</t>
  </si>
  <si>
    <t>2.6.2.1</t>
  </si>
  <si>
    <t>2.6.2.2</t>
  </si>
  <si>
    <t>2.6.2.3</t>
  </si>
  <si>
    <t>2.6.2.4</t>
  </si>
  <si>
    <t>СК-17</t>
  </si>
  <si>
    <t>СК-18</t>
  </si>
  <si>
    <t>СК-19</t>
  </si>
  <si>
    <t>СК-20</t>
  </si>
  <si>
    <t>СК-21</t>
  </si>
  <si>
    <t>Проектировать информационные системы с применением теории преобразования информации в оптические и радиосигналы</t>
  </si>
  <si>
    <t>2.8</t>
  </si>
  <si>
    <t>УК-3, СК-21</t>
  </si>
  <si>
    <t>Применять методы параллельной обработки данных для разработки высокопроизводительных информационных систем</t>
  </si>
  <si>
    <t>Применять методы распределенной обработки, передачи и хранения информации в информационных системах</t>
  </si>
  <si>
    <t>Применять методы коммутации, маршрутизации, распределения нагрузки, резервирования в информационных системах</t>
  </si>
  <si>
    <t>1.3.2, 2.1.2</t>
  </si>
  <si>
    <t>1.3.1, 1.3.2, 2.1.1, 2.1.2</t>
  </si>
  <si>
    <t>/72</t>
  </si>
  <si>
    <t>/40</t>
  </si>
  <si>
    <t>/32</t>
  </si>
  <si>
    <t>/3</t>
  </si>
  <si>
    <t>/2</t>
  </si>
  <si>
    <t>/1</t>
  </si>
  <si>
    <t>/70</t>
  </si>
  <si>
    <t>/142</t>
  </si>
  <si>
    <t>/96</t>
  </si>
  <si>
    <t>/48</t>
  </si>
  <si>
    <t>/50</t>
  </si>
  <si>
    <t>/26</t>
  </si>
  <si>
    <t>/24</t>
  </si>
  <si>
    <t>/218</t>
  </si>
  <si>
    <t>/66</t>
  </si>
  <si>
    <t>/5</t>
  </si>
  <si>
    <t>/338</t>
  </si>
  <si>
    <t>/98</t>
  </si>
  <si>
    <t>/4</t>
  </si>
  <si>
    <t>/196</t>
  </si>
  <si>
    <t>/120</t>
  </si>
  <si>
    <t>/124</t>
  </si>
  <si>
    <t>УК-1, 5</t>
  </si>
  <si>
    <t>УК-4, 5,                   СК-2</t>
  </si>
  <si>
    <t>М.В.Шестаков</t>
  </si>
  <si>
    <t>Применять технологии построения и разработки больших интегральных схем</t>
  </si>
  <si>
    <t>Магистр</t>
  </si>
  <si>
    <t>Производственные практики</t>
  </si>
  <si>
    <t>производственная практика</t>
  </si>
  <si>
    <t>Компонент учреждения образования</t>
  </si>
  <si>
    <t>2.7</t>
  </si>
  <si>
    <t>УК-1, 4, 5, 6</t>
  </si>
  <si>
    <t>1.4.</t>
  </si>
  <si>
    <t>1.4</t>
  </si>
  <si>
    <t>IV. Производственная практика</t>
  </si>
  <si>
    <t>Продолжение примерного учебного плана по специальности 6-05-0611-02  «Информационная безопасность», регистрационный № _____________</t>
  </si>
  <si>
    <t xml:space="preserve">Начальник управления Оперативно-аналитического 
центра при Президенте Республики Беларусь
</t>
  </si>
  <si>
    <t xml:space="preserve">А.Г.Филиппович </t>
  </si>
  <si>
    <t>2.8.1</t>
  </si>
  <si>
    <t>2.8.2</t>
  </si>
  <si>
    <t>2.8.3</t>
  </si>
  <si>
    <t>2.7, 2.8.2</t>
  </si>
  <si>
    <t>УК-5, 6, СК-1</t>
  </si>
  <si>
    <t>ПРИМЕРНЫЙ УЧЕБНЫЙ  ПЛАН</t>
  </si>
  <si>
    <t xml:space="preserve"> И.А.Старовойтова</t>
  </si>
  <si>
    <r>
      <rPr>
        <u/>
        <sz val="22"/>
        <rFont val="Times New Roman"/>
        <family val="1"/>
        <charset val="204"/>
      </rPr>
      <t xml:space="preserve">29 </t>
    </r>
    <r>
      <rPr>
        <sz val="22"/>
        <rFont val="Times New Roman"/>
        <family val="1"/>
        <charset val="204"/>
      </rPr>
      <t xml:space="preserve">
09
</t>
    </r>
    <r>
      <rPr>
        <u/>
        <sz val="22"/>
        <rFont val="Times New Roman"/>
        <family val="1"/>
        <charset val="204"/>
      </rPr>
      <t>05</t>
    </r>
    <r>
      <rPr>
        <sz val="22"/>
        <rFont val="Times New Roman"/>
        <family val="1"/>
        <charset val="204"/>
      </rPr>
      <t xml:space="preserve">
10</t>
    </r>
  </si>
  <si>
    <r>
      <rPr>
        <u/>
        <sz val="22"/>
        <rFont val="Times New Roman"/>
        <family val="1"/>
        <charset val="204"/>
      </rPr>
      <t xml:space="preserve">27 </t>
    </r>
    <r>
      <rPr>
        <sz val="22"/>
        <rFont val="Times New Roman"/>
        <family val="1"/>
        <charset val="204"/>
      </rPr>
      <t xml:space="preserve">
10
</t>
    </r>
    <r>
      <rPr>
        <u/>
        <sz val="22"/>
        <rFont val="Times New Roman"/>
        <family val="1"/>
        <charset val="204"/>
      </rPr>
      <t>02</t>
    </r>
    <r>
      <rPr>
        <sz val="22"/>
        <rFont val="Times New Roman"/>
        <family val="1"/>
        <charset val="204"/>
      </rPr>
      <t xml:space="preserve">
11</t>
    </r>
  </si>
  <si>
    <r>
      <rPr>
        <u/>
        <sz val="22"/>
        <rFont val="Times New Roman"/>
        <family val="1"/>
        <charset val="204"/>
      </rPr>
      <t xml:space="preserve">29 </t>
    </r>
    <r>
      <rPr>
        <sz val="22"/>
        <rFont val="Times New Roman"/>
        <family val="1"/>
        <charset val="204"/>
      </rPr>
      <t xml:space="preserve">
12
</t>
    </r>
    <r>
      <rPr>
        <u/>
        <sz val="22"/>
        <rFont val="Times New Roman"/>
        <family val="1"/>
        <charset val="204"/>
      </rPr>
      <t>04</t>
    </r>
    <r>
      <rPr>
        <sz val="22"/>
        <rFont val="Times New Roman"/>
        <family val="1"/>
        <charset val="204"/>
      </rPr>
      <t xml:space="preserve">
01</t>
    </r>
  </si>
  <si>
    <r>
      <rPr>
        <u/>
        <sz val="22"/>
        <rFont val="Times New Roman"/>
        <family val="1"/>
        <charset val="204"/>
      </rPr>
      <t xml:space="preserve">26 </t>
    </r>
    <r>
      <rPr>
        <sz val="22"/>
        <rFont val="Times New Roman"/>
        <family val="1"/>
        <charset val="204"/>
      </rPr>
      <t xml:space="preserve">
01
</t>
    </r>
    <r>
      <rPr>
        <u/>
        <sz val="22"/>
        <rFont val="Times New Roman"/>
        <family val="1"/>
        <charset val="204"/>
      </rPr>
      <t>01</t>
    </r>
    <r>
      <rPr>
        <sz val="22"/>
        <rFont val="Times New Roman"/>
        <family val="1"/>
        <charset val="204"/>
      </rPr>
      <t xml:space="preserve">
02</t>
    </r>
  </si>
  <si>
    <r>
      <rPr>
        <u/>
        <sz val="22"/>
        <rFont val="Times New Roman"/>
        <family val="1"/>
        <charset val="204"/>
      </rPr>
      <t xml:space="preserve">23 </t>
    </r>
    <r>
      <rPr>
        <sz val="22"/>
        <rFont val="Times New Roman"/>
        <family val="1"/>
        <charset val="204"/>
      </rPr>
      <t xml:space="preserve">
02
</t>
    </r>
    <r>
      <rPr>
        <u/>
        <sz val="22"/>
        <rFont val="Times New Roman"/>
        <family val="1"/>
        <charset val="204"/>
      </rPr>
      <t>01</t>
    </r>
    <r>
      <rPr>
        <sz val="22"/>
        <rFont val="Times New Roman"/>
        <family val="1"/>
        <charset val="204"/>
      </rPr>
      <t xml:space="preserve">
03</t>
    </r>
  </si>
  <si>
    <r>
      <rPr>
        <u/>
        <sz val="22"/>
        <rFont val="Times New Roman"/>
        <family val="1"/>
        <charset val="204"/>
      </rPr>
      <t xml:space="preserve">30 </t>
    </r>
    <r>
      <rPr>
        <sz val="22"/>
        <rFont val="Times New Roman"/>
        <family val="1"/>
        <charset val="204"/>
      </rPr>
      <t xml:space="preserve">
03
</t>
    </r>
    <r>
      <rPr>
        <u/>
        <sz val="22"/>
        <rFont val="Times New Roman"/>
        <family val="1"/>
        <charset val="204"/>
      </rPr>
      <t>05</t>
    </r>
    <r>
      <rPr>
        <sz val="22"/>
        <rFont val="Times New Roman"/>
        <family val="1"/>
        <charset val="204"/>
      </rPr>
      <t xml:space="preserve">
04</t>
    </r>
  </si>
  <si>
    <r>
      <rPr>
        <u/>
        <sz val="22"/>
        <rFont val="Times New Roman"/>
        <family val="1"/>
        <charset val="204"/>
      </rPr>
      <t xml:space="preserve">27 </t>
    </r>
    <r>
      <rPr>
        <sz val="22"/>
        <rFont val="Times New Roman"/>
        <family val="1"/>
        <charset val="204"/>
      </rPr>
      <t xml:space="preserve">
04
</t>
    </r>
    <r>
      <rPr>
        <u/>
        <sz val="22"/>
        <rFont val="Times New Roman"/>
        <family val="1"/>
        <charset val="204"/>
      </rPr>
      <t>03</t>
    </r>
    <r>
      <rPr>
        <sz val="22"/>
        <rFont val="Times New Roman"/>
        <family val="1"/>
        <charset val="204"/>
      </rPr>
      <t xml:space="preserve">
05</t>
    </r>
  </si>
  <si>
    <r>
      <rPr>
        <u/>
        <sz val="22"/>
        <rFont val="Times New Roman"/>
        <family val="1"/>
        <charset val="204"/>
      </rPr>
      <t xml:space="preserve">29 </t>
    </r>
    <r>
      <rPr>
        <sz val="22"/>
        <rFont val="Times New Roman"/>
        <family val="1"/>
        <charset val="204"/>
      </rPr>
      <t xml:space="preserve">
06
</t>
    </r>
    <r>
      <rPr>
        <u/>
        <sz val="22"/>
        <rFont val="Times New Roman"/>
        <family val="1"/>
        <charset val="204"/>
      </rPr>
      <t>05</t>
    </r>
    <r>
      <rPr>
        <sz val="22"/>
        <rFont val="Times New Roman"/>
        <family val="1"/>
        <charset val="204"/>
      </rPr>
      <t xml:space="preserve">
07</t>
    </r>
  </si>
  <si>
    <r>
      <rPr>
        <u/>
        <sz val="22"/>
        <rFont val="Times New Roman"/>
        <family val="1"/>
        <charset val="204"/>
      </rPr>
      <t>27</t>
    </r>
    <r>
      <rPr>
        <sz val="22"/>
        <rFont val="Times New Roman"/>
        <family val="1"/>
        <charset val="204"/>
      </rPr>
      <t xml:space="preserve">
07
</t>
    </r>
    <r>
      <rPr>
        <u/>
        <sz val="22"/>
        <rFont val="Times New Roman"/>
        <family val="1"/>
        <charset val="204"/>
      </rPr>
      <t>02</t>
    </r>
    <r>
      <rPr>
        <sz val="22"/>
        <rFont val="Times New Roman"/>
        <family val="1"/>
        <charset val="204"/>
      </rPr>
      <t xml:space="preserve">
08</t>
    </r>
  </si>
  <si>
    <r>
      <rPr>
        <vertAlign val="superscript"/>
        <sz val="28"/>
        <rFont val="Times New Roman"/>
        <family val="1"/>
        <charset val="204"/>
      </rPr>
      <t>1</t>
    </r>
    <r>
      <rPr>
        <sz val="28"/>
        <rFont val="Times New Roman"/>
        <family val="1"/>
        <charset val="204"/>
      </rPr>
      <t>Изучение общеобразовательных дисциплин «Философия и методология науки», «Иностранный язык», «Основы информационных технологий» является обязательным для магистрантов – граждан Республики Беларусь.</t>
    </r>
  </si>
  <si>
    <t>Название модуля, 
учебной дисциплины, 
курсового проекта 
(курсовой работы)</t>
  </si>
  <si>
    <r>
      <t>Дополнительные виды обучения</t>
    </r>
    <r>
      <rPr>
        <b/>
        <vertAlign val="superscript"/>
        <sz val="28"/>
        <rFont val="Times New Roman"/>
        <family val="1"/>
        <charset val="204"/>
      </rPr>
      <t>1</t>
    </r>
  </si>
  <si>
    <t>Философия и методология науки</t>
  </si>
  <si>
    <t>Иностранный язык</t>
  </si>
  <si>
    <t>Основы информационных технологий</t>
  </si>
  <si>
    <t>Начальник Главного управления профессионального образования Министерства образования Республики Беларусь</t>
  </si>
  <si>
    <t>2022</t>
  </si>
  <si>
    <t>Проректор по научно-методической работе Государственного 
учреждения образования «Республиканский институт высшей школы»</t>
  </si>
  <si>
    <t>Разработан в качестве примера реализации образовательного стандарта по специальности 7-06-0611-02  «Информационная безопасность».</t>
  </si>
  <si>
    <t>Применять средства обеспечения конфиденциальности данных в инфокоммуникационных сетях</t>
  </si>
  <si>
    <r>
      <t>/1</t>
    </r>
    <r>
      <rPr>
        <vertAlign val="subscript"/>
        <sz val="28"/>
        <rFont val="Times New Roman"/>
        <family val="1"/>
        <charset val="204"/>
      </rPr>
      <t>д/з</t>
    </r>
  </si>
  <si>
    <t>д/з - дифференцированный зачет.</t>
  </si>
  <si>
    <t>1.3.1, 1.3.2, 2.8.1</t>
  </si>
  <si>
    <t>1.3.2, 2.1.1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</si>
</sst>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28"/>
      <name val="Times New Roman"/>
      <family val="1"/>
      <charset val="204"/>
    </font>
    <font>
      <sz val="30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sz val="30"/>
      <color rgb="FFFF0000"/>
      <name val="Times New Roman"/>
      <family val="1"/>
      <charset val="204"/>
    </font>
    <font>
      <b/>
      <sz val="28"/>
      <name val="Times New Roman"/>
      <family val="1"/>
      <charset val="204"/>
    </font>
    <font>
      <b/>
      <sz val="32"/>
      <name val="Times New Roman"/>
      <family val="1"/>
      <charset val="204"/>
    </font>
    <font>
      <sz val="22"/>
      <name val="Times New Roman"/>
      <family val="1"/>
      <charset val="204"/>
    </font>
    <font>
      <sz val="32"/>
      <name val="Times New Roman"/>
      <family val="1"/>
      <charset val="204"/>
    </font>
    <font>
      <sz val="28"/>
      <name val="Arial Cyr"/>
      <charset val="204"/>
    </font>
    <font>
      <sz val="30"/>
      <name val="Arial Cyr"/>
      <charset val="204"/>
    </font>
    <font>
      <b/>
      <sz val="30"/>
      <name val="Times New Roman"/>
      <family val="1"/>
      <charset val="204"/>
    </font>
    <font>
      <sz val="18"/>
      <name val="Times New Roman"/>
      <family val="1"/>
      <charset val="204"/>
    </font>
    <font>
      <sz val="24"/>
      <name val="Arial Cyr"/>
      <charset val="204"/>
    </font>
    <font>
      <sz val="24"/>
      <name val="Times New Roman"/>
      <family val="1"/>
      <charset val="204"/>
    </font>
    <font>
      <sz val="26"/>
      <name val="Times New Roman"/>
      <family val="1"/>
      <charset val="204"/>
    </font>
    <font>
      <u/>
      <sz val="22"/>
      <name val="Times New Roman"/>
      <family val="1"/>
      <charset val="204"/>
    </font>
    <font>
      <sz val="16"/>
      <name val="Times New Roman"/>
      <family val="1"/>
      <charset val="204"/>
    </font>
    <font>
      <b/>
      <sz val="24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i/>
      <sz val="28"/>
      <name val="Times New Roman"/>
      <family val="1"/>
      <charset val="204"/>
    </font>
    <font>
      <i/>
      <sz val="28"/>
      <name val="Times New Roman"/>
      <family val="1"/>
      <charset val="204"/>
    </font>
    <font>
      <sz val="28"/>
      <color theme="0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vertAlign val="superscript"/>
      <sz val="28"/>
      <name val="Times New Roman"/>
      <family val="1"/>
      <charset val="204"/>
    </font>
    <font>
      <sz val="32"/>
      <name val="Arial Cyr"/>
      <charset val="204"/>
    </font>
    <font>
      <b/>
      <vertAlign val="superscript"/>
      <sz val="28"/>
      <name val="Times New Roman"/>
      <family val="1"/>
      <charset val="204"/>
    </font>
    <font>
      <b/>
      <sz val="22"/>
      <name val="Times New Roman"/>
      <family val="1"/>
      <charset val="204"/>
    </font>
    <font>
      <sz val="20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20"/>
      <color theme="0"/>
      <name val="Arial Cyr"/>
      <charset val="204"/>
    </font>
    <font>
      <sz val="16"/>
      <color theme="0"/>
      <name val="Arial Cyr"/>
      <charset val="204"/>
    </font>
    <font>
      <sz val="20"/>
      <name val="Arial Cyr"/>
      <charset val="204"/>
    </font>
    <font>
      <b/>
      <sz val="20"/>
      <color rgb="FF0000FF"/>
      <name val="Times New Roman"/>
      <family val="1"/>
      <charset val="204"/>
    </font>
    <font>
      <b/>
      <sz val="20"/>
      <name val="Times New Roman"/>
      <family val="1"/>
      <charset val="204"/>
    </font>
    <font>
      <vertAlign val="subscript"/>
      <sz val="28"/>
      <name val="Times New Roman"/>
      <family val="1"/>
      <charset val="204"/>
    </font>
    <font>
      <sz val="24"/>
      <color theme="0"/>
      <name val="Times New Roman"/>
      <family val="1"/>
      <charset val="204"/>
    </font>
    <font>
      <sz val="22"/>
      <color theme="0"/>
      <name val="Times New Roman"/>
      <family val="1"/>
      <charset val="204"/>
    </font>
    <font>
      <b/>
      <sz val="28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8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646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/>
    <xf numFmtId="0" fontId="2" fillId="0" borderId="0" xfId="0" applyFont="1" applyFill="1" applyBorder="1"/>
    <xf numFmtId="0" fontId="2" fillId="0" borderId="0" xfId="0" applyFont="1" applyFill="1" applyAlignment="1">
      <alignment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/>
    </xf>
    <xf numFmtId="49" fontId="4" fillId="0" borderId="0" xfId="0" applyNumberFormat="1" applyFont="1" applyFill="1"/>
    <xf numFmtId="0" fontId="2" fillId="0" borderId="0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3" fillId="0" borderId="2" xfId="0" applyFont="1" applyFill="1" applyBorder="1"/>
    <xf numFmtId="0" fontId="5" fillId="0" borderId="0" xfId="0" applyFont="1" applyFill="1" applyAlignment="1">
      <alignment horizontal="left"/>
    </xf>
    <xf numFmtId="0" fontId="2" fillId="0" borderId="17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9" fillId="0" borderId="0" xfId="0" applyFont="1" applyFill="1"/>
    <xf numFmtId="0" fontId="6" fillId="0" borderId="5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0" fillId="0" borderId="0" xfId="0" applyFont="1" applyFill="1"/>
    <xf numFmtId="0" fontId="2" fillId="0" borderId="1" xfId="0" applyFont="1" applyFill="1" applyBorder="1" applyAlignment="1">
      <alignment vertical="center"/>
    </xf>
    <xf numFmtId="0" fontId="10" fillId="0" borderId="1" xfId="0" applyFont="1" applyFill="1" applyBorder="1"/>
    <xf numFmtId="0" fontId="6" fillId="2" borderId="0" xfId="0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9" fillId="0" borderId="0" xfId="0" applyFont="1" applyFill="1" applyAlignment="1"/>
    <xf numFmtId="0" fontId="7" fillId="0" borderId="0" xfId="0" applyFont="1" applyFill="1"/>
    <xf numFmtId="0" fontId="3" fillId="0" borderId="0" xfId="0" applyFont="1" applyFill="1" applyAlignment="1">
      <alignment vertical="top"/>
    </xf>
    <xf numFmtId="0" fontId="12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3" fillId="0" borderId="0" xfId="0" applyFont="1" applyFill="1" applyBorder="1" applyAlignment="1"/>
    <xf numFmtId="0" fontId="11" fillId="0" borderId="2" xfId="0" applyFont="1" applyFill="1" applyBorder="1" applyAlignment="1">
      <alignment vertical="top"/>
    </xf>
    <xf numFmtId="0" fontId="11" fillId="0" borderId="0" xfId="0" applyFont="1" applyFill="1" applyAlignment="1"/>
    <xf numFmtId="0" fontId="3" fillId="0" borderId="0" xfId="0" applyFont="1" applyFill="1" applyAlignment="1">
      <alignment vertical="center"/>
    </xf>
    <xf numFmtId="0" fontId="9" fillId="0" borderId="0" xfId="0" applyFont="1" applyFill="1" applyAlignment="1">
      <alignment vertical="top"/>
    </xf>
    <xf numFmtId="0" fontId="12" fillId="0" borderId="0" xfId="0" applyFont="1" applyFill="1" applyAlignment="1">
      <alignment vertical="justify" wrapText="1"/>
    </xf>
    <xf numFmtId="0" fontId="6" fillId="0" borderId="0" xfId="1" applyFont="1" applyFill="1" applyBorder="1"/>
    <xf numFmtId="0" fontId="10" fillId="0" borderId="0" xfId="0" applyFont="1" applyFill="1" applyAlignment="1">
      <alignment horizontal="center"/>
    </xf>
    <xf numFmtId="0" fontId="6" fillId="0" borderId="0" xfId="0" applyFont="1" applyFill="1"/>
    <xf numFmtId="0" fontId="10" fillId="0" borderId="0" xfId="0" applyFont="1" applyFill="1" applyAlignment="1">
      <alignment horizontal="left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/>
    </xf>
    <xf numFmtId="0" fontId="18" fillId="0" borderId="0" xfId="0" applyFont="1" applyFill="1"/>
    <xf numFmtId="0" fontId="15" fillId="0" borderId="0" xfId="0" applyFont="1" applyFill="1"/>
    <xf numFmtId="0" fontId="8" fillId="0" borderId="4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5" fillId="0" borderId="48" xfId="0" applyFont="1" applyFill="1" applyBorder="1" applyAlignment="1">
      <alignment horizontal="center" vertical="top"/>
    </xf>
    <xf numFmtId="0" fontId="15" fillId="0" borderId="33" xfId="0" applyFont="1" applyFill="1" applyBorder="1"/>
    <xf numFmtId="0" fontId="15" fillId="0" borderId="49" xfId="0" applyFont="1" applyFill="1" applyBorder="1"/>
    <xf numFmtId="0" fontId="15" fillId="0" borderId="49" xfId="0" applyFont="1" applyFill="1" applyBorder="1" applyAlignment="1">
      <alignment horizontal="center"/>
    </xf>
    <xf numFmtId="0" fontId="15" fillId="0" borderId="49" xfId="0" applyFont="1" applyFill="1" applyBorder="1" applyAlignment="1">
      <alignment horizontal="center" vertical="center"/>
    </xf>
    <xf numFmtId="0" fontId="19" fillId="0" borderId="49" xfId="0" applyFont="1" applyFill="1" applyBorder="1" applyAlignment="1">
      <alignment horizontal="center" vertical="center"/>
    </xf>
    <xf numFmtId="49" fontId="15" fillId="0" borderId="49" xfId="0" applyNumberFormat="1" applyFont="1" applyFill="1" applyBorder="1" applyAlignment="1">
      <alignment horizontal="center"/>
    </xf>
    <xf numFmtId="49" fontId="15" fillId="0" borderId="79" xfId="0" applyNumberFormat="1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9" fillId="0" borderId="46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top"/>
    </xf>
    <xf numFmtId="0" fontId="15" fillId="0" borderId="37" xfId="0" applyFont="1" applyFill="1" applyBorder="1"/>
    <xf numFmtId="0" fontId="15" fillId="0" borderId="36" xfId="0" applyFont="1" applyFill="1" applyBorder="1"/>
    <xf numFmtId="0" fontId="15" fillId="0" borderId="36" xfId="0" applyFont="1" applyFill="1" applyBorder="1" applyAlignment="1">
      <alignment horizontal="center"/>
    </xf>
    <xf numFmtId="0" fontId="15" fillId="0" borderId="36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/>
    </xf>
    <xf numFmtId="49" fontId="15" fillId="0" borderId="36" xfId="0" applyNumberFormat="1" applyFont="1" applyFill="1" applyBorder="1" applyAlignment="1">
      <alignment horizontal="center"/>
    </xf>
    <xf numFmtId="0" fontId="15" fillId="0" borderId="4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horizontal="left"/>
    </xf>
    <xf numFmtId="49" fontId="15" fillId="0" borderId="0" xfId="0" applyNumberFormat="1" applyFont="1" applyFill="1"/>
    <xf numFmtId="49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6" fillId="0" borderId="43" xfId="0" applyFont="1" applyFill="1" applyBorder="1" applyAlignment="1">
      <alignment horizontal="left" vertical="center"/>
    </xf>
    <xf numFmtId="49" fontId="6" fillId="0" borderId="48" xfId="0" applyNumberFormat="1" applyFont="1" applyFill="1" applyBorder="1" applyAlignment="1">
      <alignment horizontal="left" vertical="center"/>
    </xf>
    <xf numFmtId="49" fontId="2" fillId="0" borderId="71" xfId="0" applyNumberFormat="1" applyFont="1" applyFill="1" applyBorder="1" applyAlignment="1">
      <alignment horizontal="left" vertical="center"/>
    </xf>
    <xf numFmtId="49" fontId="6" fillId="0" borderId="44" xfId="0" applyNumberFormat="1" applyFont="1" applyFill="1" applyBorder="1" applyAlignment="1">
      <alignment horizontal="left" vertical="center"/>
    </xf>
    <xf numFmtId="49" fontId="2" fillId="0" borderId="44" xfId="0" applyNumberFormat="1" applyFont="1" applyFill="1" applyBorder="1" applyAlignment="1">
      <alignment horizontal="left" vertical="center"/>
    </xf>
    <xf numFmtId="49" fontId="6" fillId="0" borderId="71" xfId="0" applyNumberFormat="1" applyFont="1" applyFill="1" applyBorder="1" applyAlignment="1">
      <alignment horizontal="left" vertical="center"/>
    </xf>
    <xf numFmtId="49" fontId="6" fillId="0" borderId="43" xfId="0" applyNumberFormat="1" applyFont="1" applyFill="1" applyBorder="1" applyAlignment="1">
      <alignment horizontal="left" vertical="center"/>
    </xf>
    <xf numFmtId="49" fontId="6" fillId="0" borderId="51" xfId="0" applyNumberFormat="1" applyFont="1" applyFill="1" applyBorder="1" applyAlignment="1">
      <alignment horizontal="left" vertical="center"/>
    </xf>
    <xf numFmtId="49" fontId="2" fillId="0" borderId="46" xfId="0" applyNumberFormat="1" applyFont="1" applyFill="1" applyBorder="1" applyAlignment="1">
      <alignment horizontal="left" vertical="center"/>
    </xf>
    <xf numFmtId="49" fontId="6" fillId="0" borderId="46" xfId="0" applyNumberFormat="1" applyFont="1" applyFill="1" applyBorder="1" applyAlignment="1">
      <alignment horizontal="left" vertical="center"/>
    </xf>
    <xf numFmtId="49" fontId="2" fillId="0" borderId="7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49" fontId="2" fillId="0" borderId="0" xfId="0" applyNumberFormat="1" applyFont="1" applyFill="1" applyBorder="1" applyAlignment="1">
      <alignment horizontal="left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2" xfId="0" applyFont="1" applyFill="1" applyBorder="1"/>
    <xf numFmtId="0" fontId="2" fillId="0" borderId="1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7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29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1" fontId="30" fillId="0" borderId="0" xfId="0" applyNumberFormat="1" applyFont="1" applyFill="1" applyAlignment="1">
      <alignment horizontal="center" vertical="center"/>
    </xf>
    <xf numFmtId="0" fontId="31" fillId="0" borderId="0" xfId="0" applyFont="1" applyFill="1"/>
    <xf numFmtId="0" fontId="32" fillId="0" borderId="0" xfId="0" applyFont="1" applyFill="1"/>
    <xf numFmtId="0" fontId="6" fillId="0" borderId="0" xfId="0" applyFont="1" applyFill="1" applyAlignment="1">
      <alignment vertical="top" wrapText="1"/>
    </xf>
    <xf numFmtId="0" fontId="29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49" fontId="2" fillId="0" borderId="0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wrapText="1"/>
    </xf>
    <xf numFmtId="0" fontId="24" fillId="0" borderId="0" xfId="0" applyFont="1" applyFill="1" applyAlignment="1"/>
    <xf numFmtId="0" fontId="20" fillId="0" borderId="0" xfId="0" applyFont="1" applyFill="1" applyAlignment="1">
      <alignment horizontal="left" vertical="top" wrapText="1"/>
    </xf>
    <xf numFmtId="0" fontId="20" fillId="0" borderId="0" xfId="0" applyFont="1" applyFill="1"/>
    <xf numFmtId="0" fontId="20" fillId="0" borderId="2" xfId="0" applyFont="1" applyFill="1" applyBorder="1" applyAlignment="1">
      <alignment vertical="top" wrapText="1"/>
    </xf>
    <xf numFmtId="0" fontId="20" fillId="0" borderId="0" xfId="0" applyFont="1" applyFill="1" applyAlignment="1">
      <alignment wrapText="1"/>
    </xf>
    <xf numFmtId="0" fontId="20" fillId="0" borderId="0" xfId="0" applyFont="1" applyFill="1" applyAlignment="1">
      <alignment vertical="top" wrapText="1"/>
    </xf>
    <xf numFmtId="0" fontId="20" fillId="0" borderId="5" xfId="0" applyFont="1" applyFill="1" applyBorder="1" applyAlignment="1">
      <alignment vertical="top" wrapText="1"/>
    </xf>
    <xf numFmtId="0" fontId="20" fillId="0" borderId="0" xfId="0" applyFont="1" applyFill="1" applyAlignment="1"/>
    <xf numFmtId="0" fontId="20" fillId="0" borderId="0" xfId="0" applyFont="1" applyFill="1" applyAlignment="1">
      <alignment vertical="top"/>
    </xf>
    <xf numFmtId="0" fontId="20" fillId="0" borderId="0" xfId="0" applyFont="1" applyFill="1" applyAlignment="1">
      <alignment vertical="center" wrapText="1"/>
    </xf>
    <xf numFmtId="49" fontId="20" fillId="0" borderId="0" xfId="0" applyNumberFormat="1" applyFont="1" applyFill="1" applyAlignment="1">
      <alignment wrapText="1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left" vertical="top"/>
    </xf>
    <xf numFmtId="0" fontId="33" fillId="0" borderId="0" xfId="0" applyFont="1" applyFill="1" applyAlignment="1">
      <alignment horizontal="left"/>
    </xf>
    <xf numFmtId="0" fontId="33" fillId="0" borderId="0" xfId="0" applyFont="1" applyFill="1" applyAlignment="1">
      <alignment horizontal="center"/>
    </xf>
    <xf numFmtId="0" fontId="33" fillId="0" borderId="0" xfId="0" applyFont="1" applyFill="1"/>
    <xf numFmtId="0" fontId="29" fillId="0" borderId="0" xfId="0" applyFont="1" applyFill="1" applyAlignment="1">
      <alignment horizontal="right" vertical="center"/>
    </xf>
    <xf numFmtId="0" fontId="34" fillId="0" borderId="0" xfId="0" applyFont="1" applyFill="1" applyAlignment="1">
      <alignment horizontal="left" vertical="center"/>
    </xf>
    <xf numFmtId="0" fontId="29" fillId="0" borderId="0" xfId="0" applyFont="1" applyFill="1"/>
    <xf numFmtId="0" fontId="29" fillId="0" borderId="0" xfId="0" applyFont="1" applyFill="1" applyAlignment="1">
      <alignment vertical="top"/>
    </xf>
    <xf numFmtId="0" fontId="29" fillId="0" borderId="0" xfId="0" applyFont="1" applyFill="1" applyBorder="1" applyAlignment="1">
      <alignment horizontal="center" vertical="center" textRotation="90"/>
    </xf>
    <xf numFmtId="0" fontId="29" fillId="0" borderId="0" xfId="0" applyFont="1" applyFill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/>
    </xf>
    <xf numFmtId="0" fontId="35" fillId="0" borderId="0" xfId="0" applyFont="1" applyFill="1" applyBorder="1" applyAlignment="1">
      <alignment horizontal="center" vertical="center" textRotation="90"/>
    </xf>
    <xf numFmtId="1" fontId="30" fillId="0" borderId="0" xfId="0" applyNumberFormat="1" applyFont="1" applyFill="1" applyBorder="1" applyAlignment="1">
      <alignment horizontal="center" vertical="center"/>
    </xf>
    <xf numFmtId="1" fontId="35" fillId="0" borderId="0" xfId="0" applyNumberFormat="1" applyFont="1" applyFill="1" applyAlignment="1">
      <alignment vertical="center"/>
    </xf>
    <xf numFmtId="0" fontId="35" fillId="0" borderId="0" xfId="0" applyFont="1" applyFill="1" applyAlignment="1">
      <alignment vertical="center"/>
    </xf>
    <xf numFmtId="1" fontId="29" fillId="0" borderId="0" xfId="0" applyNumberFormat="1" applyFont="1" applyFill="1" applyAlignment="1">
      <alignment vertical="center"/>
    </xf>
    <xf numFmtId="0" fontId="35" fillId="2" borderId="0" xfId="0" applyFont="1" applyFill="1" applyAlignment="1">
      <alignment vertical="center"/>
    </xf>
    <xf numFmtId="0" fontId="35" fillId="0" borderId="1" xfId="0" applyFont="1" applyFill="1" applyBorder="1" applyAlignment="1">
      <alignment vertical="center"/>
    </xf>
    <xf numFmtId="0" fontId="35" fillId="0" borderId="5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 vertical="center"/>
    </xf>
    <xf numFmtId="49" fontId="29" fillId="0" borderId="0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29" fillId="0" borderId="1" xfId="0" applyFont="1" applyFill="1" applyBorder="1" applyAlignment="1">
      <alignment vertical="center"/>
    </xf>
    <xf numFmtId="49" fontId="29" fillId="0" borderId="0" xfId="0" applyNumberFormat="1" applyFont="1" applyFill="1" applyBorder="1" applyAlignment="1">
      <alignment vertical="center" wrapText="1"/>
    </xf>
    <xf numFmtId="0" fontId="29" fillId="2" borderId="0" xfId="0" applyFont="1" applyFill="1" applyAlignment="1">
      <alignment wrapText="1"/>
    </xf>
    <xf numFmtId="0" fontId="29" fillId="0" borderId="0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vertical="top" wrapText="1"/>
    </xf>
    <xf numFmtId="0" fontId="29" fillId="0" borderId="0" xfId="0" applyFont="1" applyFill="1" applyAlignment="1">
      <alignment vertical="top" wrapText="1"/>
    </xf>
    <xf numFmtId="0" fontId="29" fillId="0" borderId="0" xfId="0" applyFont="1" applyFill="1" applyAlignment="1">
      <alignment horizontal="left" vertical="top" wrapText="1"/>
    </xf>
    <xf numFmtId="49" fontId="2" fillId="0" borderId="47" xfId="0" applyNumberFormat="1" applyFont="1" applyFill="1" applyBorder="1" applyAlignment="1">
      <alignment horizontal="left" vertical="center"/>
    </xf>
    <xf numFmtId="0" fontId="29" fillId="0" borderId="0" xfId="0" applyFont="1" applyFill="1" applyAlignment="1">
      <alignment wrapText="1"/>
    </xf>
    <xf numFmtId="49" fontId="28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49" fontId="6" fillId="0" borderId="9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2" fillId="0" borderId="2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0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left"/>
    </xf>
    <xf numFmtId="0" fontId="37" fillId="0" borderId="0" xfId="0" applyFont="1" applyFill="1" applyAlignment="1">
      <alignment horizontal="left" vertical="center"/>
    </xf>
    <xf numFmtId="0" fontId="37" fillId="0" borderId="0" xfId="0" applyFont="1" applyFill="1"/>
    <xf numFmtId="0" fontId="38" fillId="0" borderId="0" xfId="0" applyFont="1" applyFill="1"/>
    <xf numFmtId="0" fontId="8" fillId="3" borderId="0" xfId="0" applyFont="1" applyFill="1"/>
    <xf numFmtId="0" fontId="2" fillId="3" borderId="0" xfId="0" applyFont="1" applyFill="1"/>
    <xf numFmtId="0" fontId="10" fillId="0" borderId="5" xfId="0" applyFont="1" applyFill="1" applyBorder="1"/>
    <xf numFmtId="0" fontId="2" fillId="0" borderId="0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68" xfId="0" applyFont="1" applyFill="1" applyBorder="1" applyAlignment="1">
      <alignment horizontal="left" vertical="center" wrapText="1"/>
    </xf>
    <xf numFmtId="0" fontId="6" fillId="0" borderId="69" xfId="0" applyFont="1" applyFill="1" applyBorder="1" applyAlignment="1">
      <alignment horizontal="left" vertical="center" wrapText="1"/>
    </xf>
    <xf numFmtId="0" fontId="6" fillId="0" borderId="67" xfId="0" applyFont="1" applyFill="1" applyBorder="1" applyAlignment="1">
      <alignment horizontal="left" vertical="center" wrapText="1"/>
    </xf>
    <xf numFmtId="0" fontId="6" fillId="0" borderId="5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3" xfId="0" applyFont="1" applyFill="1" applyBorder="1" applyAlignment="1">
      <alignment horizontal="left" vertical="center" wrapText="1"/>
    </xf>
    <xf numFmtId="0" fontId="6" fillId="0" borderId="66" xfId="0" applyFont="1" applyFill="1" applyBorder="1" applyAlignment="1">
      <alignment horizontal="left" vertical="center" wrapText="1"/>
    </xf>
    <xf numFmtId="0" fontId="6" fillId="0" borderId="64" xfId="0" applyFont="1" applyFill="1" applyBorder="1" applyAlignment="1">
      <alignment horizontal="left" vertical="center" wrapText="1"/>
    </xf>
    <xf numFmtId="0" fontId="6" fillId="0" borderId="6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textRotation="90"/>
    </xf>
    <xf numFmtId="0" fontId="2" fillId="0" borderId="6" xfId="0" applyFont="1" applyFill="1" applyBorder="1" applyAlignment="1">
      <alignment horizontal="center" textRotation="90"/>
    </xf>
    <xf numFmtId="0" fontId="2" fillId="0" borderId="40" xfId="0" applyFont="1" applyFill="1" applyBorder="1" applyAlignment="1">
      <alignment horizontal="center" textRotation="90"/>
    </xf>
    <xf numFmtId="0" fontId="2" fillId="0" borderId="33" xfId="0" applyFont="1" applyFill="1" applyBorder="1" applyAlignment="1">
      <alignment horizontal="center" textRotation="90"/>
    </xf>
    <xf numFmtId="0" fontId="2" fillId="0" borderId="34" xfId="0" applyFont="1" applyFill="1" applyBorder="1" applyAlignment="1">
      <alignment horizontal="center" textRotation="90"/>
    </xf>
    <xf numFmtId="0" fontId="2" fillId="0" borderId="42" xfId="0" applyFont="1" applyFill="1" applyBorder="1" applyAlignment="1">
      <alignment horizontal="center" textRotation="90"/>
    </xf>
    <xf numFmtId="0" fontId="2" fillId="0" borderId="39" xfId="0" applyFont="1" applyFill="1" applyBorder="1" applyAlignment="1">
      <alignment horizontal="center" textRotation="90"/>
    </xf>
    <xf numFmtId="0" fontId="2" fillId="0" borderId="15" xfId="0" applyFont="1" applyFill="1" applyBorder="1" applyAlignment="1">
      <alignment horizontal="center" textRotation="90"/>
    </xf>
    <xf numFmtId="0" fontId="2" fillId="0" borderId="53" xfId="0" applyFont="1" applyFill="1" applyBorder="1" applyAlignment="1">
      <alignment horizontal="center" textRotation="90"/>
    </xf>
    <xf numFmtId="0" fontId="2" fillId="0" borderId="16" xfId="0" applyFont="1" applyFill="1" applyBorder="1" applyAlignment="1">
      <alignment horizontal="center" textRotation="90"/>
    </xf>
    <xf numFmtId="0" fontId="2" fillId="0" borderId="14" xfId="0" applyFont="1" applyFill="1" applyBorder="1" applyAlignment="1">
      <alignment horizontal="center" textRotation="90"/>
    </xf>
    <xf numFmtId="0" fontId="2" fillId="0" borderId="13" xfId="0" applyFont="1" applyFill="1" applyBorder="1" applyAlignment="1">
      <alignment horizontal="center" textRotation="90"/>
    </xf>
    <xf numFmtId="0" fontId="24" fillId="0" borderId="74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75" xfId="0" applyFont="1" applyFill="1" applyBorder="1" applyAlignment="1">
      <alignment horizontal="left" vertical="center" wrapText="1"/>
    </xf>
    <xf numFmtId="0" fontId="24" fillId="0" borderId="54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63" xfId="0" applyFont="1" applyFill="1" applyBorder="1" applyAlignment="1">
      <alignment horizontal="left" vertical="center" wrapText="1"/>
    </xf>
    <xf numFmtId="0" fontId="20" fillId="0" borderId="54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63" xfId="0" applyFont="1" applyFill="1" applyBorder="1" applyAlignment="1">
      <alignment horizontal="left" vertical="center" wrapText="1"/>
    </xf>
    <xf numFmtId="0" fontId="2" fillId="0" borderId="5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3" xfId="0" applyFont="1" applyFill="1" applyBorder="1" applyAlignment="1">
      <alignment horizontal="left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textRotation="90"/>
    </xf>
    <xf numFmtId="0" fontId="2" fillId="0" borderId="33" xfId="0" applyFont="1" applyFill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center" vertical="center" textRotation="90"/>
    </xf>
    <xf numFmtId="0" fontId="2" fillId="0" borderId="35" xfId="0" applyFont="1" applyFill="1" applyBorder="1" applyAlignment="1">
      <alignment horizontal="center" vertical="center" textRotation="90"/>
    </xf>
    <xf numFmtId="0" fontId="2" fillId="0" borderId="17" xfId="0" applyFont="1" applyFill="1" applyBorder="1" applyAlignment="1">
      <alignment horizontal="center" vertical="center" textRotation="90"/>
    </xf>
    <xf numFmtId="0" fontId="2" fillId="0" borderId="52" xfId="0" applyFont="1" applyFill="1" applyBorder="1" applyAlignment="1">
      <alignment horizontal="center" vertical="center" textRotation="90"/>
    </xf>
    <xf numFmtId="0" fontId="6" fillId="0" borderId="15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2" fillId="0" borderId="54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2" fillId="0" borderId="54" xfId="0" applyFont="1" applyFill="1" applyBorder="1" applyAlignment="1">
      <alignment horizontal="center" vertical="center"/>
    </xf>
    <xf numFmtId="0" fontId="22" fillId="0" borderId="60" xfId="0" applyFont="1" applyFill="1" applyBorder="1" applyAlignment="1">
      <alignment horizontal="center" vertical="center"/>
    </xf>
    <xf numFmtId="0" fontId="22" fillId="0" borderId="57" xfId="0" applyFont="1" applyFill="1" applyBorder="1" applyAlignment="1">
      <alignment horizontal="center" vertical="center"/>
    </xf>
    <xf numFmtId="0" fontId="22" fillId="0" borderId="63" xfId="0" applyFont="1" applyFill="1" applyBorder="1" applyAlignment="1">
      <alignment horizontal="center" vertical="center"/>
    </xf>
    <xf numFmtId="0" fontId="22" fillId="0" borderId="74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7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2" fillId="0" borderId="5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63" xfId="0" applyNumberFormat="1" applyFont="1" applyFill="1" applyBorder="1" applyAlignment="1">
      <alignment horizontal="left" vertical="center" wrapText="1"/>
    </xf>
    <xf numFmtId="0" fontId="20" fillId="0" borderId="66" xfId="0" applyFont="1" applyFill="1" applyBorder="1" applyAlignment="1">
      <alignment horizontal="left" vertical="center" wrapText="1"/>
    </xf>
    <xf numFmtId="0" fontId="20" fillId="0" borderId="64" xfId="0" applyFont="1" applyFill="1" applyBorder="1" applyAlignment="1">
      <alignment horizontal="left" vertical="center" wrapText="1"/>
    </xf>
    <xf numFmtId="0" fontId="20" fillId="0" borderId="65" xfId="0" applyFont="1" applyFill="1" applyBorder="1" applyAlignment="1">
      <alignment horizontal="left" vertical="center" wrapText="1"/>
    </xf>
    <xf numFmtId="0" fontId="20" fillId="0" borderId="74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75" xfId="0" applyFont="1" applyFill="1" applyBorder="1" applyAlignment="1">
      <alignment horizontal="left" vertical="center" wrapText="1"/>
    </xf>
    <xf numFmtId="0" fontId="2" fillId="0" borderId="68" xfId="0" applyFont="1" applyFill="1" applyBorder="1" applyAlignment="1">
      <alignment horizontal="left" vertical="center" wrapText="1"/>
    </xf>
    <xf numFmtId="0" fontId="2" fillId="0" borderId="69" xfId="0" applyFont="1" applyFill="1" applyBorder="1" applyAlignment="1">
      <alignment horizontal="left" vertical="center" wrapText="1"/>
    </xf>
    <xf numFmtId="0" fontId="2" fillId="0" borderId="67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/>
    </xf>
    <xf numFmtId="0" fontId="6" fillId="0" borderId="77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left" vertical="center" wrapText="1"/>
    </xf>
    <xf numFmtId="0" fontId="2" fillId="0" borderId="64" xfId="0" applyFont="1" applyFill="1" applyBorder="1" applyAlignment="1">
      <alignment horizontal="left" vertical="center" wrapText="1"/>
    </xf>
    <xf numFmtId="0" fontId="2" fillId="0" borderId="65" xfId="0" applyFont="1" applyFill="1" applyBorder="1" applyAlignment="1">
      <alignment horizontal="left" vertical="center" wrapText="1"/>
    </xf>
    <xf numFmtId="0" fontId="2" fillId="0" borderId="60" xfId="0" applyNumberFormat="1" applyFont="1" applyFill="1" applyBorder="1" applyAlignment="1">
      <alignment horizontal="center" vertical="center"/>
    </xf>
    <xf numFmtId="0" fontId="2" fillId="0" borderId="57" xfId="0" applyNumberFormat="1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21" fillId="0" borderId="57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3" xfId="0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" fillId="0" borderId="56" xfId="0" applyNumberFormat="1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2" fillId="0" borderId="56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5" xfId="0" applyNumberFormat="1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 wrapText="1"/>
    </xf>
    <xf numFmtId="0" fontId="2" fillId="0" borderId="69" xfId="0" applyFont="1" applyFill="1" applyBorder="1" applyAlignment="1">
      <alignment horizontal="center" vertical="center" wrapText="1"/>
    </xf>
    <xf numFmtId="0" fontId="2" fillId="0" borderId="67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20" fillId="0" borderId="68" xfId="0" applyFont="1" applyFill="1" applyBorder="1" applyAlignment="1">
      <alignment horizontal="center" vertical="center"/>
    </xf>
    <xf numFmtId="0" fontId="20" fillId="0" borderId="57" xfId="0" applyFont="1" applyFill="1" applyBorder="1" applyAlignment="1">
      <alignment horizontal="center" vertical="center"/>
    </xf>
    <xf numFmtId="0" fontId="20" fillId="0" borderId="6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75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20" fillId="0" borderId="74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4" fillId="0" borderId="57" xfId="0" applyFont="1" applyFill="1" applyBorder="1" applyAlignment="1">
      <alignment horizontal="center" vertical="center"/>
    </xf>
    <xf numFmtId="0" fontId="24" fillId="0" borderId="63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1" fontId="2" fillId="0" borderId="54" xfId="0" applyNumberFormat="1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24" fillId="0" borderId="54" xfId="0" applyFont="1" applyFill="1" applyBorder="1" applyAlignment="1">
      <alignment horizontal="center" vertical="center"/>
    </xf>
    <xf numFmtId="0" fontId="24" fillId="0" borderId="60" xfId="0" applyFont="1" applyFill="1" applyBorder="1" applyAlignment="1">
      <alignment horizontal="center" vertical="center"/>
    </xf>
    <xf numFmtId="0" fontId="20" fillId="0" borderId="67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0" fillId="0" borderId="66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75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1" fontId="2" fillId="0" borderId="25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59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1" fontId="2" fillId="0" borderId="77" xfId="0" applyNumberFormat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5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 textRotation="90"/>
    </xf>
    <xf numFmtId="0" fontId="2" fillId="0" borderId="39" xfId="0" applyFont="1" applyFill="1" applyBorder="1" applyAlignment="1">
      <alignment horizontal="center" vertical="center" textRotation="90"/>
    </xf>
    <xf numFmtId="0" fontId="2" fillId="0" borderId="41" xfId="0" applyFont="1" applyFill="1" applyBorder="1" applyAlignment="1">
      <alignment horizontal="center" vertical="center" textRotation="90"/>
    </xf>
    <xf numFmtId="0" fontId="2" fillId="0" borderId="6" xfId="0" applyFont="1" applyFill="1" applyBorder="1" applyAlignment="1">
      <alignment horizontal="center" vertical="center" textRotation="90"/>
    </xf>
    <xf numFmtId="0" fontId="2" fillId="0" borderId="29" xfId="0" applyFont="1" applyFill="1" applyBorder="1" applyAlignment="1">
      <alignment horizontal="center" vertical="center" textRotation="90"/>
    </xf>
    <xf numFmtId="0" fontId="2" fillId="0" borderId="30" xfId="0" applyFont="1" applyFill="1" applyBorder="1" applyAlignment="1">
      <alignment horizontal="center" vertical="center" textRotation="90"/>
    </xf>
    <xf numFmtId="0" fontId="6" fillId="0" borderId="15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 textRotation="90"/>
    </xf>
    <xf numFmtId="0" fontId="2" fillId="0" borderId="7" xfId="0" applyFont="1" applyFill="1" applyBorder="1" applyAlignment="1">
      <alignment horizontal="center" vertical="center" textRotation="90"/>
    </xf>
    <xf numFmtId="0" fontId="20" fillId="0" borderId="42" xfId="0" applyFont="1" applyFill="1" applyBorder="1" applyAlignment="1">
      <alignment horizontal="center" vertical="center" textRotation="90"/>
    </xf>
    <xf numFmtId="0" fontId="20" fillId="0" borderId="39" xfId="0" applyFont="1" applyFill="1" applyBorder="1" applyAlignment="1">
      <alignment horizontal="center" vertical="center" textRotation="90"/>
    </xf>
    <xf numFmtId="0" fontId="20" fillId="0" borderId="0" xfId="0" applyFont="1" applyFill="1" applyBorder="1" applyAlignment="1">
      <alignment horizontal="center" vertical="center" textRotation="90"/>
    </xf>
    <xf numFmtId="0" fontId="20" fillId="0" borderId="6" xfId="0" applyFont="1" applyFill="1" applyBorder="1" applyAlignment="1">
      <alignment horizontal="center" vertical="center" textRotation="90"/>
    </xf>
    <xf numFmtId="0" fontId="2" fillId="0" borderId="1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 textRotation="90"/>
    </xf>
    <xf numFmtId="0" fontId="2" fillId="0" borderId="31" xfId="0" applyFont="1" applyFill="1" applyBorder="1" applyAlignment="1">
      <alignment horizontal="center" vertical="center" textRotation="90"/>
    </xf>
    <xf numFmtId="1" fontId="6" fillId="0" borderId="21" xfId="0" applyNumberFormat="1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1" fontId="2" fillId="0" borderId="60" xfId="0" applyNumberFormat="1" applyFont="1" applyFill="1" applyBorder="1" applyAlignment="1">
      <alignment horizontal="center" vertical="center"/>
    </xf>
    <xf numFmtId="1" fontId="2" fillId="0" borderId="57" xfId="0" applyNumberFormat="1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1" fontId="6" fillId="0" borderId="22" xfId="0" applyNumberFormat="1" applyFont="1" applyFill="1" applyBorder="1" applyAlignment="1">
      <alignment horizontal="center" vertical="center"/>
    </xf>
    <xf numFmtId="0" fontId="39" fillId="0" borderId="15" xfId="0" applyFont="1" applyFill="1" applyBorder="1" applyAlignment="1">
      <alignment horizontal="center" vertical="center"/>
    </xf>
    <xf numFmtId="0" fontId="39" fillId="0" borderId="14" xfId="0" applyFont="1" applyFill="1" applyBorder="1" applyAlignment="1">
      <alignment horizontal="center" vertical="center"/>
    </xf>
    <xf numFmtId="0" fontId="39" fillId="0" borderId="13" xfId="0" applyFont="1" applyFill="1" applyBorder="1" applyAlignment="1">
      <alignment horizontal="center" vertical="center"/>
    </xf>
    <xf numFmtId="0" fontId="21" fillId="0" borderId="75" xfId="0" applyFont="1" applyFill="1" applyBorder="1" applyAlignment="1">
      <alignment horizontal="center" vertical="center"/>
    </xf>
    <xf numFmtId="1" fontId="6" fillId="0" borderId="31" xfId="0" applyNumberFormat="1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 textRotation="90"/>
    </xf>
    <xf numFmtId="0" fontId="6" fillId="0" borderId="42" xfId="0" applyFont="1" applyFill="1" applyBorder="1" applyAlignment="1">
      <alignment horizontal="center" vertical="center" textRotation="90"/>
    </xf>
    <xf numFmtId="0" fontId="6" fillId="0" borderId="39" xfId="0" applyFont="1" applyFill="1" applyBorder="1" applyAlignment="1">
      <alignment horizontal="center" vertical="center" textRotation="90"/>
    </xf>
    <xf numFmtId="0" fontId="6" fillId="0" borderId="7" xfId="0" applyFont="1" applyFill="1" applyBorder="1" applyAlignment="1">
      <alignment horizontal="center" vertical="center" textRotation="90"/>
    </xf>
    <xf numFmtId="0" fontId="6" fillId="0" borderId="0" xfId="0" applyFont="1" applyFill="1" applyBorder="1" applyAlignment="1">
      <alignment horizontal="center" vertical="center" textRotation="90"/>
    </xf>
    <xf numFmtId="0" fontId="6" fillId="0" borderId="6" xfId="0" applyFont="1" applyFill="1" applyBorder="1" applyAlignment="1">
      <alignment horizontal="center" vertical="center" textRotation="90"/>
    </xf>
    <xf numFmtId="0" fontId="6" fillId="0" borderId="20" xfId="0" applyFont="1" applyFill="1" applyBorder="1" applyAlignment="1">
      <alignment horizontal="center" vertical="center" textRotation="90"/>
    </xf>
    <xf numFmtId="0" fontId="6" fillId="0" borderId="17" xfId="0" applyFont="1" applyFill="1" applyBorder="1" applyAlignment="1">
      <alignment horizontal="center" vertical="center" textRotation="90"/>
    </xf>
    <xf numFmtId="0" fontId="6" fillId="0" borderId="30" xfId="0" applyFont="1" applyFill="1" applyBorder="1" applyAlignment="1">
      <alignment horizontal="center" vertical="center" textRotation="90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textRotation="90"/>
    </xf>
    <xf numFmtId="0" fontId="2" fillId="0" borderId="35" xfId="0" applyFont="1" applyFill="1" applyBorder="1" applyAlignment="1">
      <alignment horizontal="center" textRotation="90"/>
    </xf>
    <xf numFmtId="0" fontId="6" fillId="0" borderId="5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1" fontId="6" fillId="0" borderId="12" xfId="0" applyNumberFormat="1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/>
    </xf>
    <xf numFmtId="0" fontId="2" fillId="0" borderId="76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1" fontId="2" fillId="0" borderId="72" xfId="0" applyNumberFormat="1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1" fontId="2" fillId="0" borderId="24" xfId="0" applyNumberFormat="1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54" xfId="0" applyNumberFormat="1" applyFont="1" applyFill="1" applyBorder="1" applyAlignment="1">
      <alignment horizontal="center" vertical="center"/>
    </xf>
    <xf numFmtId="0" fontId="22" fillId="0" borderId="59" xfId="0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75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wrapText="1"/>
    </xf>
    <xf numFmtId="0" fontId="6" fillId="0" borderId="76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5" xfId="0" applyNumberFormat="1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74" xfId="0" applyFont="1" applyFill="1" applyBorder="1" applyAlignment="1">
      <alignment horizontal="center" vertical="center"/>
    </xf>
    <xf numFmtId="0" fontId="23" fillId="0" borderId="57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63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6" fillId="0" borderId="58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59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6" fillId="0" borderId="60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57" xfId="0" applyNumberFormat="1" applyFont="1" applyFill="1" applyBorder="1" applyAlignment="1">
      <alignment horizontal="center" vertical="center"/>
    </xf>
    <xf numFmtId="0" fontId="2" fillId="0" borderId="66" xfId="0" applyNumberFormat="1" applyFont="1" applyFill="1" applyBorder="1" applyAlignment="1">
      <alignment horizontal="center" vertical="center"/>
    </xf>
    <xf numFmtId="0" fontId="2" fillId="0" borderId="64" xfId="0" applyNumberFormat="1" applyFont="1" applyFill="1" applyBorder="1" applyAlignment="1">
      <alignment horizontal="center" vertical="center"/>
    </xf>
    <xf numFmtId="0" fontId="2" fillId="0" borderId="36" xfId="0" applyNumberFormat="1" applyFont="1" applyFill="1" applyBorder="1" applyAlignment="1">
      <alignment horizontal="center" vertical="center"/>
    </xf>
    <xf numFmtId="1" fontId="6" fillId="0" borderId="16" xfId="0" applyNumberFormat="1" applyFont="1" applyFill="1" applyBorder="1" applyAlignment="1">
      <alignment horizontal="center" vertical="center"/>
    </xf>
    <xf numFmtId="1" fontId="6" fillId="0" borderId="15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65" xfId="0" applyNumberFormat="1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75" xfId="0" applyNumberFormat="1" applyFont="1" applyFill="1" applyBorder="1" applyAlignment="1">
      <alignment horizontal="center" vertical="center"/>
    </xf>
    <xf numFmtId="0" fontId="2" fillId="0" borderId="74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49" fontId="6" fillId="0" borderId="21" xfId="0" applyNumberFormat="1" applyFont="1" applyFill="1" applyBorder="1" applyAlignment="1">
      <alignment horizontal="center" vertical="center"/>
    </xf>
    <xf numFmtId="49" fontId="6" fillId="0" borderId="23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1" fillId="0" borderId="63" xfId="0" applyFont="1" applyFill="1" applyBorder="1" applyAlignment="1">
      <alignment horizontal="center" vertical="center"/>
    </xf>
    <xf numFmtId="0" fontId="2" fillId="0" borderId="24" xfId="0" applyNumberFormat="1" applyFont="1" applyFill="1" applyBorder="1" applyAlignment="1">
      <alignment horizontal="center" vertical="center"/>
    </xf>
    <xf numFmtId="49" fontId="2" fillId="0" borderId="56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55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3" xfId="0" applyNumberFormat="1" applyFont="1" applyFill="1" applyBorder="1" applyAlignment="1">
      <alignment horizontal="center" vertical="center" wrapText="1"/>
    </xf>
    <xf numFmtId="0" fontId="23" fillId="0" borderId="54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36" xfId="0" applyNumberFormat="1" applyFont="1" applyFill="1" applyBorder="1" applyAlignment="1">
      <alignment horizontal="center" vertical="center" wrapText="1"/>
    </xf>
    <xf numFmtId="49" fontId="2" fillId="0" borderId="45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31" xfId="0" applyNumberFormat="1" applyFont="1" applyFill="1" applyBorder="1" applyAlignment="1">
      <alignment horizontal="center" vertical="center" wrapText="1"/>
    </xf>
    <xf numFmtId="49" fontId="2" fillId="0" borderId="38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6" fillId="0" borderId="53" xfId="0" applyNumberFormat="1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 wrapText="1"/>
    </xf>
    <xf numFmtId="0" fontId="2" fillId="0" borderId="64" xfId="0" applyFont="1" applyFill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72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5" xfId="0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20" fillId="0" borderId="65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49" fontId="2" fillId="0" borderId="69" xfId="0" applyNumberFormat="1" applyFont="1" applyFill="1" applyBorder="1" applyAlignment="1">
      <alignment horizontal="center" vertical="center" wrapText="1"/>
    </xf>
    <xf numFmtId="49" fontId="2" fillId="0" borderId="67" xfId="0" applyNumberFormat="1" applyFont="1" applyFill="1" applyBorder="1" applyAlignment="1">
      <alignment horizontal="center" vertical="center" wrapText="1"/>
    </xf>
    <xf numFmtId="0" fontId="20" fillId="0" borderId="72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73" xfId="0" applyFont="1" applyFill="1" applyBorder="1" applyAlignment="1">
      <alignment horizontal="center" vertical="center"/>
    </xf>
    <xf numFmtId="49" fontId="2" fillId="0" borderId="62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6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left" vertical="top" wrapText="1"/>
    </xf>
    <xf numFmtId="0" fontId="13" fillId="0" borderId="5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left"/>
    </xf>
    <xf numFmtId="0" fontId="15" fillId="0" borderId="51" xfId="0" applyFont="1" applyFill="1" applyBorder="1" applyAlignment="1">
      <alignment horizontal="center" vertical="center" textRotation="255"/>
    </xf>
    <xf numFmtId="0" fontId="15" fillId="0" borderId="50" xfId="0" applyFont="1" applyFill="1" applyBorder="1" applyAlignment="1">
      <alignment horizontal="center" vertical="center" textRotation="255"/>
    </xf>
    <xf numFmtId="0" fontId="16" fillId="0" borderId="12" xfId="0" applyFont="1" applyFill="1" applyBorder="1" applyAlignment="1">
      <alignment horizontal="center"/>
    </xf>
    <xf numFmtId="0" fontId="16" fillId="0" borderId="31" xfId="0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/>
    </xf>
    <xf numFmtId="0" fontId="15" fillId="0" borderId="32" xfId="0" applyFont="1" applyFill="1" applyBorder="1" applyAlignment="1">
      <alignment horizontal="center" vertical="center" textRotation="90"/>
    </xf>
    <xf numFmtId="0" fontId="15" fillId="0" borderId="37" xfId="0" applyFont="1" applyFill="1" applyBorder="1" applyAlignment="1">
      <alignment horizontal="center" vertical="center" textRotation="90"/>
    </xf>
    <xf numFmtId="0" fontId="15" fillId="0" borderId="31" xfId="0" applyFont="1" applyFill="1" applyBorder="1" applyAlignment="1">
      <alignment horizontal="center" vertical="center" textRotation="90"/>
    </xf>
    <xf numFmtId="0" fontId="15" fillId="0" borderId="36" xfId="0" applyFont="1" applyFill="1" applyBorder="1" applyAlignment="1">
      <alignment horizontal="center" vertical="center" textRotation="90"/>
    </xf>
    <xf numFmtId="0" fontId="15" fillId="0" borderId="31" xfId="0" applyFont="1" applyFill="1" applyBorder="1" applyAlignment="1">
      <alignment horizontal="center" textRotation="90"/>
    </xf>
    <xf numFmtId="0" fontId="15" fillId="0" borderId="36" xfId="0" applyFont="1" applyFill="1" applyBorder="1" applyAlignment="1">
      <alignment horizontal="center" textRotation="90"/>
    </xf>
    <xf numFmtId="0" fontId="15" fillId="0" borderId="49" xfId="0" applyFont="1" applyFill="1" applyBorder="1" applyAlignment="1">
      <alignment horizontal="right" textRotation="90"/>
    </xf>
    <xf numFmtId="0" fontId="15" fillId="0" borderId="27" xfId="0" applyFont="1" applyFill="1" applyBorder="1" applyAlignment="1">
      <alignment horizontal="right" textRotation="90"/>
    </xf>
    <xf numFmtId="0" fontId="15" fillId="0" borderId="11" xfId="0" applyFont="1" applyFill="1" applyBorder="1" applyAlignment="1">
      <alignment horizontal="center" vertical="center" textRotation="90"/>
    </xf>
    <xf numFmtId="0" fontId="15" fillId="0" borderId="3" xfId="0" applyFont="1" applyFill="1" applyBorder="1" applyAlignment="1">
      <alignment horizontal="center" vertical="center" textRotation="90"/>
    </xf>
    <xf numFmtId="0" fontId="15" fillId="0" borderId="48" xfId="0" applyFont="1" applyFill="1" applyBorder="1" applyAlignment="1">
      <alignment horizontal="center" vertical="center" textRotation="90"/>
    </xf>
    <xf numFmtId="0" fontId="15" fillId="0" borderId="47" xfId="0" applyFont="1" applyFill="1" applyBorder="1" applyAlignment="1">
      <alignment horizontal="center" vertical="center" textRotation="90"/>
    </xf>
    <xf numFmtId="0" fontId="2" fillId="0" borderId="42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4" fillId="0" borderId="74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7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49" fontId="2" fillId="0" borderId="0" xfId="0" applyNumberFormat="1" applyFont="1" applyFill="1" applyAlignment="1">
      <alignment horizontal="left"/>
    </xf>
    <xf numFmtId="0" fontId="13" fillId="0" borderId="5" xfId="0" applyFont="1" applyFill="1" applyBorder="1" applyAlignment="1">
      <alignment horizontal="center" vertical="top" wrapText="1"/>
    </xf>
    <xf numFmtId="0" fontId="2" fillId="0" borderId="66" xfId="0" applyFont="1" applyFill="1" applyBorder="1" applyAlignment="1">
      <alignment horizontal="left" vertical="top" wrapText="1"/>
    </xf>
    <xf numFmtId="0" fontId="2" fillId="0" borderId="64" xfId="0" applyFont="1" applyFill="1" applyBorder="1" applyAlignment="1">
      <alignment horizontal="left" vertical="top" wrapText="1"/>
    </xf>
    <xf numFmtId="0" fontId="2" fillId="0" borderId="65" xfId="0" applyFont="1" applyFill="1" applyBorder="1" applyAlignment="1">
      <alignment horizontal="left" vertical="top" wrapText="1"/>
    </xf>
    <xf numFmtId="49" fontId="2" fillId="0" borderId="42" xfId="0" applyNumberFormat="1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left" wrapText="1"/>
    </xf>
    <xf numFmtId="0" fontId="20" fillId="0" borderId="0" xfId="0" applyFont="1" applyFill="1" applyAlignment="1">
      <alignment horizontal="left"/>
    </xf>
    <xf numFmtId="0" fontId="20" fillId="0" borderId="5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wrapText="1"/>
    </xf>
    <xf numFmtId="49" fontId="2" fillId="0" borderId="3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2" fillId="0" borderId="20" xfId="0" applyFont="1" applyFill="1" applyBorder="1" applyAlignment="1">
      <alignment horizontal="center" vertical="center" textRotation="90"/>
    </xf>
    <xf numFmtId="0" fontId="20" fillId="0" borderId="17" xfId="0" applyFont="1" applyFill="1" applyBorder="1" applyAlignment="1">
      <alignment horizontal="center" vertical="center" textRotation="90"/>
    </xf>
    <xf numFmtId="0" fontId="20" fillId="0" borderId="30" xfId="0" applyFont="1" applyFill="1" applyBorder="1" applyAlignment="1">
      <alignment horizontal="center" vertical="center" textRotation="90"/>
    </xf>
    <xf numFmtId="0" fontId="2" fillId="0" borderId="29" xfId="0" applyFont="1" applyFill="1" applyBorder="1" applyAlignment="1">
      <alignment horizontal="center" textRotation="90"/>
    </xf>
    <xf numFmtId="0" fontId="2" fillId="0" borderId="17" xfId="0" applyFont="1" applyFill="1" applyBorder="1" applyAlignment="1">
      <alignment horizontal="center" textRotation="90"/>
    </xf>
    <xf numFmtId="0" fontId="2" fillId="0" borderId="52" xfId="0" applyFont="1" applyFill="1" applyBorder="1" applyAlignment="1">
      <alignment horizontal="center" textRotation="90"/>
    </xf>
    <xf numFmtId="0" fontId="2" fillId="0" borderId="30" xfId="0" applyFont="1" applyFill="1" applyBorder="1" applyAlignment="1">
      <alignment horizontal="center" textRotation="90"/>
    </xf>
    <xf numFmtId="49" fontId="39" fillId="0" borderId="15" xfId="0" applyNumberFormat="1" applyFont="1" applyFill="1" applyBorder="1" applyAlignment="1">
      <alignment horizontal="center" vertical="center"/>
    </xf>
    <xf numFmtId="0" fontId="39" fillId="0" borderId="14" xfId="0" applyNumberFormat="1" applyFont="1" applyFill="1" applyBorder="1" applyAlignment="1">
      <alignment horizontal="center" vertical="center"/>
    </xf>
    <xf numFmtId="0" fontId="39" fillId="0" borderId="13" xfId="0" applyNumberFormat="1" applyFont="1" applyFill="1" applyBorder="1" applyAlignment="1">
      <alignment horizontal="center" vertical="center"/>
    </xf>
    <xf numFmtId="49" fontId="20" fillId="0" borderId="2" xfId="0" applyNumberFormat="1" applyFont="1" applyFill="1" applyBorder="1" applyAlignment="1">
      <alignment horizontal="center" vertical="center" wrapText="1"/>
    </xf>
    <xf numFmtId="49" fontId="20" fillId="0" borderId="75" xfId="0" applyNumberFormat="1" applyFont="1" applyFill="1" applyBorder="1" applyAlignment="1">
      <alignment horizontal="center" vertical="center" wrapText="1"/>
    </xf>
    <xf numFmtId="49" fontId="20" fillId="0" borderId="5" xfId="0" applyNumberFormat="1" applyFont="1" applyFill="1" applyBorder="1" applyAlignment="1">
      <alignment horizontal="center" vertical="center" wrapText="1"/>
    </xf>
    <xf numFmtId="49" fontId="20" fillId="0" borderId="63" xfId="0" applyNumberFormat="1" applyFont="1" applyFill="1" applyBorder="1" applyAlignment="1">
      <alignment horizontal="center" vertical="center" wrapText="1"/>
    </xf>
  </cellXfs>
  <cellStyles count="2">
    <cellStyle name="мой стиль" xfId="1"/>
    <cellStyle name="Обычный" xfId="0" builtinId="0"/>
  </cellStyles>
  <dxfs count="0"/>
  <tableStyles count="0" defaultTableStyle="TableStyleMedium2" defaultPivotStyle="PivotStyleLight16"/>
  <colors>
    <mruColors>
      <color rgb="FF0000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61"/>
  <sheetViews>
    <sheetView showZeros="0" tabSelected="1" view="pageLayout" topLeftCell="A140" zoomScale="40" zoomScaleNormal="30" zoomScaleSheetLayoutView="30" zoomScalePageLayoutView="40" workbookViewId="0">
      <selection activeCell="BO92" sqref="BO92"/>
    </sheetView>
  </sheetViews>
  <sheetFormatPr defaultColWidth="0" defaultRowHeight="35.25" x14ac:dyDescent="0.5"/>
  <cols>
    <col min="1" max="1" width="15.5703125" style="1" customWidth="1"/>
    <col min="2" max="15" width="6.140625" style="1" customWidth="1"/>
    <col min="16" max="17" width="6.7109375" style="1" customWidth="1"/>
    <col min="18" max="19" width="7.5703125" style="21" customWidth="1"/>
    <col min="20" max="20" width="7.5703125" style="1" customWidth="1"/>
    <col min="21" max="27" width="6.7109375" style="1" customWidth="1"/>
    <col min="28" max="29" width="6.7109375" style="10" customWidth="1"/>
    <col min="30" max="33" width="6.7109375" style="1" customWidth="1"/>
    <col min="34" max="35" width="6.140625" style="1" customWidth="1"/>
    <col min="36" max="37" width="5.85546875" style="1" customWidth="1"/>
    <col min="38" max="39" width="6.7109375" style="1" customWidth="1"/>
    <col min="40" max="41" width="6.140625" style="1" customWidth="1"/>
    <col min="42" max="43" width="5.85546875" style="1" customWidth="1"/>
    <col min="44" max="45" width="6.7109375" style="1" customWidth="1"/>
    <col min="46" max="47" width="6.140625" style="1" customWidth="1"/>
    <col min="48" max="49" width="5.85546875" style="1" customWidth="1"/>
    <col min="50" max="53" width="5.5703125" style="1" customWidth="1"/>
    <col min="54" max="54" width="7.140625" style="1" customWidth="1"/>
    <col min="55" max="56" width="6.140625" style="1" customWidth="1"/>
    <col min="57" max="57" width="7.140625" style="1" customWidth="1"/>
    <col min="58" max="58" width="6.140625" style="1" customWidth="1"/>
    <col min="59" max="60" width="7.140625" style="1" customWidth="1"/>
    <col min="61" max="61" width="10.140625" style="167" customWidth="1"/>
    <col min="62" max="64" width="10.140625" style="145" customWidth="1"/>
    <col min="65" max="65" width="20.42578125" style="32" customWidth="1"/>
    <col min="66" max="66" width="21.5703125" style="1" customWidth="1"/>
    <col min="67" max="67" width="18.28515625" style="8" customWidth="1"/>
    <col min="68" max="68" width="7.5703125" style="1" customWidth="1"/>
    <col min="69" max="69" width="40.5703125" style="1" customWidth="1"/>
    <col min="70" max="7174" width="7.5703125" style="1" customWidth="1"/>
    <col min="7175" max="16384" width="0" style="1" hidden="1"/>
  </cols>
  <sheetData>
    <row r="1" spans="1:64" s="41" customFormat="1" ht="22.5" customHeight="1" x14ac:dyDescent="0.5">
      <c r="R1" s="42"/>
      <c r="S1" s="42"/>
      <c r="BD1" s="43"/>
      <c r="BE1" s="43"/>
      <c r="BF1" s="43"/>
      <c r="BG1" s="43"/>
      <c r="BH1" s="43"/>
      <c r="BI1" s="162"/>
      <c r="BJ1" s="163"/>
      <c r="BK1" s="164"/>
      <c r="BL1" s="164"/>
    </row>
    <row r="2" spans="1:64" s="41" customFormat="1" ht="33" customHeight="1" x14ac:dyDescent="0.55000000000000004">
      <c r="B2" s="2" t="s">
        <v>98</v>
      </c>
      <c r="C2" s="2"/>
      <c r="D2" s="2"/>
      <c r="E2" s="2"/>
      <c r="F2" s="2"/>
      <c r="G2" s="2"/>
      <c r="H2" s="2"/>
      <c r="I2" s="2"/>
      <c r="J2" s="2"/>
      <c r="K2" s="2"/>
      <c r="L2" s="2"/>
      <c r="P2" s="133"/>
      <c r="Q2" s="133"/>
      <c r="R2" s="134"/>
      <c r="S2" s="134"/>
      <c r="T2" s="133"/>
      <c r="U2" s="133"/>
      <c r="V2" s="44" t="s">
        <v>97</v>
      </c>
      <c r="W2" s="133"/>
      <c r="X2" s="133"/>
      <c r="Y2" s="133"/>
      <c r="Z2" s="135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BC2" s="580"/>
      <c r="BD2" s="580"/>
      <c r="BE2" s="580"/>
      <c r="BF2" s="580"/>
      <c r="BG2" s="580"/>
      <c r="BH2" s="580"/>
      <c r="BI2" s="165"/>
      <c r="BJ2" s="139"/>
      <c r="BK2" s="164"/>
      <c r="BL2" s="164"/>
    </row>
    <row r="3" spans="1:64" s="41" customFormat="1" ht="28.35" customHeight="1" x14ac:dyDescent="0.55000000000000004">
      <c r="P3" s="133"/>
      <c r="Q3" s="133"/>
      <c r="R3" s="134"/>
      <c r="S3" s="134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BD3" s="43"/>
      <c r="BE3" s="43"/>
      <c r="BF3" s="43"/>
      <c r="BG3" s="43"/>
      <c r="BH3" s="43"/>
      <c r="BI3" s="162"/>
      <c r="BJ3" s="166"/>
      <c r="BK3" s="164"/>
      <c r="BL3" s="164"/>
    </row>
    <row r="4" spans="1:64" s="41" customFormat="1" ht="40.5" x14ac:dyDescent="0.55000000000000004">
      <c r="B4" s="2" t="s">
        <v>96</v>
      </c>
      <c r="C4" s="2"/>
      <c r="D4" s="2"/>
      <c r="E4" s="2"/>
      <c r="F4" s="2"/>
      <c r="G4" s="2"/>
      <c r="H4" s="2"/>
      <c r="I4" s="2"/>
      <c r="J4" s="2"/>
      <c r="K4" s="2"/>
      <c r="L4" s="2"/>
      <c r="P4" s="133"/>
      <c r="Q4" s="133"/>
      <c r="R4" s="134"/>
      <c r="S4" s="134"/>
      <c r="T4" s="133"/>
      <c r="U4" s="133"/>
      <c r="V4" s="133"/>
      <c r="W4" s="133"/>
      <c r="X4" s="133"/>
      <c r="Y4" s="133"/>
      <c r="Z4" s="133"/>
      <c r="AA4" s="45" t="s">
        <v>314</v>
      </c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BD4" s="43"/>
      <c r="BE4" s="43"/>
      <c r="BF4" s="43"/>
      <c r="BG4" s="43"/>
      <c r="BH4" s="43"/>
      <c r="BI4" s="162"/>
      <c r="BJ4" s="166"/>
      <c r="BK4" s="164"/>
      <c r="BL4" s="164"/>
    </row>
    <row r="5" spans="1:64" s="41" customFormat="1" ht="35.25" customHeight="1" x14ac:dyDescent="0.55000000000000004">
      <c r="B5" s="2" t="s">
        <v>95</v>
      </c>
      <c r="C5" s="2"/>
      <c r="D5" s="2"/>
      <c r="E5" s="2"/>
      <c r="F5" s="2"/>
      <c r="G5" s="2"/>
      <c r="H5" s="2"/>
      <c r="I5" s="2"/>
      <c r="J5" s="2"/>
      <c r="K5" s="2"/>
      <c r="L5" s="2"/>
      <c r="P5" s="133"/>
      <c r="Q5" s="133"/>
      <c r="R5" s="134"/>
      <c r="S5" s="1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BD5" s="43"/>
      <c r="BE5" s="43"/>
      <c r="BF5" s="43"/>
      <c r="BG5" s="43"/>
      <c r="BH5" s="43"/>
      <c r="BI5" s="162"/>
      <c r="BJ5" s="166"/>
      <c r="BK5" s="164"/>
      <c r="BL5" s="164"/>
    </row>
    <row r="6" spans="1:64" s="41" customFormat="1" ht="35.25" customHeight="1" x14ac:dyDescent="0.55000000000000004">
      <c r="B6" s="2" t="s">
        <v>94</v>
      </c>
      <c r="C6" s="2"/>
      <c r="D6" s="2"/>
      <c r="E6" s="2"/>
      <c r="F6" s="2"/>
      <c r="G6" s="2"/>
      <c r="H6" s="2"/>
      <c r="I6" s="2"/>
      <c r="J6" s="2"/>
      <c r="K6" s="2"/>
      <c r="L6" s="2"/>
      <c r="P6" s="53"/>
      <c r="Q6" s="53"/>
      <c r="R6" s="53"/>
      <c r="S6" s="44" t="s">
        <v>100</v>
      </c>
      <c r="T6" s="53"/>
      <c r="U6" s="53"/>
      <c r="V6" s="133"/>
      <c r="W6" s="48"/>
      <c r="X6" s="48"/>
      <c r="Y6" s="581" t="s">
        <v>183</v>
      </c>
      <c r="Z6" s="581"/>
      <c r="AA6" s="581"/>
      <c r="AB6" s="581"/>
      <c r="AC6" s="581"/>
      <c r="AD6" s="581"/>
      <c r="AE6" s="581"/>
      <c r="AF6" s="581"/>
      <c r="AG6" s="581"/>
      <c r="AH6" s="581"/>
      <c r="AI6" s="581"/>
      <c r="AJ6" s="581"/>
      <c r="AK6" s="581"/>
      <c r="AL6" s="581"/>
      <c r="AM6" s="581"/>
      <c r="AN6" s="581"/>
      <c r="AO6" s="581"/>
      <c r="AP6" s="581"/>
      <c r="AQ6" s="581"/>
      <c r="AR6" s="581"/>
      <c r="AS6" s="581"/>
      <c r="AT6" s="581"/>
      <c r="AU6" s="581"/>
      <c r="AV6" s="48"/>
      <c r="AW6" s="133"/>
      <c r="AX6" s="203" t="s">
        <v>93</v>
      </c>
      <c r="AY6" s="203"/>
      <c r="AZ6" s="2"/>
      <c r="BA6" s="2"/>
      <c r="BB6" s="49" t="s">
        <v>297</v>
      </c>
      <c r="BC6" s="25"/>
      <c r="BD6" s="25"/>
      <c r="BE6" s="2"/>
      <c r="BF6" s="2"/>
      <c r="BH6" s="2"/>
      <c r="BI6" s="167"/>
      <c r="BJ6" s="166"/>
      <c r="BK6" s="164"/>
      <c r="BL6" s="164"/>
    </row>
    <row r="7" spans="1:64" s="41" customFormat="1" ht="38.25" customHeight="1" x14ac:dyDescent="0.55000000000000004">
      <c r="B7" s="50"/>
      <c r="C7" s="26"/>
      <c r="D7" s="26"/>
      <c r="E7" s="26"/>
      <c r="F7" s="26"/>
      <c r="G7" s="26"/>
      <c r="H7" s="46" t="s">
        <v>315</v>
      </c>
      <c r="I7" s="46"/>
      <c r="J7" s="2"/>
      <c r="K7" s="2"/>
      <c r="L7" s="2"/>
      <c r="O7" s="46"/>
      <c r="P7" s="133"/>
      <c r="Q7" s="53"/>
      <c r="R7" s="53"/>
      <c r="S7" s="134"/>
      <c r="T7" s="133"/>
      <c r="U7" s="53"/>
      <c r="V7" s="48"/>
      <c r="W7" s="48"/>
      <c r="X7" s="48"/>
      <c r="Y7" s="581"/>
      <c r="Z7" s="581"/>
      <c r="AA7" s="581"/>
      <c r="AB7" s="581"/>
      <c r="AC7" s="581"/>
      <c r="AD7" s="581"/>
      <c r="AE7" s="581"/>
      <c r="AF7" s="581"/>
      <c r="AG7" s="581"/>
      <c r="AH7" s="581"/>
      <c r="AI7" s="581"/>
      <c r="AJ7" s="581"/>
      <c r="AK7" s="581"/>
      <c r="AL7" s="581"/>
      <c r="AM7" s="581"/>
      <c r="AN7" s="581"/>
      <c r="AO7" s="581"/>
      <c r="AP7" s="581"/>
      <c r="AQ7" s="581"/>
      <c r="AR7" s="581"/>
      <c r="AS7" s="581"/>
      <c r="AT7" s="581"/>
      <c r="AU7" s="581"/>
      <c r="AV7" s="48"/>
      <c r="AW7" s="133"/>
      <c r="AY7" s="51"/>
      <c r="AZ7" s="2"/>
      <c r="BA7" s="2"/>
      <c r="BB7" s="2"/>
      <c r="BC7" s="2"/>
      <c r="BD7" s="2"/>
      <c r="BE7" s="2"/>
      <c r="BF7" s="2"/>
      <c r="BH7" s="2"/>
      <c r="BI7" s="167"/>
      <c r="BJ7" s="163"/>
      <c r="BK7" s="164"/>
      <c r="BL7" s="164"/>
    </row>
    <row r="8" spans="1:64" s="41" customFormat="1" ht="47.25" customHeight="1" x14ac:dyDescent="0.55000000000000004">
      <c r="B8" s="582" t="s">
        <v>105</v>
      </c>
      <c r="C8" s="582"/>
      <c r="D8" s="582"/>
      <c r="E8" s="582"/>
      <c r="F8" s="582"/>
      <c r="G8" s="582"/>
      <c r="H8" s="583">
        <v>2022</v>
      </c>
      <c r="I8" s="583"/>
      <c r="J8" s="583"/>
      <c r="K8" s="583"/>
      <c r="L8" s="2"/>
      <c r="O8" s="52"/>
      <c r="P8" s="133"/>
      <c r="Q8" s="133"/>
      <c r="R8" s="136"/>
      <c r="S8" s="134"/>
      <c r="T8" s="136"/>
      <c r="U8" s="136"/>
      <c r="V8" s="48"/>
      <c r="W8" s="48"/>
      <c r="X8" s="48"/>
      <c r="Y8" s="581"/>
      <c r="Z8" s="581"/>
      <c r="AA8" s="581"/>
      <c r="AB8" s="581"/>
      <c r="AC8" s="581"/>
      <c r="AD8" s="581"/>
      <c r="AE8" s="581"/>
      <c r="AF8" s="581"/>
      <c r="AG8" s="581"/>
      <c r="AH8" s="581"/>
      <c r="AI8" s="581"/>
      <c r="AJ8" s="581"/>
      <c r="AK8" s="581"/>
      <c r="AL8" s="581"/>
      <c r="AM8" s="581"/>
      <c r="AN8" s="581"/>
      <c r="AO8" s="581"/>
      <c r="AP8" s="581"/>
      <c r="AQ8" s="581"/>
      <c r="AR8" s="581"/>
      <c r="AS8" s="581"/>
      <c r="AT8" s="581"/>
      <c r="AU8" s="581"/>
      <c r="AV8" s="48"/>
      <c r="AW8" s="133"/>
      <c r="AX8" s="2" t="s">
        <v>218</v>
      </c>
      <c r="AZ8" s="46"/>
      <c r="BA8" s="46"/>
      <c r="BB8" s="46"/>
      <c r="BC8" s="46"/>
      <c r="BD8" s="46"/>
      <c r="BE8" s="46"/>
      <c r="BF8" s="46"/>
      <c r="BH8" s="46"/>
      <c r="BI8" s="168"/>
      <c r="BJ8" s="163"/>
      <c r="BK8" s="164"/>
      <c r="BL8" s="164"/>
    </row>
    <row r="9" spans="1:64" s="41" customFormat="1" ht="24.75" customHeight="1" x14ac:dyDescent="0.55000000000000004">
      <c r="C9" s="2"/>
      <c r="D9" s="2"/>
      <c r="E9" s="2"/>
      <c r="F9" s="2"/>
      <c r="G9" s="2"/>
      <c r="L9" s="2"/>
      <c r="O9" s="42"/>
      <c r="R9" s="42"/>
      <c r="S9" s="53"/>
      <c r="T9" s="53"/>
      <c r="U9" s="53"/>
      <c r="V9" s="53"/>
      <c r="W9" s="53"/>
      <c r="X9" s="53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7"/>
      <c r="AS9" s="47"/>
      <c r="AT9" s="47"/>
      <c r="AU9" s="47"/>
      <c r="AV9" s="47"/>
      <c r="AW9" s="47"/>
      <c r="AX9" s="46"/>
      <c r="AZ9" s="46"/>
      <c r="BA9" s="46"/>
      <c r="BB9" s="46"/>
      <c r="BC9" s="46"/>
      <c r="BD9" s="46"/>
      <c r="BE9" s="46"/>
      <c r="BF9" s="46"/>
      <c r="BG9" s="46"/>
      <c r="BH9" s="46"/>
      <c r="BI9" s="168"/>
      <c r="BJ9" s="163"/>
      <c r="BK9" s="164"/>
      <c r="BL9" s="164"/>
    </row>
    <row r="10" spans="1:64" s="41" customFormat="1" ht="30.75" customHeight="1" x14ac:dyDescent="0.55000000000000004">
      <c r="B10" s="2" t="s">
        <v>92</v>
      </c>
      <c r="C10" s="2"/>
      <c r="D10" s="2"/>
      <c r="E10" s="2"/>
      <c r="F10" s="2"/>
      <c r="G10" s="2"/>
      <c r="H10" s="2"/>
      <c r="I10" s="2"/>
      <c r="J10" s="2"/>
      <c r="K10" s="2"/>
      <c r="L10" s="2"/>
      <c r="R10" s="42"/>
      <c r="S10" s="53"/>
      <c r="T10" s="53"/>
      <c r="U10" s="53"/>
      <c r="V10" s="53"/>
      <c r="W10" s="53"/>
      <c r="X10" s="53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7"/>
      <c r="AS10" s="54"/>
      <c r="AT10" s="54"/>
      <c r="AU10" s="54"/>
      <c r="AV10" s="54"/>
      <c r="AW10" s="54"/>
      <c r="BD10" s="43"/>
      <c r="BE10" s="43"/>
      <c r="BF10" s="43"/>
      <c r="BG10" s="43"/>
      <c r="BH10" s="43"/>
      <c r="BI10" s="162"/>
      <c r="BJ10" s="163"/>
      <c r="BK10" s="164"/>
      <c r="BL10" s="164"/>
    </row>
    <row r="11" spans="1:64" s="41" customFormat="1" ht="23.25" customHeight="1" x14ac:dyDescent="0.55000000000000004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R11" s="42"/>
      <c r="S11" s="42"/>
      <c r="T11" s="2"/>
      <c r="U11" s="2"/>
      <c r="V11" s="47"/>
      <c r="W11" s="47"/>
      <c r="X11" s="47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7"/>
      <c r="BA11" s="2"/>
      <c r="BD11" s="43"/>
      <c r="BE11" s="43"/>
      <c r="BF11" s="43"/>
      <c r="BG11" s="43"/>
      <c r="BH11" s="43"/>
      <c r="BI11" s="162"/>
      <c r="BJ11" s="163"/>
      <c r="BK11" s="164"/>
      <c r="BL11" s="164"/>
    </row>
    <row r="12" spans="1:64" s="37" customFormat="1" ht="33.950000000000003" customHeight="1" x14ac:dyDescent="0.5">
      <c r="K12" s="55" t="s">
        <v>91</v>
      </c>
      <c r="R12" s="56"/>
      <c r="S12" s="56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57"/>
      <c r="AN12" s="57" t="s">
        <v>90</v>
      </c>
      <c r="BD12" s="58"/>
      <c r="BE12" s="58"/>
      <c r="BF12" s="58"/>
      <c r="BG12" s="58"/>
      <c r="BH12" s="58"/>
      <c r="BI12" s="162"/>
      <c r="BJ12" s="163"/>
      <c r="BK12" s="164"/>
      <c r="BL12" s="164"/>
    </row>
    <row r="13" spans="1:64" s="59" customFormat="1" ht="21" customHeight="1" thickBot="1" x14ac:dyDescent="0.45">
      <c r="R13" s="60"/>
      <c r="S13" s="60"/>
      <c r="BD13" s="61"/>
      <c r="BE13" s="61"/>
      <c r="BF13" s="61"/>
      <c r="BG13" s="61"/>
      <c r="BH13" s="61"/>
      <c r="BI13" s="162"/>
      <c r="BJ13" s="163"/>
      <c r="BK13" s="164"/>
      <c r="BL13" s="164"/>
    </row>
    <row r="14" spans="1:64" s="63" customFormat="1" ht="25.5" customHeight="1" x14ac:dyDescent="0.45">
      <c r="A14" s="584" t="s">
        <v>89</v>
      </c>
      <c r="B14" s="586" t="s">
        <v>88</v>
      </c>
      <c r="C14" s="587"/>
      <c r="D14" s="587"/>
      <c r="E14" s="587"/>
      <c r="F14" s="588" t="s">
        <v>316</v>
      </c>
      <c r="G14" s="587" t="s">
        <v>87</v>
      </c>
      <c r="H14" s="587"/>
      <c r="I14" s="587"/>
      <c r="J14" s="588" t="s">
        <v>317</v>
      </c>
      <c r="K14" s="587" t="s">
        <v>86</v>
      </c>
      <c r="L14" s="587"/>
      <c r="M14" s="587"/>
      <c r="N14" s="587"/>
      <c r="O14" s="587" t="s">
        <v>85</v>
      </c>
      <c r="P14" s="587"/>
      <c r="Q14" s="587"/>
      <c r="R14" s="587"/>
      <c r="S14" s="588" t="s">
        <v>318</v>
      </c>
      <c r="T14" s="587" t="s">
        <v>84</v>
      </c>
      <c r="U14" s="587"/>
      <c r="V14" s="587"/>
      <c r="W14" s="588" t="s">
        <v>319</v>
      </c>
      <c r="X14" s="587" t="s">
        <v>83</v>
      </c>
      <c r="Y14" s="587"/>
      <c r="Z14" s="587"/>
      <c r="AA14" s="588" t="s">
        <v>320</v>
      </c>
      <c r="AB14" s="587" t="s">
        <v>82</v>
      </c>
      <c r="AC14" s="587"/>
      <c r="AD14" s="587"/>
      <c r="AE14" s="587"/>
      <c r="AF14" s="588" t="s">
        <v>321</v>
      </c>
      <c r="AG14" s="587" t="s">
        <v>81</v>
      </c>
      <c r="AH14" s="587"/>
      <c r="AI14" s="587"/>
      <c r="AJ14" s="588" t="s">
        <v>322</v>
      </c>
      <c r="AK14" s="587" t="s">
        <v>80</v>
      </c>
      <c r="AL14" s="587"/>
      <c r="AM14" s="587"/>
      <c r="AN14" s="587"/>
      <c r="AO14" s="587" t="s">
        <v>79</v>
      </c>
      <c r="AP14" s="587"/>
      <c r="AQ14" s="587"/>
      <c r="AR14" s="587"/>
      <c r="AS14" s="588" t="s">
        <v>323</v>
      </c>
      <c r="AT14" s="587" t="s">
        <v>78</v>
      </c>
      <c r="AU14" s="587"/>
      <c r="AV14" s="587"/>
      <c r="AW14" s="588" t="s">
        <v>324</v>
      </c>
      <c r="AX14" s="587" t="s">
        <v>77</v>
      </c>
      <c r="AY14" s="587"/>
      <c r="AZ14" s="587"/>
      <c r="BA14" s="590"/>
      <c r="BB14" s="591" t="s">
        <v>76</v>
      </c>
      <c r="BC14" s="593" t="s">
        <v>75</v>
      </c>
      <c r="BD14" s="595" t="s">
        <v>298</v>
      </c>
      <c r="BE14" s="597" t="s">
        <v>74</v>
      </c>
      <c r="BF14" s="593" t="s">
        <v>73</v>
      </c>
      <c r="BG14" s="599" t="s">
        <v>72</v>
      </c>
      <c r="BH14" s="601" t="s">
        <v>26</v>
      </c>
      <c r="BI14" s="169"/>
      <c r="BJ14" s="170"/>
      <c r="BK14" s="167"/>
      <c r="BL14" s="167"/>
    </row>
    <row r="15" spans="1:64" s="63" customFormat="1" ht="289.5" customHeight="1" thickBot="1" x14ac:dyDescent="0.5">
      <c r="A15" s="585"/>
      <c r="B15" s="64" t="s">
        <v>71</v>
      </c>
      <c r="C15" s="65" t="s">
        <v>57</v>
      </c>
      <c r="D15" s="65" t="s">
        <v>56</v>
      </c>
      <c r="E15" s="65" t="s">
        <v>55</v>
      </c>
      <c r="F15" s="589"/>
      <c r="G15" s="65" t="s">
        <v>54</v>
      </c>
      <c r="H15" s="65" t="s">
        <v>53</v>
      </c>
      <c r="I15" s="65" t="s">
        <v>52</v>
      </c>
      <c r="J15" s="589"/>
      <c r="K15" s="65" t="s">
        <v>51</v>
      </c>
      <c r="L15" s="65" t="s">
        <v>50</v>
      </c>
      <c r="M15" s="65" t="s">
        <v>49</v>
      </c>
      <c r="N15" s="65" t="s">
        <v>70</v>
      </c>
      <c r="O15" s="65" t="s">
        <v>58</v>
      </c>
      <c r="P15" s="65" t="s">
        <v>57</v>
      </c>
      <c r="Q15" s="65" t="s">
        <v>56</v>
      </c>
      <c r="R15" s="65" t="s">
        <v>55</v>
      </c>
      <c r="S15" s="589"/>
      <c r="T15" s="65" t="s">
        <v>69</v>
      </c>
      <c r="U15" s="65" t="s">
        <v>68</v>
      </c>
      <c r="V15" s="65" t="s">
        <v>67</v>
      </c>
      <c r="W15" s="589"/>
      <c r="X15" s="65" t="s">
        <v>66</v>
      </c>
      <c r="Y15" s="65" t="s">
        <v>65</v>
      </c>
      <c r="Z15" s="65" t="s">
        <v>64</v>
      </c>
      <c r="AA15" s="589"/>
      <c r="AB15" s="65" t="s">
        <v>66</v>
      </c>
      <c r="AC15" s="65" t="s">
        <v>65</v>
      </c>
      <c r="AD15" s="65" t="s">
        <v>64</v>
      </c>
      <c r="AE15" s="65" t="s">
        <v>63</v>
      </c>
      <c r="AF15" s="589"/>
      <c r="AG15" s="65" t="s">
        <v>54</v>
      </c>
      <c r="AH15" s="65" t="s">
        <v>53</v>
      </c>
      <c r="AI15" s="65" t="s">
        <v>52</v>
      </c>
      <c r="AJ15" s="589"/>
      <c r="AK15" s="65" t="s">
        <v>62</v>
      </c>
      <c r="AL15" s="65" t="s">
        <v>61</v>
      </c>
      <c r="AM15" s="65" t="s">
        <v>60</v>
      </c>
      <c r="AN15" s="65" t="s">
        <v>59</v>
      </c>
      <c r="AO15" s="65" t="s">
        <v>58</v>
      </c>
      <c r="AP15" s="65" t="s">
        <v>57</v>
      </c>
      <c r="AQ15" s="65" t="s">
        <v>56</v>
      </c>
      <c r="AR15" s="65" t="s">
        <v>55</v>
      </c>
      <c r="AS15" s="589"/>
      <c r="AT15" s="65" t="s">
        <v>54</v>
      </c>
      <c r="AU15" s="65" t="s">
        <v>53</v>
      </c>
      <c r="AV15" s="65" t="s">
        <v>52</v>
      </c>
      <c r="AW15" s="589"/>
      <c r="AX15" s="65" t="s">
        <v>51</v>
      </c>
      <c r="AY15" s="65" t="s">
        <v>50</v>
      </c>
      <c r="AZ15" s="65" t="s">
        <v>49</v>
      </c>
      <c r="BA15" s="66" t="s">
        <v>48</v>
      </c>
      <c r="BB15" s="592"/>
      <c r="BC15" s="594"/>
      <c r="BD15" s="596"/>
      <c r="BE15" s="598"/>
      <c r="BF15" s="594"/>
      <c r="BG15" s="600"/>
      <c r="BH15" s="602"/>
      <c r="BI15" s="169"/>
      <c r="BJ15" s="170"/>
      <c r="BK15" s="167"/>
      <c r="BL15" s="167"/>
    </row>
    <row r="16" spans="1:64" s="63" customFormat="1" ht="30" customHeight="1" x14ac:dyDescent="0.45">
      <c r="A16" s="67" t="s">
        <v>47</v>
      </c>
      <c r="B16" s="68"/>
      <c r="C16" s="69"/>
      <c r="D16" s="69"/>
      <c r="E16" s="69"/>
      <c r="F16" s="69"/>
      <c r="G16" s="69"/>
      <c r="H16" s="69"/>
      <c r="I16" s="69"/>
      <c r="J16" s="70">
        <v>18</v>
      </c>
      <c r="K16" s="69"/>
      <c r="L16" s="69"/>
      <c r="M16" s="69"/>
      <c r="N16" s="69"/>
      <c r="O16" s="71"/>
      <c r="P16" s="71"/>
      <c r="Q16" s="71"/>
      <c r="R16" s="71"/>
      <c r="S16" s="71"/>
      <c r="T16" s="72" t="s">
        <v>40</v>
      </c>
      <c r="U16" s="72" t="s">
        <v>40</v>
      </c>
      <c r="V16" s="72" t="s">
        <v>40</v>
      </c>
      <c r="W16" s="73" t="s">
        <v>36</v>
      </c>
      <c r="X16" s="73" t="s">
        <v>36</v>
      </c>
      <c r="Y16" s="71"/>
      <c r="Z16" s="71"/>
      <c r="AA16" s="71"/>
      <c r="AB16" s="71"/>
      <c r="AC16" s="71"/>
      <c r="AD16" s="71"/>
      <c r="AE16" s="71"/>
      <c r="AF16" s="71">
        <v>18</v>
      </c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2" t="s">
        <v>40</v>
      </c>
      <c r="AR16" s="72" t="s">
        <v>40</v>
      </c>
      <c r="AS16" s="72" t="s">
        <v>40</v>
      </c>
      <c r="AT16" s="73" t="s">
        <v>36</v>
      </c>
      <c r="AU16" s="73" t="s">
        <v>36</v>
      </c>
      <c r="AV16" s="73" t="s">
        <v>36</v>
      </c>
      <c r="AW16" s="73" t="s">
        <v>36</v>
      </c>
      <c r="AX16" s="73" t="s">
        <v>36</v>
      </c>
      <c r="AY16" s="73" t="s">
        <v>36</v>
      </c>
      <c r="AZ16" s="73" t="s">
        <v>36</v>
      </c>
      <c r="BA16" s="74" t="s">
        <v>36</v>
      </c>
      <c r="BB16" s="75">
        <v>36</v>
      </c>
      <c r="BC16" s="76">
        <v>6</v>
      </c>
      <c r="BD16" s="76"/>
      <c r="BE16" s="76"/>
      <c r="BF16" s="76"/>
      <c r="BG16" s="77">
        <v>10</v>
      </c>
      <c r="BH16" s="78">
        <f>SUM(BB16:BG16)</f>
        <v>52</v>
      </c>
      <c r="BI16" s="171"/>
      <c r="BJ16" s="170"/>
      <c r="BK16" s="167"/>
      <c r="BL16" s="167"/>
    </row>
    <row r="17" spans="1:67" s="63" customFormat="1" ht="30" customHeight="1" thickBot="1" x14ac:dyDescent="0.5">
      <c r="A17" s="79" t="s">
        <v>46</v>
      </c>
      <c r="B17" s="80"/>
      <c r="C17" s="81"/>
      <c r="D17" s="81"/>
      <c r="E17" s="81"/>
      <c r="F17" s="81"/>
      <c r="G17" s="81"/>
      <c r="H17" s="81"/>
      <c r="I17" s="81"/>
      <c r="J17" s="82">
        <v>17</v>
      </c>
      <c r="K17" s="81"/>
      <c r="L17" s="81"/>
      <c r="M17" s="81"/>
      <c r="N17" s="81"/>
      <c r="O17" s="83"/>
      <c r="P17" s="83"/>
      <c r="Q17" s="83"/>
      <c r="R17" s="83"/>
      <c r="S17" s="84" t="s">
        <v>40</v>
      </c>
      <c r="T17" s="84" t="s">
        <v>40</v>
      </c>
      <c r="U17" s="84" t="s">
        <v>40</v>
      </c>
      <c r="V17" s="85" t="s">
        <v>36</v>
      </c>
      <c r="W17" s="85" t="s">
        <v>36</v>
      </c>
      <c r="X17" s="83" t="s">
        <v>104</v>
      </c>
      <c r="Y17" s="83" t="s">
        <v>104</v>
      </c>
      <c r="Z17" s="83" t="s">
        <v>104</v>
      </c>
      <c r="AA17" s="83" t="s">
        <v>104</v>
      </c>
      <c r="AB17" s="83" t="s">
        <v>38</v>
      </c>
      <c r="AC17" s="83" t="s">
        <v>38</v>
      </c>
      <c r="AD17" s="83" t="s">
        <v>38</v>
      </c>
      <c r="AE17" s="83" t="s">
        <v>38</v>
      </c>
      <c r="AF17" s="83" t="s">
        <v>38</v>
      </c>
      <c r="AG17" s="83" t="s">
        <v>38</v>
      </c>
      <c r="AH17" s="83" t="s">
        <v>38</v>
      </c>
      <c r="AI17" s="83" t="s">
        <v>38</v>
      </c>
      <c r="AJ17" s="83" t="s">
        <v>38</v>
      </c>
      <c r="AK17" s="83" t="s">
        <v>38</v>
      </c>
      <c r="AL17" s="83" t="s">
        <v>38</v>
      </c>
      <c r="AM17" s="83" t="s">
        <v>38</v>
      </c>
      <c r="AN17" s="83" t="s">
        <v>38</v>
      </c>
      <c r="AO17" s="83" t="s">
        <v>38</v>
      </c>
      <c r="AP17" s="83" t="s">
        <v>38</v>
      </c>
      <c r="AQ17" s="83" t="s">
        <v>38</v>
      </c>
      <c r="AR17" s="83" t="s">
        <v>42</v>
      </c>
      <c r="AS17" s="81"/>
      <c r="AT17" s="83"/>
      <c r="AU17" s="83"/>
      <c r="AV17" s="83"/>
      <c r="AW17" s="83"/>
      <c r="AX17" s="83"/>
      <c r="AY17" s="83"/>
      <c r="AZ17" s="83"/>
      <c r="BA17" s="86"/>
      <c r="BB17" s="87">
        <v>17</v>
      </c>
      <c r="BC17" s="88">
        <v>3</v>
      </c>
      <c r="BD17" s="88">
        <v>4</v>
      </c>
      <c r="BE17" s="88">
        <v>16</v>
      </c>
      <c r="BF17" s="88">
        <v>1</v>
      </c>
      <c r="BG17" s="89">
        <v>2</v>
      </c>
      <c r="BH17" s="78">
        <f>SUM(BB17:BG17)</f>
        <v>43</v>
      </c>
      <c r="BI17" s="171"/>
      <c r="BJ17" s="170"/>
      <c r="BK17" s="167"/>
      <c r="BL17" s="167"/>
    </row>
    <row r="18" spans="1:67" s="63" customFormat="1" ht="30" customHeight="1" thickBot="1" x14ac:dyDescent="0.5">
      <c r="A18" s="90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4">
        <f>SUM(BB16:BB17)</f>
        <v>53</v>
      </c>
      <c r="BC18" s="95">
        <f t="shared" ref="BC18:BH18" si="0">SUM(BC16:BC17)</f>
        <v>9</v>
      </c>
      <c r="BD18" s="95">
        <f t="shared" si="0"/>
        <v>4</v>
      </c>
      <c r="BE18" s="95">
        <f t="shared" si="0"/>
        <v>16</v>
      </c>
      <c r="BF18" s="95">
        <f t="shared" si="0"/>
        <v>1</v>
      </c>
      <c r="BG18" s="96">
        <f t="shared" si="0"/>
        <v>12</v>
      </c>
      <c r="BH18" s="97">
        <f t="shared" si="0"/>
        <v>95</v>
      </c>
      <c r="BI18" s="171"/>
      <c r="BJ18" s="170"/>
      <c r="BK18" s="167"/>
      <c r="BL18" s="167"/>
    </row>
    <row r="19" spans="1:67" s="37" customFormat="1" x14ac:dyDescent="0.5">
      <c r="A19" s="13"/>
      <c r="B19" s="13" t="s">
        <v>45</v>
      </c>
      <c r="D19" s="13"/>
      <c r="E19" s="13"/>
      <c r="F19" s="13"/>
      <c r="H19" s="98"/>
      <c r="I19" s="14" t="s">
        <v>35</v>
      </c>
      <c r="J19" s="13" t="s">
        <v>44</v>
      </c>
      <c r="N19" s="13"/>
      <c r="O19" s="13"/>
      <c r="P19" s="13"/>
      <c r="Q19" s="13"/>
      <c r="R19" s="15"/>
      <c r="S19" s="99" t="s">
        <v>43</v>
      </c>
      <c r="T19" s="14" t="s">
        <v>35</v>
      </c>
      <c r="U19" s="13" t="s">
        <v>299</v>
      </c>
      <c r="W19" s="13"/>
      <c r="X19" s="13"/>
      <c r="Y19" s="13"/>
      <c r="Z19" s="13"/>
      <c r="AA19" s="13"/>
      <c r="AB19" s="13"/>
      <c r="AC19" s="13"/>
      <c r="AE19" s="100" t="s">
        <v>42</v>
      </c>
      <c r="AF19" s="14" t="s">
        <v>35</v>
      </c>
      <c r="AG19" s="13" t="s">
        <v>41</v>
      </c>
      <c r="AH19" s="13"/>
      <c r="AI19" s="13"/>
      <c r="AJ19" s="1"/>
      <c r="AK19" s="1"/>
      <c r="AL19" s="1"/>
      <c r="AM19" s="1"/>
      <c r="AN19" s="1"/>
      <c r="AO19" s="1"/>
      <c r="BD19" s="58"/>
      <c r="BE19" s="58"/>
      <c r="BF19" s="58"/>
      <c r="BG19" s="58"/>
      <c r="BH19" s="58"/>
      <c r="BI19" s="162"/>
      <c r="BJ19" s="163"/>
      <c r="BK19" s="164"/>
      <c r="BL19" s="164"/>
    </row>
    <row r="20" spans="1:67" s="37" customFormat="1" ht="21.75" customHeight="1" x14ac:dyDescent="0.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5"/>
      <c r="S20" s="15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"/>
      <c r="AK20" s="1"/>
      <c r="AL20" s="1"/>
      <c r="AM20" s="1"/>
      <c r="AN20" s="1"/>
      <c r="AO20" s="1"/>
      <c r="AP20" s="1"/>
      <c r="AQ20" s="1"/>
      <c r="AR20" s="1"/>
      <c r="AS20" s="1"/>
      <c r="BD20" s="58"/>
      <c r="BE20" s="58"/>
      <c r="BF20" s="58"/>
      <c r="BG20" s="58"/>
      <c r="BH20" s="58"/>
      <c r="BI20" s="162"/>
      <c r="BJ20" s="163"/>
      <c r="BK20" s="164"/>
      <c r="BL20" s="164"/>
    </row>
    <row r="21" spans="1:67" s="37" customFormat="1" x14ac:dyDescent="0.5">
      <c r="A21" s="13"/>
      <c r="B21" s="13"/>
      <c r="C21" s="13"/>
      <c r="D21" s="13"/>
      <c r="E21" s="13"/>
      <c r="F21" s="13"/>
      <c r="G21" s="13"/>
      <c r="H21" s="202" t="s">
        <v>40</v>
      </c>
      <c r="I21" s="14" t="s">
        <v>35</v>
      </c>
      <c r="J21" s="13" t="s">
        <v>39</v>
      </c>
      <c r="N21" s="13"/>
      <c r="O21" s="13"/>
      <c r="P21" s="13"/>
      <c r="Q21" s="13"/>
      <c r="R21" s="15"/>
      <c r="S21" s="100" t="s">
        <v>38</v>
      </c>
      <c r="T21" s="14" t="s">
        <v>35</v>
      </c>
      <c r="U21" s="13" t="s">
        <v>37</v>
      </c>
      <c r="W21" s="13"/>
      <c r="X21" s="13"/>
      <c r="Y21" s="13"/>
      <c r="Z21" s="13"/>
      <c r="AA21" s="13"/>
      <c r="AB21" s="13"/>
      <c r="AC21" s="13"/>
      <c r="AE21" s="100" t="s">
        <v>36</v>
      </c>
      <c r="AF21" s="14" t="s">
        <v>35</v>
      </c>
      <c r="AG21" s="13" t="s">
        <v>34</v>
      </c>
      <c r="AH21" s="13"/>
      <c r="AI21" s="13"/>
      <c r="AJ21" s="1"/>
      <c r="AK21" s="1"/>
      <c r="AL21" s="1"/>
      <c r="AM21" s="1"/>
      <c r="AN21" s="1"/>
      <c r="AO21" s="1"/>
      <c r="BD21" s="58"/>
      <c r="BE21" s="58"/>
      <c r="BF21" s="58"/>
      <c r="BG21" s="58"/>
      <c r="BH21" s="58"/>
      <c r="BI21" s="162"/>
      <c r="BJ21" s="163"/>
      <c r="BK21" s="164"/>
      <c r="BL21" s="164"/>
    </row>
    <row r="22" spans="1:67" s="37" customFormat="1" ht="28.35" customHeight="1" x14ac:dyDescent="0.5">
      <c r="A22" s="13"/>
      <c r="B22" s="13"/>
      <c r="C22" s="13"/>
      <c r="D22" s="13"/>
      <c r="E22" s="13"/>
      <c r="F22" s="13"/>
      <c r="G22" s="13"/>
      <c r="H22" s="101"/>
      <c r="I22" s="14"/>
      <c r="J22" s="13"/>
      <c r="N22" s="13"/>
      <c r="O22" s="13"/>
      <c r="P22" s="13"/>
      <c r="Q22" s="13"/>
      <c r="R22" s="15"/>
      <c r="S22" s="102"/>
      <c r="T22" s="14"/>
      <c r="U22" s="13"/>
      <c r="W22" s="13"/>
      <c r="X22" s="13"/>
      <c r="Y22" s="13"/>
      <c r="Z22" s="13"/>
      <c r="AA22" s="13"/>
      <c r="AB22" s="13"/>
      <c r="AC22" s="13"/>
      <c r="AE22" s="102"/>
      <c r="AF22" s="14"/>
      <c r="AG22" s="13"/>
      <c r="AH22" s="13"/>
      <c r="AI22" s="13"/>
      <c r="AJ22" s="1"/>
      <c r="AK22" s="1"/>
      <c r="AL22" s="1"/>
      <c r="AM22" s="1"/>
      <c r="AN22" s="1"/>
      <c r="AO22" s="1"/>
      <c r="BD22" s="58"/>
      <c r="BE22" s="58"/>
      <c r="BF22" s="58"/>
      <c r="BG22" s="58"/>
      <c r="BH22" s="58"/>
      <c r="BI22" s="162"/>
      <c r="BJ22" s="163"/>
      <c r="BK22" s="164"/>
      <c r="BL22" s="164"/>
    </row>
    <row r="23" spans="1:67" ht="33.950000000000003" customHeight="1" x14ac:dyDescent="0.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5"/>
      <c r="S23" s="15"/>
      <c r="T23" s="13"/>
      <c r="U23" s="13"/>
      <c r="V23" s="13"/>
      <c r="W23" s="13"/>
      <c r="X23" s="13"/>
      <c r="Y23" s="13"/>
      <c r="Z23" s="13"/>
      <c r="AA23" s="55" t="s">
        <v>33</v>
      </c>
      <c r="AB23" s="16"/>
      <c r="AC23" s="16"/>
      <c r="AD23" s="13"/>
      <c r="AE23" s="13"/>
      <c r="AF23" s="13"/>
      <c r="AG23" s="13"/>
      <c r="AH23" s="13"/>
      <c r="AI23" s="13"/>
      <c r="BI23" s="198">
        <f>SUM(BD29,BD41)</f>
        <v>100</v>
      </c>
      <c r="BJ23" s="172"/>
      <c r="BK23" s="172"/>
      <c r="BL23" s="172"/>
      <c r="BM23" s="20"/>
      <c r="BN23" s="11"/>
    </row>
    <row r="24" spans="1:67" ht="18" customHeight="1" thickBot="1" x14ac:dyDescent="0.55000000000000004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5"/>
      <c r="S24" s="15"/>
      <c r="T24" s="13"/>
      <c r="U24" s="13"/>
      <c r="V24" s="13"/>
      <c r="W24" s="13"/>
      <c r="X24" s="13"/>
      <c r="Y24" s="13"/>
      <c r="Z24" s="13"/>
      <c r="AA24" s="13"/>
      <c r="AB24" s="16"/>
      <c r="AC24" s="16"/>
      <c r="AD24" s="13"/>
      <c r="AE24" s="13"/>
      <c r="AF24" s="13"/>
      <c r="AG24" s="13"/>
      <c r="AH24" s="13"/>
      <c r="AI24" s="13"/>
      <c r="BJ24" s="172"/>
      <c r="BK24" s="172"/>
      <c r="BL24" s="172"/>
      <c r="BM24" s="20"/>
      <c r="BN24" s="11"/>
    </row>
    <row r="25" spans="1:67" ht="39.6" customHeight="1" thickBot="1" x14ac:dyDescent="0.55000000000000004">
      <c r="A25" s="251" t="s">
        <v>32</v>
      </c>
      <c r="B25" s="251" t="s">
        <v>326</v>
      </c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5"/>
      <c r="P25" s="262" t="s">
        <v>31</v>
      </c>
      <c r="Q25" s="263"/>
      <c r="R25" s="410" t="s">
        <v>30</v>
      </c>
      <c r="S25" s="411"/>
      <c r="T25" s="416" t="s">
        <v>29</v>
      </c>
      <c r="U25" s="417"/>
      <c r="V25" s="417"/>
      <c r="W25" s="417"/>
      <c r="X25" s="417"/>
      <c r="Y25" s="417"/>
      <c r="Z25" s="417"/>
      <c r="AA25" s="417"/>
      <c r="AB25" s="417"/>
      <c r="AC25" s="417"/>
      <c r="AD25" s="417"/>
      <c r="AE25" s="418"/>
      <c r="AF25" s="416" t="s">
        <v>28</v>
      </c>
      <c r="AG25" s="417"/>
      <c r="AH25" s="417"/>
      <c r="AI25" s="417"/>
      <c r="AJ25" s="417"/>
      <c r="AK25" s="417"/>
      <c r="AL25" s="417"/>
      <c r="AM25" s="417"/>
      <c r="AN25" s="417"/>
      <c r="AO25" s="417"/>
      <c r="AP25" s="417"/>
      <c r="AQ25" s="417"/>
      <c r="AR25" s="417"/>
      <c r="AS25" s="417"/>
      <c r="AT25" s="417"/>
      <c r="AU25" s="417"/>
      <c r="AV25" s="417"/>
      <c r="AW25" s="417"/>
      <c r="AX25" s="417"/>
      <c r="AY25" s="417"/>
      <c r="AZ25" s="417"/>
      <c r="BA25" s="417"/>
      <c r="BB25" s="417"/>
      <c r="BC25" s="103"/>
      <c r="BD25" s="442" t="s">
        <v>27</v>
      </c>
      <c r="BE25" s="443"/>
      <c r="BF25" s="443"/>
      <c r="BG25" s="443"/>
      <c r="BH25" s="444"/>
      <c r="BI25" s="173"/>
      <c r="BJ25" s="167"/>
      <c r="BK25" s="167"/>
      <c r="BL25" s="167"/>
      <c r="BM25" s="62"/>
      <c r="BO25" s="1"/>
    </row>
    <row r="26" spans="1:67" ht="39.6" customHeight="1" thickBot="1" x14ac:dyDescent="0.55000000000000004">
      <c r="A26" s="252"/>
      <c r="B26" s="256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8"/>
      <c r="P26" s="264"/>
      <c r="Q26" s="265"/>
      <c r="R26" s="412"/>
      <c r="S26" s="413"/>
      <c r="T26" s="419" t="s">
        <v>26</v>
      </c>
      <c r="U26" s="263"/>
      <c r="V26" s="421" t="s">
        <v>25</v>
      </c>
      <c r="W26" s="422"/>
      <c r="X26" s="425" t="s">
        <v>24</v>
      </c>
      <c r="Y26" s="426"/>
      <c r="Z26" s="426"/>
      <c r="AA26" s="426"/>
      <c r="AB26" s="426"/>
      <c r="AC26" s="426"/>
      <c r="AD26" s="426"/>
      <c r="AE26" s="427"/>
      <c r="AF26" s="425" t="s">
        <v>23</v>
      </c>
      <c r="AG26" s="426"/>
      <c r="AH26" s="426"/>
      <c r="AI26" s="426"/>
      <c r="AJ26" s="426"/>
      <c r="AK26" s="426"/>
      <c r="AL26" s="426"/>
      <c r="AM26" s="426"/>
      <c r="AN26" s="426"/>
      <c r="AO26" s="426"/>
      <c r="AP26" s="426"/>
      <c r="AQ26" s="427"/>
      <c r="AR26" s="425" t="s">
        <v>22</v>
      </c>
      <c r="AS26" s="426"/>
      <c r="AT26" s="426"/>
      <c r="AU26" s="426"/>
      <c r="AV26" s="426"/>
      <c r="AW26" s="426"/>
      <c r="AX26" s="426"/>
      <c r="AY26" s="426"/>
      <c r="AZ26" s="426"/>
      <c r="BA26" s="426"/>
      <c r="BB26" s="426"/>
      <c r="BC26" s="427"/>
      <c r="BD26" s="445"/>
      <c r="BE26" s="446"/>
      <c r="BF26" s="446"/>
      <c r="BG26" s="446"/>
      <c r="BH26" s="447"/>
      <c r="BI26" s="173"/>
      <c r="BJ26" s="167"/>
      <c r="BK26" s="167"/>
      <c r="BL26" s="167"/>
      <c r="BM26" s="62"/>
      <c r="BO26" s="1"/>
    </row>
    <row r="27" spans="1:67" ht="68.25" customHeight="1" thickBot="1" x14ac:dyDescent="0.55000000000000004">
      <c r="A27" s="252"/>
      <c r="B27" s="256"/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8"/>
      <c r="P27" s="264"/>
      <c r="Q27" s="265"/>
      <c r="R27" s="412"/>
      <c r="S27" s="413"/>
      <c r="T27" s="420"/>
      <c r="U27" s="265"/>
      <c r="V27" s="423"/>
      <c r="W27" s="424"/>
      <c r="X27" s="428" t="s">
        <v>21</v>
      </c>
      <c r="Y27" s="263"/>
      <c r="Z27" s="429" t="s">
        <v>20</v>
      </c>
      <c r="AA27" s="263"/>
      <c r="AB27" s="429" t="s">
        <v>19</v>
      </c>
      <c r="AC27" s="263"/>
      <c r="AD27" s="262" t="s">
        <v>18</v>
      </c>
      <c r="AE27" s="411"/>
      <c r="AF27" s="451" t="s">
        <v>17</v>
      </c>
      <c r="AG27" s="452"/>
      <c r="AH27" s="452"/>
      <c r="AI27" s="452"/>
      <c r="AJ27" s="452"/>
      <c r="AK27" s="453"/>
      <c r="AL27" s="451" t="s">
        <v>16</v>
      </c>
      <c r="AM27" s="452"/>
      <c r="AN27" s="452"/>
      <c r="AO27" s="452"/>
      <c r="AP27" s="452"/>
      <c r="AQ27" s="453"/>
      <c r="AR27" s="451" t="s">
        <v>136</v>
      </c>
      <c r="AS27" s="452"/>
      <c r="AT27" s="452"/>
      <c r="AU27" s="452"/>
      <c r="AV27" s="452"/>
      <c r="AW27" s="453"/>
      <c r="AX27" s="451" t="s">
        <v>137</v>
      </c>
      <c r="AY27" s="452"/>
      <c r="AZ27" s="452"/>
      <c r="BA27" s="452"/>
      <c r="BB27" s="452"/>
      <c r="BC27" s="453"/>
      <c r="BD27" s="445"/>
      <c r="BE27" s="446"/>
      <c r="BF27" s="446"/>
      <c r="BG27" s="446"/>
      <c r="BH27" s="447"/>
      <c r="BI27" s="173"/>
      <c r="BJ27" s="167"/>
      <c r="BK27" s="167"/>
      <c r="BL27" s="167"/>
      <c r="BM27" s="62"/>
      <c r="BO27" s="1"/>
    </row>
    <row r="28" spans="1:67" ht="164.25" customHeight="1" thickBot="1" x14ac:dyDescent="0.55000000000000004">
      <c r="A28" s="253"/>
      <c r="B28" s="259"/>
      <c r="C28" s="260"/>
      <c r="D28" s="260"/>
      <c r="E28" s="260"/>
      <c r="F28" s="260"/>
      <c r="G28" s="260"/>
      <c r="H28" s="260"/>
      <c r="I28" s="260"/>
      <c r="J28" s="260"/>
      <c r="K28" s="260"/>
      <c r="L28" s="260"/>
      <c r="M28" s="260"/>
      <c r="N28" s="260"/>
      <c r="O28" s="261"/>
      <c r="P28" s="266"/>
      <c r="Q28" s="267"/>
      <c r="R28" s="414"/>
      <c r="S28" s="415"/>
      <c r="T28" s="420"/>
      <c r="U28" s="265"/>
      <c r="V28" s="423"/>
      <c r="W28" s="424"/>
      <c r="X28" s="420"/>
      <c r="Y28" s="265"/>
      <c r="Z28" s="412"/>
      <c r="AA28" s="265"/>
      <c r="AB28" s="412"/>
      <c r="AC28" s="265"/>
      <c r="AD28" s="264"/>
      <c r="AE28" s="413"/>
      <c r="AF28" s="229" t="s">
        <v>15</v>
      </c>
      <c r="AG28" s="230"/>
      <c r="AH28" s="231" t="s">
        <v>14</v>
      </c>
      <c r="AI28" s="230"/>
      <c r="AJ28" s="232" t="s">
        <v>13</v>
      </c>
      <c r="AK28" s="233"/>
      <c r="AL28" s="454" t="s">
        <v>15</v>
      </c>
      <c r="AM28" s="227"/>
      <c r="AN28" s="454" t="s">
        <v>14</v>
      </c>
      <c r="AO28" s="455"/>
      <c r="AP28" s="227" t="s">
        <v>13</v>
      </c>
      <c r="AQ28" s="228"/>
      <c r="AR28" s="229" t="s">
        <v>15</v>
      </c>
      <c r="AS28" s="230"/>
      <c r="AT28" s="231" t="s">
        <v>14</v>
      </c>
      <c r="AU28" s="230"/>
      <c r="AV28" s="232" t="s">
        <v>13</v>
      </c>
      <c r="AW28" s="233"/>
      <c r="AX28" s="234" t="s">
        <v>15</v>
      </c>
      <c r="AY28" s="235"/>
      <c r="AZ28" s="236" t="s">
        <v>14</v>
      </c>
      <c r="BA28" s="235"/>
      <c r="BB28" s="237" t="s">
        <v>13</v>
      </c>
      <c r="BC28" s="238"/>
      <c r="BD28" s="448"/>
      <c r="BE28" s="449"/>
      <c r="BF28" s="449"/>
      <c r="BG28" s="449"/>
      <c r="BH28" s="450"/>
      <c r="BI28" s="173"/>
      <c r="BJ28" s="167"/>
      <c r="BK28" s="167"/>
      <c r="BL28" s="167"/>
      <c r="BM28" s="62"/>
      <c r="BO28" s="1"/>
    </row>
    <row r="29" spans="1:67" s="9" customFormat="1" ht="42.6" customHeight="1" thickBot="1" x14ac:dyDescent="0.25">
      <c r="A29" s="104" t="s">
        <v>107</v>
      </c>
      <c r="B29" s="268" t="s">
        <v>108</v>
      </c>
      <c r="C29" s="269"/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70"/>
      <c r="P29" s="434"/>
      <c r="Q29" s="388"/>
      <c r="R29" s="388"/>
      <c r="S29" s="385"/>
      <c r="T29" s="435">
        <f>SUM(T30:U40)</f>
        <v>1128</v>
      </c>
      <c r="U29" s="385"/>
      <c r="V29" s="430">
        <f t="shared" ref="V29" si="1">SUM(V30:W40)</f>
        <v>314</v>
      </c>
      <c r="W29" s="393"/>
      <c r="X29" s="435">
        <f t="shared" ref="X29" si="2">SUM(X30:Y40)</f>
        <v>166</v>
      </c>
      <c r="Y29" s="385"/>
      <c r="Z29" s="430">
        <f t="shared" ref="Z29" si="3">SUM(Z30:AA40)</f>
        <v>48</v>
      </c>
      <c r="AA29" s="385"/>
      <c r="AB29" s="430">
        <f t="shared" ref="AB29" si="4">SUM(AB30:AC40)</f>
        <v>100</v>
      </c>
      <c r="AC29" s="385"/>
      <c r="AD29" s="430">
        <f t="shared" ref="AD29" si="5">SUM(AD30:AE40)</f>
        <v>0</v>
      </c>
      <c r="AE29" s="393"/>
      <c r="AF29" s="435">
        <f t="shared" ref="AF29" si="6">SUM(AF30:AG40)</f>
        <v>612</v>
      </c>
      <c r="AG29" s="385"/>
      <c r="AH29" s="430">
        <f t="shared" ref="AH29" si="7">SUM(AH30:AI40)</f>
        <v>256</v>
      </c>
      <c r="AI29" s="385"/>
      <c r="AJ29" s="430">
        <f t="shared" ref="AJ29" si="8">SUM(AJ30:AK40)</f>
        <v>18</v>
      </c>
      <c r="AK29" s="393"/>
      <c r="AL29" s="435">
        <f t="shared" ref="AL29" si="9">SUM(AL30:AM40)</f>
        <v>318</v>
      </c>
      <c r="AM29" s="385"/>
      <c r="AN29" s="430">
        <f t="shared" ref="AN29" si="10">SUM(AN30:AO40)</f>
        <v>58</v>
      </c>
      <c r="AO29" s="385"/>
      <c r="AP29" s="430">
        <f t="shared" ref="AP29" si="11">SUM(AP30:AQ40)</f>
        <v>9</v>
      </c>
      <c r="AQ29" s="393"/>
      <c r="AR29" s="435">
        <f t="shared" ref="AR29" si="12">SUM(AR30:AS40)</f>
        <v>198</v>
      </c>
      <c r="AS29" s="385"/>
      <c r="AT29" s="430">
        <f t="shared" ref="AT29" si="13">SUM(AT30:AU40)</f>
        <v>0</v>
      </c>
      <c r="AU29" s="385"/>
      <c r="AV29" s="430">
        <f t="shared" ref="AV29" si="14">SUM(AV30:AW40)</f>
        <v>6</v>
      </c>
      <c r="AW29" s="393"/>
      <c r="AX29" s="435">
        <f t="shared" ref="AX29" si="15">SUM(AX30:AY40)</f>
        <v>0</v>
      </c>
      <c r="AY29" s="385"/>
      <c r="AZ29" s="430">
        <f t="shared" ref="AZ29" si="16">SUM(AZ30:BA40)</f>
        <v>0</v>
      </c>
      <c r="BA29" s="385"/>
      <c r="BB29" s="430">
        <f t="shared" ref="BB29" si="17">SUM(BB30:BC40)</f>
        <v>0</v>
      </c>
      <c r="BC29" s="393"/>
      <c r="BD29" s="436">
        <f>T29*100/T81</f>
        <v>35.427135678391963</v>
      </c>
      <c r="BE29" s="437"/>
      <c r="BF29" s="437"/>
      <c r="BG29" s="437"/>
      <c r="BH29" s="438"/>
      <c r="BI29" s="174">
        <f>SUM(X29:AE29)</f>
        <v>314</v>
      </c>
      <c r="BJ29" s="175">
        <f>SUM(AF29,AL29,AR29,AX29)</f>
        <v>1128</v>
      </c>
      <c r="BK29" s="175">
        <f>SUM(AH29,AN29,AT29,AZ29)</f>
        <v>314</v>
      </c>
      <c r="BL29" s="175">
        <f>SUM(AJ29,AP29,AV29,BB29)</f>
        <v>33</v>
      </c>
    </row>
    <row r="30" spans="1:67" s="12" customFormat="1" ht="70.7" customHeight="1" x14ac:dyDescent="0.2">
      <c r="A30" s="105" t="s">
        <v>221</v>
      </c>
      <c r="B30" s="218" t="s">
        <v>184</v>
      </c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20"/>
      <c r="P30" s="391"/>
      <c r="Q30" s="389"/>
      <c r="R30" s="389"/>
      <c r="S30" s="390"/>
      <c r="T30" s="401"/>
      <c r="U30" s="402"/>
      <c r="V30" s="431"/>
      <c r="W30" s="439"/>
      <c r="X30" s="402"/>
      <c r="Y30" s="402"/>
      <c r="Z30" s="431"/>
      <c r="AA30" s="391"/>
      <c r="AB30" s="402"/>
      <c r="AC30" s="402"/>
      <c r="AD30" s="431"/>
      <c r="AE30" s="439"/>
      <c r="AF30" s="401"/>
      <c r="AG30" s="402"/>
      <c r="AH30" s="431"/>
      <c r="AI30" s="391"/>
      <c r="AJ30" s="402"/>
      <c r="AK30" s="391"/>
      <c r="AL30" s="401"/>
      <c r="AM30" s="402"/>
      <c r="AN30" s="431"/>
      <c r="AO30" s="391"/>
      <c r="AP30" s="402"/>
      <c r="AQ30" s="391"/>
      <c r="AR30" s="401"/>
      <c r="AS30" s="402"/>
      <c r="AT30" s="431"/>
      <c r="AU30" s="391"/>
      <c r="AV30" s="402"/>
      <c r="AW30" s="439"/>
      <c r="AX30" s="464"/>
      <c r="AY30" s="335"/>
      <c r="AZ30" s="440"/>
      <c r="BA30" s="466"/>
      <c r="BB30" s="440"/>
      <c r="BC30" s="441"/>
      <c r="BD30" s="461"/>
      <c r="BE30" s="462"/>
      <c r="BF30" s="462"/>
      <c r="BG30" s="462"/>
      <c r="BH30" s="463"/>
      <c r="BI30" s="174">
        <f t="shared" ref="BI30:BI84" si="18">SUM(X30:AE30)</f>
        <v>0</v>
      </c>
      <c r="BJ30" s="139"/>
      <c r="BK30" s="177"/>
      <c r="BL30" s="139"/>
    </row>
    <row r="31" spans="1:67" s="12" customFormat="1" ht="70.7" customHeight="1" x14ac:dyDescent="0.2">
      <c r="A31" s="106" t="s">
        <v>155</v>
      </c>
      <c r="B31" s="248" t="s">
        <v>185</v>
      </c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50"/>
      <c r="P31" s="282">
        <v>1</v>
      </c>
      <c r="Q31" s="355"/>
      <c r="R31" s="355"/>
      <c r="S31" s="356"/>
      <c r="T31" s="371">
        <f>SUM(AF31,AL31,AR31)</f>
        <v>90</v>
      </c>
      <c r="U31" s="275"/>
      <c r="V31" s="387">
        <f>SUM(AH31,AN31,AT31)</f>
        <v>34</v>
      </c>
      <c r="W31" s="356"/>
      <c r="X31" s="334">
        <v>18</v>
      </c>
      <c r="Y31" s="290"/>
      <c r="Z31" s="272"/>
      <c r="AA31" s="273"/>
      <c r="AB31" s="290">
        <v>16</v>
      </c>
      <c r="AC31" s="273"/>
      <c r="AD31" s="290"/>
      <c r="AE31" s="291"/>
      <c r="AF31" s="432">
        <v>90</v>
      </c>
      <c r="AG31" s="433"/>
      <c r="AH31" s="470">
        <v>34</v>
      </c>
      <c r="AI31" s="433"/>
      <c r="AJ31" s="290">
        <v>3</v>
      </c>
      <c r="AK31" s="291"/>
      <c r="AL31" s="282"/>
      <c r="AM31" s="362"/>
      <c r="AN31" s="355"/>
      <c r="AO31" s="355"/>
      <c r="AP31" s="282"/>
      <c r="AQ31" s="355"/>
      <c r="AR31" s="465"/>
      <c r="AS31" s="362"/>
      <c r="AT31" s="355"/>
      <c r="AU31" s="355"/>
      <c r="AV31" s="282"/>
      <c r="AW31" s="356"/>
      <c r="AX31" s="272"/>
      <c r="AY31" s="273"/>
      <c r="AZ31" s="290"/>
      <c r="BA31" s="290"/>
      <c r="BB31" s="290"/>
      <c r="BC31" s="291"/>
      <c r="BD31" s="312" t="s">
        <v>161</v>
      </c>
      <c r="BE31" s="313"/>
      <c r="BF31" s="313"/>
      <c r="BG31" s="313"/>
      <c r="BH31" s="314"/>
      <c r="BI31" s="174">
        <f t="shared" si="18"/>
        <v>34</v>
      </c>
      <c r="BJ31" s="139"/>
      <c r="BK31" s="177"/>
      <c r="BL31" s="139"/>
    </row>
    <row r="32" spans="1:67" s="12" customFormat="1" ht="70.7" customHeight="1" x14ac:dyDescent="0.2">
      <c r="A32" s="106" t="s">
        <v>156</v>
      </c>
      <c r="B32" s="248" t="s">
        <v>186</v>
      </c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50"/>
      <c r="P32" s="282"/>
      <c r="Q32" s="355"/>
      <c r="R32" s="355">
        <v>1</v>
      </c>
      <c r="S32" s="356"/>
      <c r="T32" s="371">
        <f t="shared" ref="T32:T39" si="19">SUM(AF32,AL32,AR32)</f>
        <v>90</v>
      </c>
      <c r="U32" s="275"/>
      <c r="V32" s="387">
        <f t="shared" ref="V32:V39" si="20">SUM(AH32,AN32,AT32)</f>
        <v>34</v>
      </c>
      <c r="W32" s="356"/>
      <c r="X32" s="334">
        <v>18</v>
      </c>
      <c r="Y32" s="290"/>
      <c r="Z32" s="290"/>
      <c r="AA32" s="290"/>
      <c r="AB32" s="290">
        <v>16</v>
      </c>
      <c r="AC32" s="290"/>
      <c r="AD32" s="290"/>
      <c r="AE32" s="291"/>
      <c r="AF32" s="432">
        <v>90</v>
      </c>
      <c r="AG32" s="470"/>
      <c r="AH32" s="470">
        <v>34</v>
      </c>
      <c r="AI32" s="433"/>
      <c r="AJ32" s="290">
        <v>3</v>
      </c>
      <c r="AK32" s="291"/>
      <c r="AL32" s="432"/>
      <c r="AM32" s="470"/>
      <c r="AN32" s="470"/>
      <c r="AO32" s="433"/>
      <c r="AP32" s="290"/>
      <c r="AQ32" s="291"/>
      <c r="AR32" s="465"/>
      <c r="AS32" s="362"/>
      <c r="AT32" s="355"/>
      <c r="AU32" s="355"/>
      <c r="AV32" s="282"/>
      <c r="AW32" s="356"/>
      <c r="AX32" s="272"/>
      <c r="AY32" s="273"/>
      <c r="AZ32" s="290"/>
      <c r="BA32" s="290"/>
      <c r="BB32" s="290"/>
      <c r="BC32" s="291"/>
      <c r="BD32" s="312" t="s">
        <v>132</v>
      </c>
      <c r="BE32" s="313"/>
      <c r="BF32" s="313"/>
      <c r="BG32" s="313"/>
      <c r="BH32" s="314"/>
      <c r="BI32" s="174">
        <f t="shared" si="18"/>
        <v>34</v>
      </c>
      <c r="BJ32" s="139"/>
      <c r="BK32" s="139"/>
      <c r="BL32" s="139"/>
    </row>
    <row r="33" spans="1:64" s="9" customFormat="1" ht="104.85" customHeight="1" x14ac:dyDescent="0.2">
      <c r="A33" s="107" t="s">
        <v>222</v>
      </c>
      <c r="B33" s="221" t="s">
        <v>187</v>
      </c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3"/>
      <c r="P33" s="345"/>
      <c r="Q33" s="348"/>
      <c r="R33" s="346"/>
      <c r="S33" s="354"/>
      <c r="T33" s="371">
        <f t="shared" ref="T33:T35" si="21">SUM(AF33,AL33,AR33)</f>
        <v>0</v>
      </c>
      <c r="U33" s="275"/>
      <c r="V33" s="387">
        <f t="shared" ref="V33:V35" si="22">SUM(AH33,AN33,AT33)</f>
        <v>0</v>
      </c>
      <c r="W33" s="356"/>
      <c r="X33" s="347"/>
      <c r="Y33" s="346"/>
      <c r="Z33" s="386"/>
      <c r="AA33" s="386"/>
      <c r="AB33" s="347"/>
      <c r="AC33" s="346"/>
      <c r="AD33" s="386"/>
      <c r="AE33" s="484"/>
      <c r="AF33" s="474"/>
      <c r="AG33" s="346"/>
      <c r="AH33" s="386"/>
      <c r="AI33" s="386"/>
      <c r="AJ33" s="347"/>
      <c r="AK33" s="484"/>
      <c r="AL33" s="347"/>
      <c r="AM33" s="346"/>
      <c r="AN33" s="386"/>
      <c r="AO33" s="386"/>
      <c r="AP33" s="347"/>
      <c r="AQ33" s="386"/>
      <c r="AR33" s="474"/>
      <c r="AS33" s="346"/>
      <c r="AT33" s="386"/>
      <c r="AU33" s="386"/>
      <c r="AV33" s="347"/>
      <c r="AW33" s="484"/>
      <c r="AX33" s="545"/>
      <c r="AY33" s="546"/>
      <c r="AZ33" s="459"/>
      <c r="BA33" s="459"/>
      <c r="BB33" s="459"/>
      <c r="BC33" s="460"/>
      <c r="BD33" s="456"/>
      <c r="BE33" s="457"/>
      <c r="BF33" s="457"/>
      <c r="BG33" s="457"/>
      <c r="BH33" s="458"/>
      <c r="BI33" s="174">
        <f t="shared" si="18"/>
        <v>0</v>
      </c>
      <c r="BJ33" s="176"/>
      <c r="BK33" s="176"/>
      <c r="BL33" s="176"/>
    </row>
    <row r="34" spans="1:64" s="12" customFormat="1" ht="70.7" customHeight="1" x14ac:dyDescent="0.2">
      <c r="A34" s="106" t="s">
        <v>157</v>
      </c>
      <c r="B34" s="248" t="s">
        <v>189</v>
      </c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50"/>
      <c r="P34" s="272">
        <v>1</v>
      </c>
      <c r="Q34" s="290"/>
      <c r="R34" s="406"/>
      <c r="S34" s="407"/>
      <c r="T34" s="371">
        <f t="shared" si="21"/>
        <v>108</v>
      </c>
      <c r="U34" s="272"/>
      <c r="V34" s="387">
        <f t="shared" si="22"/>
        <v>48</v>
      </c>
      <c r="W34" s="356"/>
      <c r="X34" s="334">
        <v>24</v>
      </c>
      <c r="Y34" s="290"/>
      <c r="Z34" s="290">
        <v>24</v>
      </c>
      <c r="AA34" s="290"/>
      <c r="AB34" s="290"/>
      <c r="AC34" s="290"/>
      <c r="AD34" s="290"/>
      <c r="AE34" s="291"/>
      <c r="AF34" s="334">
        <v>108</v>
      </c>
      <c r="AG34" s="290"/>
      <c r="AH34" s="290">
        <v>48</v>
      </c>
      <c r="AI34" s="290"/>
      <c r="AJ34" s="290">
        <v>3</v>
      </c>
      <c r="AK34" s="291"/>
      <c r="AL34" s="347"/>
      <c r="AM34" s="346"/>
      <c r="AN34" s="386"/>
      <c r="AO34" s="386"/>
      <c r="AP34" s="347"/>
      <c r="AQ34" s="386"/>
      <c r="AR34" s="283"/>
      <c r="AS34" s="289"/>
      <c r="AT34" s="285"/>
      <c r="AU34" s="284"/>
      <c r="AV34" s="289"/>
      <c r="AW34" s="286"/>
      <c r="AX34" s="272"/>
      <c r="AY34" s="273"/>
      <c r="AZ34" s="290"/>
      <c r="BA34" s="290"/>
      <c r="BB34" s="290"/>
      <c r="BC34" s="291"/>
      <c r="BD34" s="312" t="s">
        <v>162</v>
      </c>
      <c r="BE34" s="313"/>
      <c r="BF34" s="313"/>
      <c r="BG34" s="313"/>
      <c r="BH34" s="314"/>
      <c r="BI34" s="174">
        <f t="shared" si="18"/>
        <v>48</v>
      </c>
      <c r="BJ34" s="139"/>
      <c r="BK34" s="139"/>
      <c r="BL34" s="139"/>
    </row>
    <row r="35" spans="1:64" s="12" customFormat="1" ht="70.7" customHeight="1" x14ac:dyDescent="0.2">
      <c r="A35" s="108" t="s">
        <v>158</v>
      </c>
      <c r="B35" s="248" t="s">
        <v>190</v>
      </c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50"/>
      <c r="P35" s="282"/>
      <c r="Q35" s="355"/>
      <c r="R35" s="355">
        <v>1</v>
      </c>
      <c r="S35" s="356"/>
      <c r="T35" s="371">
        <f t="shared" si="21"/>
        <v>108</v>
      </c>
      <c r="U35" s="275"/>
      <c r="V35" s="387">
        <f t="shared" si="22"/>
        <v>42</v>
      </c>
      <c r="W35" s="356"/>
      <c r="X35" s="334">
        <v>24</v>
      </c>
      <c r="Y35" s="290"/>
      <c r="Z35" s="290"/>
      <c r="AA35" s="290"/>
      <c r="AB35" s="290">
        <v>18</v>
      </c>
      <c r="AC35" s="290"/>
      <c r="AD35" s="290"/>
      <c r="AE35" s="291"/>
      <c r="AF35" s="334">
        <v>108</v>
      </c>
      <c r="AG35" s="290"/>
      <c r="AH35" s="290">
        <v>42</v>
      </c>
      <c r="AI35" s="290"/>
      <c r="AJ35" s="290">
        <v>3</v>
      </c>
      <c r="AK35" s="291"/>
      <c r="AL35" s="347"/>
      <c r="AM35" s="346"/>
      <c r="AN35" s="386"/>
      <c r="AO35" s="386"/>
      <c r="AP35" s="347"/>
      <c r="AQ35" s="386"/>
      <c r="AR35" s="465"/>
      <c r="AS35" s="362"/>
      <c r="AT35" s="355"/>
      <c r="AU35" s="355"/>
      <c r="AV35" s="282"/>
      <c r="AW35" s="356"/>
      <c r="AX35" s="320"/>
      <c r="AY35" s="321"/>
      <c r="AZ35" s="330"/>
      <c r="BA35" s="330"/>
      <c r="BB35" s="330"/>
      <c r="BC35" s="488"/>
      <c r="BD35" s="312" t="s">
        <v>163</v>
      </c>
      <c r="BE35" s="313"/>
      <c r="BF35" s="313"/>
      <c r="BG35" s="313"/>
      <c r="BH35" s="314"/>
      <c r="BI35" s="174">
        <f t="shared" si="18"/>
        <v>42</v>
      </c>
      <c r="BJ35" s="139"/>
      <c r="BK35" s="139"/>
      <c r="BL35" s="139"/>
    </row>
    <row r="36" spans="1:64" s="12" customFormat="1" ht="42.6" customHeight="1" x14ac:dyDescent="0.2">
      <c r="A36" s="106" t="s">
        <v>225</v>
      </c>
      <c r="B36" s="248" t="s">
        <v>188</v>
      </c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50"/>
      <c r="P36" s="408">
        <v>2</v>
      </c>
      <c r="Q36" s="397"/>
      <c r="R36" s="398"/>
      <c r="S36" s="409"/>
      <c r="T36" s="473">
        <f>SUM(AF36,AL36,AR36)</f>
        <v>120</v>
      </c>
      <c r="U36" s="408"/>
      <c r="V36" s="387">
        <f>SUM(AH36,AN36,AT36)</f>
        <v>58</v>
      </c>
      <c r="W36" s="356"/>
      <c r="X36" s="334">
        <v>34</v>
      </c>
      <c r="Y36" s="290"/>
      <c r="Z36" s="290">
        <v>24</v>
      </c>
      <c r="AA36" s="290"/>
      <c r="AB36" s="290"/>
      <c r="AC36" s="290"/>
      <c r="AD36" s="290"/>
      <c r="AE36" s="291"/>
      <c r="AF36" s="334"/>
      <c r="AG36" s="290"/>
      <c r="AH36" s="290"/>
      <c r="AI36" s="290"/>
      <c r="AJ36" s="290"/>
      <c r="AK36" s="291"/>
      <c r="AL36" s="334">
        <v>120</v>
      </c>
      <c r="AM36" s="290"/>
      <c r="AN36" s="290">
        <v>58</v>
      </c>
      <c r="AO36" s="290"/>
      <c r="AP36" s="290">
        <v>3</v>
      </c>
      <c r="AQ36" s="291"/>
      <c r="AR36" s="471"/>
      <c r="AS36" s="472"/>
      <c r="AT36" s="292"/>
      <c r="AU36" s="292"/>
      <c r="AV36" s="395"/>
      <c r="AW36" s="293"/>
      <c r="AX36" s="397"/>
      <c r="AY36" s="398"/>
      <c r="AZ36" s="394"/>
      <c r="BA36" s="394"/>
      <c r="BB36" s="394"/>
      <c r="BC36" s="476"/>
      <c r="BD36" s="467" t="s">
        <v>164</v>
      </c>
      <c r="BE36" s="468"/>
      <c r="BF36" s="468"/>
      <c r="BG36" s="468"/>
      <c r="BH36" s="469"/>
      <c r="BI36" s="174">
        <f t="shared" si="18"/>
        <v>58</v>
      </c>
      <c r="BJ36" s="139"/>
      <c r="BK36" s="139"/>
      <c r="BL36" s="139"/>
    </row>
    <row r="37" spans="1:64" s="9" customFormat="1" ht="70.7" customHeight="1" x14ac:dyDescent="0.2">
      <c r="A37" s="109" t="s">
        <v>159</v>
      </c>
      <c r="B37" s="221" t="s">
        <v>112</v>
      </c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3"/>
      <c r="P37" s="275"/>
      <c r="Q37" s="272"/>
      <c r="R37" s="273"/>
      <c r="S37" s="274"/>
      <c r="T37" s="371">
        <f t="shared" si="19"/>
        <v>0</v>
      </c>
      <c r="U37" s="275"/>
      <c r="V37" s="387">
        <f t="shared" si="20"/>
        <v>0</v>
      </c>
      <c r="W37" s="356"/>
      <c r="X37" s="275"/>
      <c r="Y37" s="275"/>
      <c r="Z37" s="273"/>
      <c r="AA37" s="275"/>
      <c r="AB37" s="273"/>
      <c r="AC37" s="275"/>
      <c r="AD37" s="273"/>
      <c r="AE37" s="274"/>
      <c r="AF37" s="271"/>
      <c r="AG37" s="275"/>
      <c r="AH37" s="273"/>
      <c r="AI37" s="275"/>
      <c r="AJ37" s="273"/>
      <c r="AK37" s="274"/>
      <c r="AL37" s="544"/>
      <c r="AM37" s="493"/>
      <c r="AN37" s="492"/>
      <c r="AO37" s="493"/>
      <c r="AP37" s="492"/>
      <c r="AQ37" s="494"/>
      <c r="AR37" s="544"/>
      <c r="AS37" s="493"/>
      <c r="AT37" s="492"/>
      <c r="AU37" s="493"/>
      <c r="AV37" s="492"/>
      <c r="AW37" s="494"/>
      <c r="AX37" s="348"/>
      <c r="AY37" s="344"/>
      <c r="AZ37" s="352"/>
      <c r="BA37" s="352"/>
      <c r="BB37" s="352"/>
      <c r="BC37" s="353"/>
      <c r="BD37" s="564"/>
      <c r="BE37" s="565"/>
      <c r="BF37" s="565"/>
      <c r="BG37" s="565"/>
      <c r="BH37" s="566"/>
      <c r="BI37" s="174">
        <f t="shared" si="18"/>
        <v>0</v>
      </c>
      <c r="BJ37" s="176"/>
      <c r="BK37" s="176"/>
      <c r="BL37" s="176"/>
    </row>
    <row r="38" spans="1:64" s="12" customFormat="1" ht="70.7" customHeight="1" x14ac:dyDescent="0.2">
      <c r="A38" s="106" t="s">
        <v>160</v>
      </c>
      <c r="B38" s="248" t="s">
        <v>191</v>
      </c>
      <c r="C38" s="249"/>
      <c r="D38" s="249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50"/>
      <c r="P38" s="403"/>
      <c r="Q38" s="404"/>
      <c r="R38" s="355">
        <v>1</v>
      </c>
      <c r="S38" s="356"/>
      <c r="T38" s="371">
        <f t="shared" si="19"/>
        <v>108</v>
      </c>
      <c r="U38" s="275"/>
      <c r="V38" s="392">
        <f t="shared" si="20"/>
        <v>42</v>
      </c>
      <c r="W38" s="293"/>
      <c r="X38" s="405">
        <v>18</v>
      </c>
      <c r="Y38" s="394"/>
      <c r="Z38" s="394"/>
      <c r="AA38" s="394"/>
      <c r="AB38" s="394">
        <v>24</v>
      </c>
      <c r="AC38" s="394"/>
      <c r="AD38" s="292"/>
      <c r="AE38" s="293"/>
      <c r="AF38" s="395">
        <v>108</v>
      </c>
      <c r="AG38" s="292"/>
      <c r="AH38" s="292">
        <v>42</v>
      </c>
      <c r="AI38" s="292"/>
      <c r="AJ38" s="292">
        <v>3</v>
      </c>
      <c r="AK38" s="472"/>
      <c r="AL38" s="287"/>
      <c r="AM38" s="288"/>
      <c r="AN38" s="285"/>
      <c r="AO38" s="289"/>
      <c r="AP38" s="285"/>
      <c r="AQ38" s="286"/>
      <c r="AR38" s="287"/>
      <c r="AS38" s="288"/>
      <c r="AT38" s="285"/>
      <c r="AU38" s="289"/>
      <c r="AV38" s="285"/>
      <c r="AW38" s="286"/>
      <c r="AX38" s="287"/>
      <c r="AY38" s="288"/>
      <c r="AZ38" s="285"/>
      <c r="BA38" s="289"/>
      <c r="BB38" s="285"/>
      <c r="BC38" s="289"/>
      <c r="BD38" s="312" t="s">
        <v>293</v>
      </c>
      <c r="BE38" s="313"/>
      <c r="BF38" s="313"/>
      <c r="BG38" s="313"/>
      <c r="BH38" s="314"/>
      <c r="BI38" s="174">
        <f t="shared" si="18"/>
        <v>42</v>
      </c>
      <c r="BJ38" s="139"/>
      <c r="BK38" s="139"/>
      <c r="BL38" s="139"/>
    </row>
    <row r="39" spans="1:64" s="12" customFormat="1" ht="42.6" customHeight="1" x14ac:dyDescent="0.2">
      <c r="A39" s="108" t="s">
        <v>227</v>
      </c>
      <c r="B39" s="248" t="s">
        <v>114</v>
      </c>
      <c r="C39" s="249"/>
      <c r="D39" s="249"/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250"/>
      <c r="P39" s="275"/>
      <c r="Q39" s="272"/>
      <c r="R39" s="290">
        <v>2.2999999999999998</v>
      </c>
      <c r="S39" s="273"/>
      <c r="T39" s="473">
        <f t="shared" si="19"/>
        <v>396</v>
      </c>
      <c r="U39" s="408"/>
      <c r="V39" s="475">
        <f t="shared" si="20"/>
        <v>0</v>
      </c>
      <c r="W39" s="476"/>
      <c r="X39" s="397"/>
      <c r="Y39" s="398"/>
      <c r="Z39" s="394"/>
      <c r="AA39" s="394"/>
      <c r="AB39" s="394"/>
      <c r="AC39" s="394"/>
      <c r="AD39" s="397"/>
      <c r="AE39" s="476"/>
      <c r="AF39" s="405"/>
      <c r="AG39" s="398"/>
      <c r="AH39" s="394"/>
      <c r="AI39" s="394"/>
      <c r="AJ39" s="397"/>
      <c r="AK39" s="476"/>
      <c r="AL39" s="397">
        <v>198</v>
      </c>
      <c r="AM39" s="398"/>
      <c r="AN39" s="394"/>
      <c r="AO39" s="394"/>
      <c r="AP39" s="397">
        <v>6</v>
      </c>
      <c r="AQ39" s="398"/>
      <c r="AR39" s="405">
        <v>198</v>
      </c>
      <c r="AS39" s="398"/>
      <c r="AT39" s="394"/>
      <c r="AU39" s="394"/>
      <c r="AV39" s="397">
        <v>6</v>
      </c>
      <c r="AW39" s="476"/>
      <c r="AX39" s="275"/>
      <c r="AY39" s="272"/>
      <c r="AZ39" s="273"/>
      <c r="BA39" s="272"/>
      <c r="BB39" s="273"/>
      <c r="BC39" s="274"/>
      <c r="BD39" s="327" t="s">
        <v>302</v>
      </c>
      <c r="BE39" s="328"/>
      <c r="BF39" s="328"/>
      <c r="BG39" s="328"/>
      <c r="BH39" s="329"/>
      <c r="BI39" s="174">
        <f t="shared" si="18"/>
        <v>0</v>
      </c>
      <c r="BJ39" s="139"/>
      <c r="BK39" s="139"/>
      <c r="BL39" s="139"/>
    </row>
    <row r="40" spans="1:64" s="40" customFormat="1" ht="70.7" customHeight="1" thickBot="1" x14ac:dyDescent="0.25">
      <c r="A40" s="109" t="s">
        <v>303</v>
      </c>
      <c r="B40" s="224" t="s">
        <v>118</v>
      </c>
      <c r="C40" s="225"/>
      <c r="D40" s="225"/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226"/>
      <c r="P40" s="272"/>
      <c r="Q40" s="273"/>
      <c r="R40" s="290">
        <v>1</v>
      </c>
      <c r="S40" s="273"/>
      <c r="T40" s="361">
        <f>SUM(AF40,AL40,AR40)</f>
        <v>108</v>
      </c>
      <c r="U40" s="351"/>
      <c r="V40" s="350">
        <f>SUM(AH40,AN40,AT40)</f>
        <v>56</v>
      </c>
      <c r="W40" s="382"/>
      <c r="X40" s="399">
        <v>30</v>
      </c>
      <c r="Y40" s="400"/>
      <c r="Z40" s="400"/>
      <c r="AA40" s="400"/>
      <c r="AB40" s="400">
        <v>26</v>
      </c>
      <c r="AC40" s="400"/>
      <c r="AD40" s="290"/>
      <c r="AE40" s="291"/>
      <c r="AF40" s="333">
        <v>108</v>
      </c>
      <c r="AG40" s="321"/>
      <c r="AH40" s="330">
        <v>56</v>
      </c>
      <c r="AI40" s="330"/>
      <c r="AJ40" s="320">
        <v>3</v>
      </c>
      <c r="AK40" s="488"/>
      <c r="AL40" s="320"/>
      <c r="AM40" s="321"/>
      <c r="AN40" s="330"/>
      <c r="AO40" s="330"/>
      <c r="AP40" s="320"/>
      <c r="AQ40" s="321"/>
      <c r="AR40" s="334">
        <v>0</v>
      </c>
      <c r="AS40" s="273"/>
      <c r="AT40" s="290"/>
      <c r="AU40" s="290"/>
      <c r="AV40" s="272"/>
      <c r="AW40" s="291"/>
      <c r="AX40" s="272"/>
      <c r="AY40" s="273"/>
      <c r="AZ40" s="290"/>
      <c r="BA40" s="290"/>
      <c r="BB40" s="290"/>
      <c r="BC40" s="273"/>
      <c r="BD40" s="312" t="s">
        <v>131</v>
      </c>
      <c r="BE40" s="313"/>
      <c r="BF40" s="313"/>
      <c r="BG40" s="313"/>
      <c r="BH40" s="314"/>
      <c r="BI40" s="174">
        <f t="shared" si="18"/>
        <v>56</v>
      </c>
      <c r="BJ40" s="178"/>
      <c r="BK40" s="178"/>
      <c r="BL40" s="178"/>
    </row>
    <row r="41" spans="1:64" s="12" customFormat="1" ht="70.7" customHeight="1" thickBot="1" x14ac:dyDescent="0.25">
      <c r="A41" s="110" t="s">
        <v>115</v>
      </c>
      <c r="B41" s="268" t="s">
        <v>300</v>
      </c>
      <c r="C41" s="269"/>
      <c r="D41" s="269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70"/>
      <c r="P41" s="383"/>
      <c r="Q41" s="376"/>
      <c r="R41" s="376"/>
      <c r="S41" s="377"/>
      <c r="T41" s="384">
        <f>SUM(T43:U70,T76)</f>
        <v>2056</v>
      </c>
      <c r="U41" s="385"/>
      <c r="V41" s="388">
        <f t="shared" ref="V41" si="23">SUM(V43:W70,V76)</f>
        <v>846</v>
      </c>
      <c r="W41" s="393"/>
      <c r="X41" s="384">
        <f t="shared" ref="X41" si="24">SUM(X43:Y70,X76)</f>
        <v>458</v>
      </c>
      <c r="Y41" s="385"/>
      <c r="Z41" s="388">
        <f t="shared" ref="Z41" si="25">SUM(Z43:AA70,Z76)</f>
        <v>184</v>
      </c>
      <c r="AA41" s="385"/>
      <c r="AB41" s="388">
        <f t="shared" ref="AB41" si="26">SUM(AB43:AC70,AB76)</f>
        <v>204</v>
      </c>
      <c r="AC41" s="385"/>
      <c r="AD41" s="388">
        <f t="shared" ref="AD41" si="27">SUM(AD43:AE70,AD76)</f>
        <v>0</v>
      </c>
      <c r="AE41" s="393"/>
      <c r="AF41" s="384">
        <f t="shared" ref="AF41" si="28">SUM(AF43:AG70,AF76)</f>
        <v>414</v>
      </c>
      <c r="AG41" s="385"/>
      <c r="AH41" s="388">
        <f t="shared" ref="AH41" si="29">SUM(AH43:AI70,AH76)</f>
        <v>148</v>
      </c>
      <c r="AI41" s="385"/>
      <c r="AJ41" s="388">
        <f t="shared" ref="AJ41" si="30">SUM(AJ43:AK70,AJ76)</f>
        <v>12</v>
      </c>
      <c r="AK41" s="393"/>
      <c r="AL41" s="384">
        <f t="shared" ref="AL41" si="31">SUM(AL43:AM70,AL76)</f>
        <v>770</v>
      </c>
      <c r="AM41" s="385"/>
      <c r="AN41" s="388">
        <f t="shared" ref="AN41" si="32">SUM(AN43:AO70,AN76)</f>
        <v>322</v>
      </c>
      <c r="AO41" s="385"/>
      <c r="AP41" s="388">
        <f t="shared" ref="AP41" si="33">SUM(AP43:AQ70,AP76)</f>
        <v>21</v>
      </c>
      <c r="AQ41" s="393"/>
      <c r="AR41" s="384">
        <f t="shared" ref="AR41" si="34">SUM(AR43:AS70,AR76)</f>
        <v>872</v>
      </c>
      <c r="AS41" s="385"/>
      <c r="AT41" s="388">
        <f t="shared" ref="AT41" si="35">SUM(AT43:AU70,AT76)</f>
        <v>376</v>
      </c>
      <c r="AU41" s="385"/>
      <c r="AV41" s="388">
        <f t="shared" ref="AV41" si="36">SUM(AV43:AW70,AV76)</f>
        <v>24</v>
      </c>
      <c r="AW41" s="393"/>
      <c r="AX41" s="384">
        <f t="shared" ref="AX41" si="37">SUM(AX43:AY70,AX76)</f>
        <v>0</v>
      </c>
      <c r="AY41" s="385"/>
      <c r="AZ41" s="388">
        <f t="shared" ref="AZ41" si="38">SUM(AZ43:BA70,AZ76)</f>
        <v>0</v>
      </c>
      <c r="BA41" s="385"/>
      <c r="BB41" s="388">
        <f t="shared" ref="BB41" si="39">SUM(BB43:BC70,BB76)</f>
        <v>0</v>
      </c>
      <c r="BC41" s="393"/>
      <c r="BD41" s="639">
        <f>SUM(T41*100/T81)</f>
        <v>64.572864321608037</v>
      </c>
      <c r="BE41" s="640"/>
      <c r="BF41" s="640"/>
      <c r="BG41" s="640"/>
      <c r="BH41" s="641"/>
      <c r="BI41" s="174">
        <f t="shared" si="18"/>
        <v>846</v>
      </c>
      <c r="BJ41" s="176">
        <f>SUM(AF41,AL41,AR41,AX41)</f>
        <v>2056</v>
      </c>
      <c r="BK41" s="176">
        <f>SUM(AH41,AN41,AT41,AZ41)</f>
        <v>846</v>
      </c>
      <c r="BL41" s="176">
        <f>SUM(AJ41,AP41,AV41,BB41)</f>
        <v>57</v>
      </c>
    </row>
    <row r="42" spans="1:64" s="9" customFormat="1" ht="70.7" customHeight="1" x14ac:dyDescent="0.2">
      <c r="A42" s="111" t="s">
        <v>116</v>
      </c>
      <c r="B42" s="218" t="s">
        <v>152</v>
      </c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20"/>
      <c r="P42" s="396"/>
      <c r="Q42" s="358"/>
      <c r="R42" s="369"/>
      <c r="S42" s="370"/>
      <c r="T42" s="349"/>
      <c r="U42" s="332"/>
      <c r="V42" s="331"/>
      <c r="W42" s="375"/>
      <c r="X42" s="349"/>
      <c r="Y42" s="332"/>
      <c r="Z42" s="331"/>
      <c r="AA42" s="332"/>
      <c r="AB42" s="331"/>
      <c r="AC42" s="332"/>
      <c r="AD42" s="369"/>
      <c r="AE42" s="370"/>
      <c r="AF42" s="357"/>
      <c r="AG42" s="358"/>
      <c r="AH42" s="369"/>
      <c r="AI42" s="358"/>
      <c r="AJ42" s="369"/>
      <c r="AK42" s="370"/>
      <c r="AL42" s="323"/>
      <c r="AM42" s="324"/>
      <c r="AN42" s="335"/>
      <c r="AO42" s="324"/>
      <c r="AP42" s="335"/>
      <c r="AQ42" s="323"/>
      <c r="AR42" s="337"/>
      <c r="AS42" s="324"/>
      <c r="AT42" s="335"/>
      <c r="AU42" s="324"/>
      <c r="AV42" s="335"/>
      <c r="AW42" s="336"/>
      <c r="AX42" s="337"/>
      <c r="AY42" s="324"/>
      <c r="AZ42" s="335"/>
      <c r="BA42" s="324"/>
      <c r="BB42" s="335"/>
      <c r="BC42" s="336"/>
      <c r="BD42" s="341"/>
      <c r="BE42" s="342"/>
      <c r="BF42" s="342"/>
      <c r="BG42" s="342"/>
      <c r="BH42" s="343"/>
      <c r="BI42" s="174">
        <f t="shared" si="18"/>
        <v>0</v>
      </c>
      <c r="BJ42" s="176"/>
      <c r="BK42" s="176"/>
      <c r="BL42" s="176"/>
    </row>
    <row r="43" spans="1:64" s="36" customFormat="1" ht="104.85" customHeight="1" x14ac:dyDescent="0.2">
      <c r="A43" s="108" t="s">
        <v>153</v>
      </c>
      <c r="B43" s="248" t="s">
        <v>117</v>
      </c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50"/>
      <c r="P43" s="275"/>
      <c r="Q43" s="272"/>
      <c r="R43" s="273">
        <v>2</v>
      </c>
      <c r="S43" s="274"/>
      <c r="T43" s="361">
        <f t="shared" ref="T43" si="40">SUM(AF43,AL43,AR43)</f>
        <v>108</v>
      </c>
      <c r="U43" s="351"/>
      <c r="V43" s="350">
        <f t="shared" ref="V43" si="41">SUM(AH43,AN43,AT43)</f>
        <v>42</v>
      </c>
      <c r="W43" s="382"/>
      <c r="X43" s="361">
        <v>24</v>
      </c>
      <c r="Y43" s="351"/>
      <c r="Z43" s="350"/>
      <c r="AA43" s="351"/>
      <c r="AB43" s="350">
        <v>18</v>
      </c>
      <c r="AC43" s="351"/>
      <c r="AD43" s="273"/>
      <c r="AE43" s="274"/>
      <c r="AF43" s="271"/>
      <c r="AG43" s="272"/>
      <c r="AH43" s="273"/>
      <c r="AI43" s="272"/>
      <c r="AJ43" s="273"/>
      <c r="AK43" s="274"/>
      <c r="AL43" s="275">
        <v>108</v>
      </c>
      <c r="AM43" s="272"/>
      <c r="AN43" s="273">
        <v>42</v>
      </c>
      <c r="AO43" s="272"/>
      <c r="AP43" s="273">
        <v>3</v>
      </c>
      <c r="AQ43" s="275"/>
      <c r="AR43" s="271"/>
      <c r="AS43" s="272"/>
      <c r="AT43" s="273"/>
      <c r="AU43" s="272"/>
      <c r="AV43" s="273"/>
      <c r="AW43" s="274"/>
      <c r="AX43" s="271"/>
      <c r="AY43" s="272"/>
      <c r="AZ43" s="273"/>
      <c r="BA43" s="272"/>
      <c r="BB43" s="273"/>
      <c r="BC43" s="274"/>
      <c r="BD43" s="327" t="s">
        <v>313</v>
      </c>
      <c r="BE43" s="328"/>
      <c r="BF43" s="328"/>
      <c r="BG43" s="328"/>
      <c r="BH43" s="329"/>
      <c r="BI43" s="174">
        <f t="shared" si="18"/>
        <v>42</v>
      </c>
      <c r="BJ43" s="179"/>
      <c r="BK43" s="179"/>
      <c r="BL43" s="179"/>
    </row>
    <row r="44" spans="1:64" s="12" customFormat="1" ht="70.7" customHeight="1" x14ac:dyDescent="0.2">
      <c r="A44" s="106" t="s">
        <v>177</v>
      </c>
      <c r="B44" s="245" t="s">
        <v>192</v>
      </c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7"/>
      <c r="P44" s="275"/>
      <c r="Q44" s="272"/>
      <c r="R44" s="273">
        <v>3</v>
      </c>
      <c r="S44" s="274"/>
      <c r="T44" s="361">
        <f t="shared" ref="T44:T76" si="42">SUM(AF44,AL44,AR44)</f>
        <v>110</v>
      </c>
      <c r="U44" s="351"/>
      <c r="V44" s="350">
        <f t="shared" ref="V44:V76" si="43">SUM(AH44,AN44,AT44)</f>
        <v>48</v>
      </c>
      <c r="W44" s="382"/>
      <c r="X44" s="477">
        <v>24</v>
      </c>
      <c r="Y44" s="320"/>
      <c r="Z44" s="321">
        <v>16</v>
      </c>
      <c r="AA44" s="320"/>
      <c r="AB44" s="321">
        <v>8</v>
      </c>
      <c r="AC44" s="320"/>
      <c r="AD44" s="320"/>
      <c r="AE44" s="488"/>
      <c r="AF44" s="333"/>
      <c r="AG44" s="321"/>
      <c r="AH44" s="330"/>
      <c r="AI44" s="330"/>
      <c r="AJ44" s="320"/>
      <c r="AK44" s="488"/>
      <c r="AL44" s="320"/>
      <c r="AM44" s="321"/>
      <c r="AN44" s="330"/>
      <c r="AO44" s="330"/>
      <c r="AP44" s="320"/>
      <c r="AQ44" s="321"/>
      <c r="AR44" s="333">
        <v>110</v>
      </c>
      <c r="AS44" s="321"/>
      <c r="AT44" s="330">
        <v>48</v>
      </c>
      <c r="AU44" s="330"/>
      <c r="AV44" s="320">
        <v>3</v>
      </c>
      <c r="AW44" s="488"/>
      <c r="AX44" s="271"/>
      <c r="AY44" s="272"/>
      <c r="AZ44" s="273"/>
      <c r="BA44" s="272"/>
      <c r="BB44" s="273"/>
      <c r="BC44" s="274"/>
      <c r="BD44" s="327" t="s">
        <v>294</v>
      </c>
      <c r="BE44" s="328"/>
      <c r="BF44" s="328"/>
      <c r="BG44" s="328"/>
      <c r="BH44" s="329"/>
      <c r="BI44" s="174">
        <f t="shared" si="18"/>
        <v>48</v>
      </c>
      <c r="BJ44" s="176"/>
      <c r="BK44" s="176"/>
      <c r="BL44" s="139"/>
    </row>
    <row r="45" spans="1:64" s="9" customFormat="1" ht="104.85" customHeight="1" x14ac:dyDescent="0.2">
      <c r="A45" s="109" t="s">
        <v>233</v>
      </c>
      <c r="B45" s="221" t="s">
        <v>193</v>
      </c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3"/>
      <c r="P45" s="345"/>
      <c r="Q45" s="348"/>
      <c r="R45" s="344"/>
      <c r="S45" s="372"/>
      <c r="T45" s="373">
        <f t="shared" si="42"/>
        <v>0</v>
      </c>
      <c r="U45" s="374"/>
      <c r="V45" s="366">
        <f t="shared" si="43"/>
        <v>0</v>
      </c>
      <c r="W45" s="367"/>
      <c r="X45" s="368"/>
      <c r="Y45" s="348"/>
      <c r="Z45" s="344"/>
      <c r="AA45" s="348"/>
      <c r="AB45" s="344"/>
      <c r="AC45" s="348"/>
      <c r="AD45" s="344"/>
      <c r="AE45" s="372"/>
      <c r="AF45" s="368"/>
      <c r="AG45" s="348"/>
      <c r="AH45" s="344"/>
      <c r="AI45" s="348"/>
      <c r="AJ45" s="344"/>
      <c r="AK45" s="372"/>
      <c r="AL45" s="345"/>
      <c r="AM45" s="348"/>
      <c r="AN45" s="344"/>
      <c r="AO45" s="348"/>
      <c r="AP45" s="344"/>
      <c r="AQ45" s="345"/>
      <c r="AR45" s="368"/>
      <c r="AS45" s="348"/>
      <c r="AT45" s="344"/>
      <c r="AU45" s="348"/>
      <c r="AV45" s="344"/>
      <c r="AW45" s="372"/>
      <c r="AX45" s="368"/>
      <c r="AY45" s="348"/>
      <c r="AZ45" s="344"/>
      <c r="BA45" s="348"/>
      <c r="BB45" s="344"/>
      <c r="BC45" s="372"/>
      <c r="BD45" s="456"/>
      <c r="BE45" s="457"/>
      <c r="BF45" s="457"/>
      <c r="BG45" s="457"/>
      <c r="BH45" s="458"/>
      <c r="BI45" s="174">
        <f t="shared" si="18"/>
        <v>0</v>
      </c>
      <c r="BJ45" s="176"/>
      <c r="BK45" s="176"/>
      <c r="BL45" s="176"/>
    </row>
    <row r="46" spans="1:64" s="12" customFormat="1" ht="104.85" customHeight="1" x14ac:dyDescent="0.2">
      <c r="A46" s="112" t="s">
        <v>167</v>
      </c>
      <c r="B46" s="248" t="s">
        <v>194</v>
      </c>
      <c r="C46" s="249"/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50"/>
      <c r="P46" s="275">
        <v>1</v>
      </c>
      <c r="Q46" s="272"/>
      <c r="R46" s="273"/>
      <c r="S46" s="274"/>
      <c r="T46" s="361">
        <f t="shared" si="42"/>
        <v>108</v>
      </c>
      <c r="U46" s="351"/>
      <c r="V46" s="350">
        <f t="shared" si="43"/>
        <v>40</v>
      </c>
      <c r="W46" s="382"/>
      <c r="X46" s="361">
        <v>24</v>
      </c>
      <c r="Y46" s="351"/>
      <c r="Z46" s="273">
        <v>16</v>
      </c>
      <c r="AA46" s="272"/>
      <c r="AB46" s="273"/>
      <c r="AC46" s="272"/>
      <c r="AD46" s="273"/>
      <c r="AE46" s="274"/>
      <c r="AF46" s="271">
        <v>108</v>
      </c>
      <c r="AG46" s="272"/>
      <c r="AH46" s="273">
        <v>40</v>
      </c>
      <c r="AI46" s="272"/>
      <c r="AJ46" s="273">
        <v>3</v>
      </c>
      <c r="AK46" s="274"/>
      <c r="AL46" s="275"/>
      <c r="AM46" s="272"/>
      <c r="AN46" s="273"/>
      <c r="AO46" s="272"/>
      <c r="AP46" s="273"/>
      <c r="AQ46" s="275"/>
      <c r="AR46" s="271"/>
      <c r="AS46" s="272"/>
      <c r="AT46" s="273"/>
      <c r="AU46" s="272"/>
      <c r="AV46" s="273"/>
      <c r="AW46" s="274"/>
      <c r="AX46" s="271"/>
      <c r="AY46" s="272"/>
      <c r="AZ46" s="273"/>
      <c r="BA46" s="272"/>
      <c r="BB46" s="273"/>
      <c r="BC46" s="274"/>
      <c r="BD46" s="327" t="s">
        <v>166</v>
      </c>
      <c r="BE46" s="328"/>
      <c r="BF46" s="328"/>
      <c r="BG46" s="328"/>
      <c r="BH46" s="329"/>
      <c r="BI46" s="174">
        <f t="shared" si="18"/>
        <v>40</v>
      </c>
      <c r="BJ46" s="139"/>
      <c r="BK46" s="139"/>
      <c r="BL46" s="139"/>
    </row>
    <row r="47" spans="1:64" s="12" customFormat="1" ht="70.7" customHeight="1" x14ac:dyDescent="0.2">
      <c r="A47" s="106" t="s">
        <v>154</v>
      </c>
      <c r="B47" s="248" t="s">
        <v>195</v>
      </c>
      <c r="C47" s="249"/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50"/>
      <c r="P47" s="275">
        <v>1</v>
      </c>
      <c r="Q47" s="272"/>
      <c r="R47" s="285"/>
      <c r="S47" s="286"/>
      <c r="T47" s="361">
        <f t="shared" si="42"/>
        <v>108</v>
      </c>
      <c r="U47" s="351"/>
      <c r="V47" s="350">
        <f t="shared" si="43"/>
        <v>40</v>
      </c>
      <c r="W47" s="382"/>
      <c r="X47" s="271">
        <v>24</v>
      </c>
      <c r="Y47" s="272"/>
      <c r="Z47" s="273">
        <v>16</v>
      </c>
      <c r="AA47" s="272"/>
      <c r="AB47" s="273"/>
      <c r="AC47" s="272"/>
      <c r="AD47" s="273"/>
      <c r="AE47" s="274"/>
      <c r="AF47" s="271">
        <v>108</v>
      </c>
      <c r="AG47" s="272"/>
      <c r="AH47" s="273">
        <v>40</v>
      </c>
      <c r="AI47" s="272"/>
      <c r="AJ47" s="273">
        <v>3</v>
      </c>
      <c r="AK47" s="274"/>
      <c r="AL47" s="275"/>
      <c r="AM47" s="272"/>
      <c r="AN47" s="273"/>
      <c r="AO47" s="272"/>
      <c r="AP47" s="273"/>
      <c r="AQ47" s="275"/>
      <c r="AR47" s="283"/>
      <c r="AS47" s="284"/>
      <c r="AT47" s="285"/>
      <c r="AU47" s="284"/>
      <c r="AV47" s="285"/>
      <c r="AW47" s="286"/>
      <c r="AX47" s="283"/>
      <c r="AY47" s="284"/>
      <c r="AZ47" s="285"/>
      <c r="BA47" s="284"/>
      <c r="BB47" s="285"/>
      <c r="BC47" s="286"/>
      <c r="BD47" s="327" t="s">
        <v>170</v>
      </c>
      <c r="BE47" s="328"/>
      <c r="BF47" s="328"/>
      <c r="BG47" s="328"/>
      <c r="BH47" s="329"/>
      <c r="BI47" s="174">
        <f t="shared" si="18"/>
        <v>40</v>
      </c>
      <c r="BJ47" s="139"/>
      <c r="BK47" s="139"/>
      <c r="BL47" s="139"/>
    </row>
    <row r="48" spans="1:64" s="9" customFormat="1" ht="70.7" customHeight="1" x14ac:dyDescent="0.2">
      <c r="A48" s="109" t="s">
        <v>235</v>
      </c>
      <c r="B48" s="221" t="s">
        <v>196</v>
      </c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3"/>
      <c r="P48" s="481"/>
      <c r="Q48" s="347"/>
      <c r="R48" s="479"/>
      <c r="S48" s="480"/>
      <c r="T48" s="373">
        <f t="shared" si="42"/>
        <v>0</v>
      </c>
      <c r="U48" s="374"/>
      <c r="V48" s="366">
        <f t="shared" si="43"/>
        <v>0</v>
      </c>
      <c r="W48" s="367"/>
      <c r="X48" s="491"/>
      <c r="Y48" s="347"/>
      <c r="Z48" s="346"/>
      <c r="AA48" s="347"/>
      <c r="AB48" s="346"/>
      <c r="AC48" s="347"/>
      <c r="AD48" s="346"/>
      <c r="AE48" s="354"/>
      <c r="AF48" s="491"/>
      <c r="AG48" s="347"/>
      <c r="AH48" s="346"/>
      <c r="AI48" s="347"/>
      <c r="AJ48" s="346"/>
      <c r="AK48" s="354"/>
      <c r="AL48" s="481"/>
      <c r="AM48" s="347"/>
      <c r="AN48" s="346"/>
      <c r="AO48" s="347"/>
      <c r="AP48" s="346"/>
      <c r="AQ48" s="481"/>
      <c r="AR48" s="491"/>
      <c r="AS48" s="347"/>
      <c r="AT48" s="346"/>
      <c r="AU48" s="347"/>
      <c r="AV48" s="346"/>
      <c r="AW48" s="354"/>
      <c r="AX48" s="491"/>
      <c r="AY48" s="347"/>
      <c r="AZ48" s="346"/>
      <c r="BA48" s="347"/>
      <c r="BB48" s="346"/>
      <c r="BC48" s="481"/>
      <c r="BD48" s="564"/>
      <c r="BE48" s="565"/>
      <c r="BF48" s="565"/>
      <c r="BG48" s="565"/>
      <c r="BH48" s="566"/>
      <c r="BI48" s="174">
        <f t="shared" si="18"/>
        <v>0</v>
      </c>
      <c r="BJ48" s="176"/>
      <c r="BK48" s="176"/>
      <c r="BL48" s="176"/>
    </row>
    <row r="49" spans="1:67" s="12" customFormat="1" ht="70.7" customHeight="1" x14ac:dyDescent="0.2">
      <c r="A49" s="108" t="s">
        <v>120</v>
      </c>
      <c r="B49" s="248" t="s">
        <v>197</v>
      </c>
      <c r="C49" s="249"/>
      <c r="D49" s="249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50"/>
      <c r="P49" s="282">
        <v>2</v>
      </c>
      <c r="Q49" s="355"/>
      <c r="R49" s="404"/>
      <c r="S49" s="478"/>
      <c r="T49" s="361">
        <f t="shared" si="42"/>
        <v>108</v>
      </c>
      <c r="U49" s="351"/>
      <c r="V49" s="350">
        <f t="shared" si="43"/>
        <v>40</v>
      </c>
      <c r="W49" s="382"/>
      <c r="X49" s="334">
        <v>24</v>
      </c>
      <c r="Y49" s="290"/>
      <c r="Z49" s="290">
        <v>16</v>
      </c>
      <c r="AA49" s="290"/>
      <c r="AB49" s="290"/>
      <c r="AC49" s="290"/>
      <c r="AD49" s="290"/>
      <c r="AE49" s="291"/>
      <c r="AF49" s="334"/>
      <c r="AG49" s="290"/>
      <c r="AH49" s="290"/>
      <c r="AI49" s="290"/>
      <c r="AJ49" s="290"/>
      <c r="AK49" s="291"/>
      <c r="AL49" s="272">
        <v>108</v>
      </c>
      <c r="AM49" s="290"/>
      <c r="AN49" s="290">
        <v>40</v>
      </c>
      <c r="AO49" s="290"/>
      <c r="AP49" s="290">
        <v>3</v>
      </c>
      <c r="AQ49" s="273"/>
      <c r="AR49" s="334"/>
      <c r="AS49" s="290"/>
      <c r="AT49" s="290"/>
      <c r="AU49" s="290"/>
      <c r="AV49" s="290"/>
      <c r="AW49" s="291"/>
      <c r="AX49" s="287"/>
      <c r="AY49" s="288"/>
      <c r="AZ49" s="285"/>
      <c r="BA49" s="289"/>
      <c r="BB49" s="285"/>
      <c r="BC49" s="289"/>
      <c r="BD49" s="338" t="s">
        <v>168</v>
      </c>
      <c r="BE49" s="339"/>
      <c r="BF49" s="339"/>
      <c r="BG49" s="339"/>
      <c r="BH49" s="340"/>
      <c r="BI49" s="174">
        <f t="shared" si="18"/>
        <v>40</v>
      </c>
      <c r="BJ49" s="139"/>
      <c r="BK49" s="139"/>
      <c r="BL49" s="139"/>
    </row>
    <row r="50" spans="1:67" s="12" customFormat="1" ht="70.7" customHeight="1" x14ac:dyDescent="0.2">
      <c r="A50" s="106" t="s">
        <v>122</v>
      </c>
      <c r="B50" s="298" t="s">
        <v>198</v>
      </c>
      <c r="C50" s="299"/>
      <c r="D50" s="299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300"/>
      <c r="P50" s="282">
        <v>3</v>
      </c>
      <c r="Q50" s="355"/>
      <c r="R50" s="355"/>
      <c r="S50" s="356"/>
      <c r="T50" s="361">
        <f t="shared" si="42"/>
        <v>110</v>
      </c>
      <c r="U50" s="351"/>
      <c r="V50" s="350">
        <f t="shared" si="43"/>
        <v>56</v>
      </c>
      <c r="W50" s="382"/>
      <c r="X50" s="334">
        <v>36</v>
      </c>
      <c r="Y50" s="290"/>
      <c r="Z50" s="290">
        <v>20</v>
      </c>
      <c r="AA50" s="290"/>
      <c r="AB50" s="290"/>
      <c r="AC50" s="290"/>
      <c r="AD50" s="290"/>
      <c r="AE50" s="291"/>
      <c r="AF50" s="334"/>
      <c r="AG50" s="290"/>
      <c r="AH50" s="290"/>
      <c r="AI50" s="290"/>
      <c r="AJ50" s="290"/>
      <c r="AK50" s="291"/>
      <c r="AL50" s="272"/>
      <c r="AM50" s="290"/>
      <c r="AN50" s="290"/>
      <c r="AO50" s="290"/>
      <c r="AP50" s="290"/>
      <c r="AQ50" s="273"/>
      <c r="AR50" s="334">
        <v>110</v>
      </c>
      <c r="AS50" s="290"/>
      <c r="AT50" s="290">
        <v>56</v>
      </c>
      <c r="AU50" s="290"/>
      <c r="AV50" s="290">
        <v>3</v>
      </c>
      <c r="AW50" s="291"/>
      <c r="AX50" s="465"/>
      <c r="AY50" s="362"/>
      <c r="AZ50" s="355"/>
      <c r="BA50" s="355"/>
      <c r="BB50" s="282"/>
      <c r="BC50" s="362"/>
      <c r="BD50" s="271" t="s">
        <v>169</v>
      </c>
      <c r="BE50" s="275"/>
      <c r="BF50" s="275"/>
      <c r="BG50" s="275"/>
      <c r="BH50" s="274"/>
      <c r="BI50" s="174">
        <f t="shared" si="18"/>
        <v>56</v>
      </c>
      <c r="BJ50" s="176"/>
      <c r="BK50" s="176"/>
      <c r="BL50" s="139"/>
    </row>
    <row r="51" spans="1:67" s="12" customFormat="1" ht="70.7" customHeight="1" x14ac:dyDescent="0.2">
      <c r="A51" s="106" t="s">
        <v>236</v>
      </c>
      <c r="B51" s="245" t="s">
        <v>199</v>
      </c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7"/>
      <c r="P51" s="282">
        <v>3</v>
      </c>
      <c r="Q51" s="355"/>
      <c r="R51" s="355"/>
      <c r="S51" s="356"/>
      <c r="T51" s="361">
        <f t="shared" si="42"/>
        <v>110</v>
      </c>
      <c r="U51" s="351"/>
      <c r="V51" s="350">
        <f t="shared" si="43"/>
        <v>56</v>
      </c>
      <c r="W51" s="382"/>
      <c r="X51" s="334">
        <v>36</v>
      </c>
      <c r="Y51" s="290"/>
      <c r="Z51" s="290">
        <v>20</v>
      </c>
      <c r="AA51" s="290"/>
      <c r="AB51" s="290"/>
      <c r="AC51" s="290"/>
      <c r="AD51" s="290"/>
      <c r="AE51" s="291"/>
      <c r="AF51" s="334"/>
      <c r="AG51" s="290"/>
      <c r="AH51" s="290"/>
      <c r="AI51" s="290"/>
      <c r="AJ51" s="290"/>
      <c r="AK51" s="291"/>
      <c r="AL51" s="272"/>
      <c r="AM51" s="290"/>
      <c r="AN51" s="290"/>
      <c r="AO51" s="290"/>
      <c r="AP51" s="290"/>
      <c r="AQ51" s="273"/>
      <c r="AR51" s="334">
        <v>110</v>
      </c>
      <c r="AS51" s="290"/>
      <c r="AT51" s="290">
        <v>56</v>
      </c>
      <c r="AU51" s="290"/>
      <c r="AV51" s="290">
        <v>3</v>
      </c>
      <c r="AW51" s="291"/>
      <c r="AX51" s="465"/>
      <c r="AY51" s="362"/>
      <c r="AZ51" s="355"/>
      <c r="BA51" s="355"/>
      <c r="BB51" s="282"/>
      <c r="BC51" s="362"/>
      <c r="BD51" s="312" t="s">
        <v>171</v>
      </c>
      <c r="BE51" s="313"/>
      <c r="BF51" s="313"/>
      <c r="BG51" s="313"/>
      <c r="BH51" s="314"/>
      <c r="BI51" s="174">
        <f t="shared" si="18"/>
        <v>56</v>
      </c>
      <c r="BJ51" s="176"/>
      <c r="BK51" s="176"/>
      <c r="BL51" s="139"/>
    </row>
    <row r="52" spans="1:67" s="9" customFormat="1" ht="70.7" customHeight="1" x14ac:dyDescent="0.2">
      <c r="A52" s="106" t="s">
        <v>237</v>
      </c>
      <c r="B52" s="248" t="s">
        <v>200</v>
      </c>
      <c r="C52" s="249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50"/>
      <c r="P52" s="281">
        <v>3</v>
      </c>
      <c r="Q52" s="282"/>
      <c r="R52" s="362"/>
      <c r="S52" s="363"/>
      <c r="T52" s="361">
        <f t="shared" si="42"/>
        <v>108</v>
      </c>
      <c r="U52" s="351"/>
      <c r="V52" s="350">
        <f t="shared" si="43"/>
        <v>40</v>
      </c>
      <c r="W52" s="382"/>
      <c r="X52" s="334">
        <v>32</v>
      </c>
      <c r="Y52" s="290"/>
      <c r="Z52" s="290"/>
      <c r="AA52" s="290"/>
      <c r="AB52" s="290">
        <v>8</v>
      </c>
      <c r="AC52" s="290"/>
      <c r="AD52" s="290"/>
      <c r="AE52" s="291"/>
      <c r="AF52" s="334"/>
      <c r="AG52" s="290"/>
      <c r="AH52" s="290"/>
      <c r="AI52" s="290"/>
      <c r="AJ52" s="290"/>
      <c r="AK52" s="291"/>
      <c r="AL52" s="272"/>
      <c r="AM52" s="290"/>
      <c r="AN52" s="290"/>
      <c r="AO52" s="290"/>
      <c r="AP52" s="290"/>
      <c r="AQ52" s="273"/>
      <c r="AR52" s="334">
        <v>108</v>
      </c>
      <c r="AS52" s="290"/>
      <c r="AT52" s="290">
        <v>40</v>
      </c>
      <c r="AU52" s="290"/>
      <c r="AV52" s="290">
        <v>3</v>
      </c>
      <c r="AW52" s="291"/>
      <c r="AX52" s="401"/>
      <c r="AY52" s="391"/>
      <c r="AZ52" s="431"/>
      <c r="BA52" s="391"/>
      <c r="BB52" s="431"/>
      <c r="BC52" s="402"/>
      <c r="BD52" s="312" t="s">
        <v>172</v>
      </c>
      <c r="BE52" s="313"/>
      <c r="BF52" s="313"/>
      <c r="BG52" s="313"/>
      <c r="BH52" s="314"/>
      <c r="BI52" s="174">
        <f t="shared" si="18"/>
        <v>40</v>
      </c>
      <c r="BJ52" s="176"/>
      <c r="BK52" s="176"/>
      <c r="BL52" s="176"/>
    </row>
    <row r="53" spans="1:67" s="9" customFormat="1" ht="70.7" customHeight="1" x14ac:dyDescent="0.2">
      <c r="A53" s="109" t="s">
        <v>242</v>
      </c>
      <c r="B53" s="242" t="s">
        <v>201</v>
      </c>
      <c r="C53" s="243"/>
      <c r="D53" s="243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4"/>
      <c r="P53" s="391"/>
      <c r="Q53" s="389"/>
      <c r="R53" s="389"/>
      <c r="S53" s="390"/>
      <c r="T53" s="361">
        <f t="shared" si="42"/>
        <v>0</v>
      </c>
      <c r="U53" s="351"/>
      <c r="V53" s="350">
        <f t="shared" si="43"/>
        <v>0</v>
      </c>
      <c r="W53" s="382"/>
      <c r="X53" s="401"/>
      <c r="Y53" s="402"/>
      <c r="Z53" s="325"/>
      <c r="AA53" s="326"/>
      <c r="AB53" s="325"/>
      <c r="AC53" s="326"/>
      <c r="AD53" s="325"/>
      <c r="AE53" s="535"/>
      <c r="AF53" s="401"/>
      <c r="AG53" s="402"/>
      <c r="AH53" s="325"/>
      <c r="AI53" s="326"/>
      <c r="AJ53" s="325"/>
      <c r="AK53" s="535"/>
      <c r="AL53" s="402"/>
      <c r="AM53" s="402"/>
      <c r="AN53" s="325"/>
      <c r="AO53" s="326"/>
      <c r="AP53" s="325"/>
      <c r="AQ53" s="326"/>
      <c r="AR53" s="401"/>
      <c r="AS53" s="402"/>
      <c r="AT53" s="325"/>
      <c r="AU53" s="326"/>
      <c r="AV53" s="325"/>
      <c r="AW53" s="535"/>
      <c r="AX53" s="401"/>
      <c r="AY53" s="402"/>
      <c r="AZ53" s="325"/>
      <c r="BA53" s="326"/>
      <c r="BB53" s="325"/>
      <c r="BC53" s="326"/>
      <c r="BD53" s="500"/>
      <c r="BE53" s="501"/>
      <c r="BF53" s="501"/>
      <c r="BG53" s="501"/>
      <c r="BH53" s="502"/>
      <c r="BI53" s="174">
        <f t="shared" si="18"/>
        <v>0</v>
      </c>
      <c r="BJ53" s="176"/>
      <c r="BK53" s="176"/>
      <c r="BL53" s="176"/>
    </row>
    <row r="54" spans="1:67" s="12" customFormat="1" ht="104.85" customHeight="1" thickBot="1" x14ac:dyDescent="0.25">
      <c r="A54" s="196" t="s">
        <v>129</v>
      </c>
      <c r="B54" s="301" t="s">
        <v>202</v>
      </c>
      <c r="C54" s="302"/>
      <c r="D54" s="302"/>
      <c r="E54" s="302"/>
      <c r="F54" s="302"/>
      <c r="G54" s="302"/>
      <c r="H54" s="302"/>
      <c r="I54" s="302"/>
      <c r="J54" s="302"/>
      <c r="K54" s="302"/>
      <c r="L54" s="302"/>
      <c r="M54" s="302"/>
      <c r="N54" s="302"/>
      <c r="O54" s="303"/>
      <c r="P54" s="506"/>
      <c r="Q54" s="359"/>
      <c r="R54" s="359">
        <v>3</v>
      </c>
      <c r="S54" s="360"/>
      <c r="T54" s="378">
        <f t="shared" si="42"/>
        <v>108</v>
      </c>
      <c r="U54" s="379"/>
      <c r="V54" s="567">
        <f t="shared" si="43"/>
        <v>40</v>
      </c>
      <c r="W54" s="568"/>
      <c r="X54" s="310">
        <v>32</v>
      </c>
      <c r="Y54" s="311"/>
      <c r="Z54" s="311"/>
      <c r="AA54" s="311"/>
      <c r="AB54" s="311">
        <v>8</v>
      </c>
      <c r="AC54" s="311"/>
      <c r="AD54" s="311"/>
      <c r="AE54" s="322"/>
      <c r="AF54" s="276"/>
      <c r="AG54" s="277"/>
      <c r="AH54" s="311"/>
      <c r="AI54" s="311"/>
      <c r="AJ54" s="311"/>
      <c r="AK54" s="322"/>
      <c r="AL54" s="279"/>
      <c r="AM54" s="277"/>
      <c r="AN54" s="311"/>
      <c r="AO54" s="311"/>
      <c r="AP54" s="311"/>
      <c r="AQ54" s="485"/>
      <c r="AR54" s="310">
        <v>108</v>
      </c>
      <c r="AS54" s="311"/>
      <c r="AT54" s="311">
        <v>40</v>
      </c>
      <c r="AU54" s="311"/>
      <c r="AV54" s="311">
        <v>3</v>
      </c>
      <c r="AW54" s="322"/>
      <c r="AX54" s="495"/>
      <c r="AY54" s="496"/>
      <c r="AZ54" s="359"/>
      <c r="BA54" s="359"/>
      <c r="BB54" s="506"/>
      <c r="BC54" s="496"/>
      <c r="BD54" s="497" t="s">
        <v>173</v>
      </c>
      <c r="BE54" s="498"/>
      <c r="BF54" s="498"/>
      <c r="BG54" s="498"/>
      <c r="BH54" s="499"/>
      <c r="BI54" s="174">
        <f t="shared" si="18"/>
        <v>40</v>
      </c>
      <c r="BJ54" s="176"/>
      <c r="BK54" s="176"/>
      <c r="BL54" s="139"/>
    </row>
    <row r="55" spans="1:67" s="37" customFormat="1" ht="22.5" customHeight="1" x14ac:dyDescent="0.5">
      <c r="A55" s="13"/>
      <c r="B55" s="13"/>
      <c r="C55" s="13"/>
      <c r="D55" s="13"/>
      <c r="E55" s="13"/>
      <c r="F55" s="13"/>
      <c r="G55" s="13"/>
      <c r="H55" s="101"/>
      <c r="I55" s="14"/>
      <c r="J55" s="13"/>
      <c r="N55" s="13"/>
      <c r="O55" s="13"/>
      <c r="P55" s="13"/>
      <c r="Q55" s="13"/>
      <c r="R55" s="15"/>
      <c r="S55" s="102"/>
      <c r="T55" s="14"/>
      <c r="U55" s="13"/>
      <c r="W55" s="13"/>
      <c r="X55" s="13"/>
      <c r="Y55" s="13"/>
      <c r="Z55" s="13"/>
      <c r="AA55" s="13"/>
      <c r="AB55" s="13"/>
      <c r="AC55" s="13"/>
      <c r="AE55" s="102"/>
      <c r="AF55" s="14"/>
      <c r="AG55" s="13"/>
      <c r="AH55" s="13"/>
      <c r="AI55" s="13"/>
      <c r="AJ55" s="1"/>
      <c r="AK55" s="1"/>
      <c r="AL55" s="1"/>
      <c r="AM55" s="1"/>
      <c r="AN55" s="1"/>
      <c r="AO55" s="1"/>
      <c r="BD55" s="58"/>
      <c r="BE55" s="58"/>
      <c r="BF55" s="58"/>
      <c r="BG55" s="58"/>
      <c r="BH55" s="58"/>
      <c r="BI55" s="162"/>
      <c r="BJ55" s="163"/>
      <c r="BK55" s="164"/>
      <c r="BL55" s="164"/>
    </row>
    <row r="56" spans="1:67" s="37" customFormat="1" ht="28.35" customHeight="1" thickBot="1" x14ac:dyDescent="0.55000000000000004">
      <c r="A56" s="13"/>
      <c r="B56" s="13"/>
      <c r="C56" s="13"/>
      <c r="D56" s="13"/>
      <c r="E56" s="13"/>
      <c r="F56" s="13"/>
      <c r="G56" s="13"/>
      <c r="H56" s="101"/>
      <c r="I56" s="14"/>
      <c r="J56" s="13"/>
      <c r="N56" s="13"/>
      <c r="O56" s="13"/>
      <c r="P56" s="13"/>
      <c r="Q56" s="13"/>
      <c r="R56" s="15"/>
      <c r="S56" s="102"/>
      <c r="T56" s="14"/>
      <c r="U56" s="13"/>
      <c r="W56" s="13"/>
      <c r="X56" s="13"/>
      <c r="Y56" s="13"/>
      <c r="Z56" s="13"/>
      <c r="AA56" s="13"/>
      <c r="AB56" s="13"/>
      <c r="AC56" s="13"/>
      <c r="AE56" s="102"/>
      <c r="AF56" s="14"/>
      <c r="AG56" s="13"/>
      <c r="AH56" s="13"/>
      <c r="AI56" s="13"/>
      <c r="AJ56" s="1"/>
      <c r="AK56" s="1"/>
      <c r="AL56" s="1"/>
      <c r="AM56" s="1"/>
      <c r="AN56" s="1"/>
      <c r="AO56" s="1"/>
      <c r="BD56" s="58"/>
      <c r="BE56" s="58"/>
      <c r="BF56" s="58"/>
      <c r="BG56" s="58"/>
      <c r="BH56" s="58"/>
      <c r="BI56" s="162"/>
      <c r="BJ56" s="163"/>
      <c r="BK56" s="164"/>
      <c r="BL56" s="164"/>
    </row>
    <row r="57" spans="1:67" ht="39.6" customHeight="1" thickBot="1" x14ac:dyDescent="0.55000000000000004">
      <c r="A57" s="251" t="s">
        <v>32</v>
      </c>
      <c r="B57" s="251" t="s">
        <v>326</v>
      </c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5"/>
      <c r="P57" s="262" t="s">
        <v>31</v>
      </c>
      <c r="Q57" s="263"/>
      <c r="R57" s="410" t="s">
        <v>30</v>
      </c>
      <c r="S57" s="411"/>
      <c r="T57" s="416" t="s">
        <v>29</v>
      </c>
      <c r="U57" s="417"/>
      <c r="V57" s="417"/>
      <c r="W57" s="417"/>
      <c r="X57" s="417"/>
      <c r="Y57" s="417"/>
      <c r="Z57" s="417"/>
      <c r="AA57" s="417"/>
      <c r="AB57" s="417"/>
      <c r="AC57" s="417"/>
      <c r="AD57" s="417"/>
      <c r="AE57" s="418"/>
      <c r="AF57" s="416" t="s">
        <v>28</v>
      </c>
      <c r="AG57" s="417"/>
      <c r="AH57" s="417"/>
      <c r="AI57" s="417"/>
      <c r="AJ57" s="417"/>
      <c r="AK57" s="417"/>
      <c r="AL57" s="417"/>
      <c r="AM57" s="417"/>
      <c r="AN57" s="417"/>
      <c r="AO57" s="417"/>
      <c r="AP57" s="417"/>
      <c r="AQ57" s="417"/>
      <c r="AR57" s="417"/>
      <c r="AS57" s="417"/>
      <c r="AT57" s="417"/>
      <c r="AU57" s="417"/>
      <c r="AV57" s="417"/>
      <c r="AW57" s="417"/>
      <c r="AX57" s="417"/>
      <c r="AY57" s="417"/>
      <c r="AZ57" s="417"/>
      <c r="BA57" s="417"/>
      <c r="BB57" s="417"/>
      <c r="BC57" s="103"/>
      <c r="BD57" s="442" t="s">
        <v>27</v>
      </c>
      <c r="BE57" s="443"/>
      <c r="BF57" s="443"/>
      <c r="BG57" s="443"/>
      <c r="BH57" s="444"/>
      <c r="BI57" s="173"/>
      <c r="BJ57" s="167"/>
      <c r="BK57" s="167"/>
      <c r="BL57" s="167"/>
      <c r="BM57" s="62"/>
      <c r="BO57" s="1"/>
    </row>
    <row r="58" spans="1:67" ht="39.6" customHeight="1" thickBot="1" x14ac:dyDescent="0.55000000000000004">
      <c r="A58" s="252"/>
      <c r="B58" s="256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8"/>
      <c r="P58" s="264"/>
      <c r="Q58" s="265"/>
      <c r="R58" s="412"/>
      <c r="S58" s="413"/>
      <c r="T58" s="419" t="s">
        <v>26</v>
      </c>
      <c r="U58" s="263"/>
      <c r="V58" s="421" t="s">
        <v>25</v>
      </c>
      <c r="W58" s="422"/>
      <c r="X58" s="425" t="s">
        <v>24</v>
      </c>
      <c r="Y58" s="426"/>
      <c r="Z58" s="426"/>
      <c r="AA58" s="426"/>
      <c r="AB58" s="426"/>
      <c r="AC58" s="426"/>
      <c r="AD58" s="426"/>
      <c r="AE58" s="427"/>
      <c r="AF58" s="425" t="s">
        <v>23</v>
      </c>
      <c r="AG58" s="426"/>
      <c r="AH58" s="426"/>
      <c r="AI58" s="426"/>
      <c r="AJ58" s="426"/>
      <c r="AK58" s="426"/>
      <c r="AL58" s="426"/>
      <c r="AM58" s="426"/>
      <c r="AN58" s="426"/>
      <c r="AO58" s="426"/>
      <c r="AP58" s="426"/>
      <c r="AQ58" s="427"/>
      <c r="AR58" s="425" t="s">
        <v>22</v>
      </c>
      <c r="AS58" s="426"/>
      <c r="AT58" s="426"/>
      <c r="AU58" s="426"/>
      <c r="AV58" s="426"/>
      <c r="AW58" s="426"/>
      <c r="AX58" s="426"/>
      <c r="AY58" s="426"/>
      <c r="AZ58" s="426"/>
      <c r="BA58" s="426"/>
      <c r="BB58" s="426"/>
      <c r="BC58" s="427"/>
      <c r="BD58" s="445"/>
      <c r="BE58" s="446"/>
      <c r="BF58" s="446"/>
      <c r="BG58" s="446"/>
      <c r="BH58" s="447"/>
      <c r="BI58" s="173"/>
      <c r="BJ58" s="167"/>
      <c r="BK58" s="167"/>
      <c r="BL58" s="167"/>
      <c r="BM58" s="62"/>
      <c r="BO58" s="1"/>
    </row>
    <row r="59" spans="1:67" ht="68.25" customHeight="1" thickBot="1" x14ac:dyDescent="0.55000000000000004">
      <c r="A59" s="252"/>
      <c r="B59" s="256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8"/>
      <c r="P59" s="264"/>
      <c r="Q59" s="265"/>
      <c r="R59" s="412"/>
      <c r="S59" s="413"/>
      <c r="T59" s="420"/>
      <c r="U59" s="265"/>
      <c r="V59" s="423"/>
      <c r="W59" s="424"/>
      <c r="X59" s="428" t="s">
        <v>21</v>
      </c>
      <c r="Y59" s="263"/>
      <c r="Z59" s="429" t="s">
        <v>20</v>
      </c>
      <c r="AA59" s="263"/>
      <c r="AB59" s="429" t="s">
        <v>19</v>
      </c>
      <c r="AC59" s="263"/>
      <c r="AD59" s="262" t="s">
        <v>18</v>
      </c>
      <c r="AE59" s="411"/>
      <c r="AF59" s="451" t="s">
        <v>17</v>
      </c>
      <c r="AG59" s="452"/>
      <c r="AH59" s="452"/>
      <c r="AI59" s="452"/>
      <c r="AJ59" s="452"/>
      <c r="AK59" s="453"/>
      <c r="AL59" s="451" t="s">
        <v>16</v>
      </c>
      <c r="AM59" s="452"/>
      <c r="AN59" s="452"/>
      <c r="AO59" s="452"/>
      <c r="AP59" s="452"/>
      <c r="AQ59" s="453"/>
      <c r="AR59" s="451" t="s">
        <v>136</v>
      </c>
      <c r="AS59" s="452"/>
      <c r="AT59" s="452"/>
      <c r="AU59" s="452"/>
      <c r="AV59" s="452"/>
      <c r="AW59" s="453"/>
      <c r="AX59" s="451" t="s">
        <v>137</v>
      </c>
      <c r="AY59" s="452"/>
      <c r="AZ59" s="452"/>
      <c r="BA59" s="452"/>
      <c r="BB59" s="452"/>
      <c r="BC59" s="453"/>
      <c r="BD59" s="445"/>
      <c r="BE59" s="446"/>
      <c r="BF59" s="446"/>
      <c r="BG59" s="446"/>
      <c r="BH59" s="447"/>
      <c r="BI59" s="173"/>
      <c r="BJ59" s="167"/>
      <c r="BK59" s="167"/>
      <c r="BL59" s="167"/>
      <c r="BM59" s="62"/>
      <c r="BO59" s="1"/>
    </row>
    <row r="60" spans="1:67" ht="164.25" customHeight="1" thickBot="1" x14ac:dyDescent="0.55000000000000004">
      <c r="A60" s="253"/>
      <c r="B60" s="259"/>
      <c r="C60" s="260"/>
      <c r="D60" s="260"/>
      <c r="E60" s="260"/>
      <c r="F60" s="260"/>
      <c r="G60" s="260"/>
      <c r="H60" s="260"/>
      <c r="I60" s="260"/>
      <c r="J60" s="260"/>
      <c r="K60" s="260"/>
      <c r="L60" s="260"/>
      <c r="M60" s="260"/>
      <c r="N60" s="260"/>
      <c r="O60" s="261"/>
      <c r="P60" s="266"/>
      <c r="Q60" s="267"/>
      <c r="R60" s="414"/>
      <c r="S60" s="415"/>
      <c r="T60" s="632"/>
      <c r="U60" s="267"/>
      <c r="V60" s="633"/>
      <c r="W60" s="634"/>
      <c r="X60" s="632"/>
      <c r="Y60" s="267"/>
      <c r="Z60" s="414"/>
      <c r="AA60" s="267"/>
      <c r="AB60" s="414"/>
      <c r="AC60" s="267"/>
      <c r="AD60" s="266"/>
      <c r="AE60" s="415"/>
      <c r="AF60" s="234" t="s">
        <v>15</v>
      </c>
      <c r="AG60" s="235"/>
      <c r="AH60" s="236" t="s">
        <v>14</v>
      </c>
      <c r="AI60" s="235"/>
      <c r="AJ60" s="237" t="s">
        <v>13</v>
      </c>
      <c r="AK60" s="238"/>
      <c r="AL60" s="635" t="s">
        <v>15</v>
      </c>
      <c r="AM60" s="636"/>
      <c r="AN60" s="635" t="s">
        <v>14</v>
      </c>
      <c r="AO60" s="637"/>
      <c r="AP60" s="636" t="s">
        <v>13</v>
      </c>
      <c r="AQ60" s="638"/>
      <c r="AR60" s="234" t="s">
        <v>15</v>
      </c>
      <c r="AS60" s="235"/>
      <c r="AT60" s="236" t="s">
        <v>14</v>
      </c>
      <c r="AU60" s="235"/>
      <c r="AV60" s="237" t="s">
        <v>13</v>
      </c>
      <c r="AW60" s="238"/>
      <c r="AX60" s="234" t="s">
        <v>15</v>
      </c>
      <c r="AY60" s="235"/>
      <c r="AZ60" s="236" t="s">
        <v>14</v>
      </c>
      <c r="BA60" s="235"/>
      <c r="BB60" s="237" t="s">
        <v>13</v>
      </c>
      <c r="BC60" s="238"/>
      <c r="BD60" s="448"/>
      <c r="BE60" s="449"/>
      <c r="BF60" s="449"/>
      <c r="BG60" s="449"/>
      <c r="BH60" s="450"/>
      <c r="BI60" s="173"/>
      <c r="BJ60" s="167"/>
      <c r="BK60" s="167"/>
      <c r="BL60" s="167"/>
      <c r="BM60" s="62"/>
      <c r="BO60" s="1"/>
    </row>
    <row r="61" spans="1:67" s="12" customFormat="1" ht="70.7" customHeight="1" x14ac:dyDescent="0.2">
      <c r="A61" s="112" t="s">
        <v>123</v>
      </c>
      <c r="B61" s="304" t="s">
        <v>203</v>
      </c>
      <c r="C61" s="305"/>
      <c r="D61" s="305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6"/>
      <c r="P61" s="282"/>
      <c r="Q61" s="355"/>
      <c r="R61" s="355">
        <v>3</v>
      </c>
      <c r="S61" s="356"/>
      <c r="T61" s="364">
        <f t="shared" si="42"/>
        <v>108</v>
      </c>
      <c r="U61" s="365"/>
      <c r="V61" s="380">
        <f t="shared" si="43"/>
        <v>40</v>
      </c>
      <c r="W61" s="381"/>
      <c r="X61" s="471">
        <v>32</v>
      </c>
      <c r="Y61" s="292"/>
      <c r="Z61" s="292"/>
      <c r="AA61" s="292"/>
      <c r="AB61" s="292">
        <v>8</v>
      </c>
      <c r="AC61" s="292"/>
      <c r="AD61" s="292"/>
      <c r="AE61" s="293"/>
      <c r="AF61" s="483"/>
      <c r="AG61" s="316"/>
      <c r="AH61" s="292"/>
      <c r="AI61" s="292"/>
      <c r="AJ61" s="292"/>
      <c r="AK61" s="293"/>
      <c r="AL61" s="315"/>
      <c r="AM61" s="316"/>
      <c r="AN61" s="292"/>
      <c r="AO61" s="292"/>
      <c r="AP61" s="292"/>
      <c r="AQ61" s="472"/>
      <c r="AR61" s="471">
        <v>108</v>
      </c>
      <c r="AS61" s="292"/>
      <c r="AT61" s="292">
        <v>40</v>
      </c>
      <c r="AU61" s="292"/>
      <c r="AV61" s="292">
        <v>3</v>
      </c>
      <c r="AW61" s="293"/>
      <c r="AX61" s="465"/>
      <c r="AY61" s="362"/>
      <c r="AZ61" s="355"/>
      <c r="BA61" s="355"/>
      <c r="BB61" s="282"/>
      <c r="BC61" s="362"/>
      <c r="BD61" s="503" t="s">
        <v>174</v>
      </c>
      <c r="BE61" s="504"/>
      <c r="BF61" s="504"/>
      <c r="BG61" s="504"/>
      <c r="BH61" s="505"/>
      <c r="BI61" s="174">
        <f t="shared" si="18"/>
        <v>40</v>
      </c>
      <c r="BJ61" s="176"/>
      <c r="BK61" s="176"/>
      <c r="BL61" s="139"/>
    </row>
    <row r="62" spans="1:67" s="9" customFormat="1" ht="70.7" customHeight="1" x14ac:dyDescent="0.2">
      <c r="A62" s="113" t="s">
        <v>124</v>
      </c>
      <c r="B62" s="242" t="s">
        <v>204</v>
      </c>
      <c r="C62" s="243"/>
      <c r="D62" s="243"/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244"/>
      <c r="P62" s="347"/>
      <c r="Q62" s="386"/>
      <c r="R62" s="386"/>
      <c r="S62" s="484"/>
      <c r="T62" s="371">
        <f>SUM(AF62,AL62,AR62)</f>
        <v>0</v>
      </c>
      <c r="U62" s="275"/>
      <c r="V62" s="387">
        <f>SUM(AH62,AN62,AT62)</f>
        <v>0</v>
      </c>
      <c r="W62" s="356"/>
      <c r="X62" s="490"/>
      <c r="Y62" s="344"/>
      <c r="Z62" s="352"/>
      <c r="AA62" s="352"/>
      <c r="AB62" s="348"/>
      <c r="AC62" s="344"/>
      <c r="AD62" s="352"/>
      <c r="AE62" s="353"/>
      <c r="AF62" s="490"/>
      <c r="AG62" s="344"/>
      <c r="AH62" s="352"/>
      <c r="AI62" s="352"/>
      <c r="AJ62" s="348"/>
      <c r="AK62" s="353"/>
      <c r="AL62" s="348"/>
      <c r="AM62" s="344"/>
      <c r="AN62" s="352"/>
      <c r="AO62" s="352"/>
      <c r="AP62" s="348"/>
      <c r="AQ62" s="344"/>
      <c r="AR62" s="490"/>
      <c r="AS62" s="344"/>
      <c r="AT62" s="352"/>
      <c r="AU62" s="352"/>
      <c r="AV62" s="348"/>
      <c r="AW62" s="353"/>
      <c r="AX62" s="474"/>
      <c r="AY62" s="346"/>
      <c r="AZ62" s="386"/>
      <c r="BA62" s="386"/>
      <c r="BB62" s="347"/>
      <c r="BC62" s="346"/>
      <c r="BD62" s="500"/>
      <c r="BE62" s="501"/>
      <c r="BF62" s="501"/>
      <c r="BG62" s="501"/>
      <c r="BH62" s="502"/>
      <c r="BI62" s="174">
        <f t="shared" si="18"/>
        <v>0</v>
      </c>
      <c r="BJ62" s="176"/>
      <c r="BK62" s="176"/>
      <c r="BL62" s="176"/>
    </row>
    <row r="63" spans="1:67" s="12" customFormat="1" ht="70.7" customHeight="1" x14ac:dyDescent="0.2">
      <c r="A63" s="108" t="s">
        <v>244</v>
      </c>
      <c r="B63" s="245" t="s">
        <v>205</v>
      </c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7"/>
      <c r="P63" s="275">
        <v>3</v>
      </c>
      <c r="Q63" s="272"/>
      <c r="R63" s="273"/>
      <c r="S63" s="274"/>
      <c r="T63" s="371">
        <f>SUM(AF63,AL63,AR63)</f>
        <v>108</v>
      </c>
      <c r="U63" s="275"/>
      <c r="V63" s="387">
        <f>SUM(AH63,AN63,AT63)</f>
        <v>40</v>
      </c>
      <c r="W63" s="356"/>
      <c r="X63" s="334">
        <v>24</v>
      </c>
      <c r="Y63" s="290"/>
      <c r="Z63" s="290"/>
      <c r="AA63" s="290"/>
      <c r="AB63" s="290">
        <v>16</v>
      </c>
      <c r="AC63" s="290"/>
      <c r="AD63" s="290"/>
      <c r="AE63" s="291"/>
      <c r="AF63" s="490"/>
      <c r="AG63" s="352"/>
      <c r="AH63" s="290"/>
      <c r="AI63" s="290"/>
      <c r="AJ63" s="290"/>
      <c r="AK63" s="291"/>
      <c r="AL63" s="348"/>
      <c r="AM63" s="352"/>
      <c r="AN63" s="290"/>
      <c r="AO63" s="290"/>
      <c r="AP63" s="290"/>
      <c r="AQ63" s="273"/>
      <c r="AR63" s="334">
        <v>108</v>
      </c>
      <c r="AS63" s="290"/>
      <c r="AT63" s="290">
        <v>40</v>
      </c>
      <c r="AU63" s="290"/>
      <c r="AV63" s="290">
        <v>3</v>
      </c>
      <c r="AW63" s="291"/>
      <c r="AX63" s="271"/>
      <c r="AY63" s="272"/>
      <c r="AZ63" s="273"/>
      <c r="BA63" s="272"/>
      <c r="BB63" s="273"/>
      <c r="BC63" s="274"/>
      <c r="BD63" s="327" t="s">
        <v>175</v>
      </c>
      <c r="BE63" s="328"/>
      <c r="BF63" s="328"/>
      <c r="BG63" s="328"/>
      <c r="BH63" s="329"/>
      <c r="BI63" s="174">
        <f t="shared" si="18"/>
        <v>40</v>
      </c>
      <c r="BJ63" s="176"/>
      <c r="BK63" s="176"/>
      <c r="BL63" s="139"/>
    </row>
    <row r="64" spans="1:67" s="12" customFormat="1" ht="70.7" customHeight="1" x14ac:dyDescent="0.2">
      <c r="A64" s="108" t="s">
        <v>245</v>
      </c>
      <c r="B64" s="245" t="s">
        <v>206</v>
      </c>
      <c r="C64" s="246"/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7"/>
      <c r="P64" s="275"/>
      <c r="Q64" s="272"/>
      <c r="R64" s="273">
        <v>3</v>
      </c>
      <c r="S64" s="274"/>
      <c r="T64" s="371">
        <f>SUM(AF64,AL64,AR64)</f>
        <v>110</v>
      </c>
      <c r="U64" s="275"/>
      <c r="V64" s="387">
        <f>SUM(AH64,AN64,AT64)</f>
        <v>56</v>
      </c>
      <c r="W64" s="356"/>
      <c r="X64" s="334">
        <v>24</v>
      </c>
      <c r="Y64" s="290"/>
      <c r="Z64" s="290"/>
      <c r="AA64" s="290"/>
      <c r="AB64" s="290">
        <v>32</v>
      </c>
      <c r="AC64" s="290"/>
      <c r="AD64" s="290"/>
      <c r="AE64" s="291"/>
      <c r="AF64" s="490"/>
      <c r="AG64" s="352"/>
      <c r="AH64" s="290"/>
      <c r="AI64" s="290"/>
      <c r="AJ64" s="290"/>
      <c r="AK64" s="291"/>
      <c r="AL64" s="348"/>
      <c r="AM64" s="352"/>
      <c r="AN64" s="290"/>
      <c r="AO64" s="290"/>
      <c r="AP64" s="290"/>
      <c r="AQ64" s="273"/>
      <c r="AR64" s="334">
        <v>110</v>
      </c>
      <c r="AS64" s="290"/>
      <c r="AT64" s="290">
        <v>56</v>
      </c>
      <c r="AU64" s="290"/>
      <c r="AV64" s="290">
        <v>3</v>
      </c>
      <c r="AW64" s="291"/>
      <c r="AX64" s="271"/>
      <c r="AY64" s="272"/>
      <c r="AZ64" s="273"/>
      <c r="BA64" s="272"/>
      <c r="BB64" s="273"/>
      <c r="BC64" s="274"/>
      <c r="BD64" s="327" t="s">
        <v>176</v>
      </c>
      <c r="BE64" s="328"/>
      <c r="BF64" s="328"/>
      <c r="BG64" s="328"/>
      <c r="BH64" s="329"/>
      <c r="BI64" s="174">
        <f t="shared" si="18"/>
        <v>56</v>
      </c>
      <c r="BJ64" s="176"/>
      <c r="BK64" s="176"/>
      <c r="BL64" s="139"/>
    </row>
    <row r="65" spans="1:64" s="9" customFormat="1" ht="42.6" customHeight="1" x14ac:dyDescent="0.2">
      <c r="A65" s="107" t="s">
        <v>133</v>
      </c>
      <c r="B65" s="239" t="s">
        <v>207</v>
      </c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1"/>
      <c r="P65" s="481"/>
      <c r="Q65" s="347"/>
      <c r="R65" s="346"/>
      <c r="S65" s="354"/>
      <c r="T65" s="607">
        <f t="shared" si="42"/>
        <v>0</v>
      </c>
      <c r="U65" s="608"/>
      <c r="V65" s="609">
        <f t="shared" si="43"/>
        <v>0</v>
      </c>
      <c r="W65" s="610"/>
      <c r="X65" s="491"/>
      <c r="Y65" s="347"/>
      <c r="Z65" s="346"/>
      <c r="AA65" s="347"/>
      <c r="AB65" s="346"/>
      <c r="AC65" s="347"/>
      <c r="AD65" s="346"/>
      <c r="AE65" s="354"/>
      <c r="AF65" s="491"/>
      <c r="AG65" s="347"/>
      <c r="AH65" s="346"/>
      <c r="AI65" s="347"/>
      <c r="AJ65" s="346"/>
      <c r="AK65" s="354"/>
      <c r="AL65" s="481"/>
      <c r="AM65" s="347"/>
      <c r="AN65" s="346"/>
      <c r="AO65" s="347"/>
      <c r="AP65" s="346"/>
      <c r="AQ65" s="481"/>
      <c r="AR65" s="491"/>
      <c r="AS65" s="347"/>
      <c r="AT65" s="346"/>
      <c r="AU65" s="347"/>
      <c r="AV65" s="346"/>
      <c r="AW65" s="354"/>
      <c r="AX65" s="491"/>
      <c r="AY65" s="347"/>
      <c r="AZ65" s="346"/>
      <c r="BA65" s="347"/>
      <c r="BB65" s="346"/>
      <c r="BC65" s="354"/>
      <c r="BD65" s="456"/>
      <c r="BE65" s="457"/>
      <c r="BF65" s="457"/>
      <c r="BG65" s="457"/>
      <c r="BH65" s="458"/>
      <c r="BI65" s="174">
        <f t="shared" si="18"/>
        <v>0</v>
      </c>
      <c r="BJ65" s="176"/>
      <c r="BK65" s="176"/>
      <c r="BL65" s="176"/>
    </row>
    <row r="66" spans="1:64" s="9" customFormat="1" ht="104.85" customHeight="1" x14ac:dyDescent="0.2">
      <c r="A66" s="107" t="s">
        <v>229</v>
      </c>
      <c r="B66" s="242" t="s">
        <v>208</v>
      </c>
      <c r="C66" s="243"/>
      <c r="D66" s="243"/>
      <c r="E66" s="243"/>
      <c r="F66" s="243"/>
      <c r="G66" s="243"/>
      <c r="H66" s="243"/>
      <c r="I66" s="243"/>
      <c r="J66" s="243"/>
      <c r="K66" s="243"/>
      <c r="L66" s="243"/>
      <c r="M66" s="243"/>
      <c r="N66" s="243"/>
      <c r="O66" s="244"/>
      <c r="P66" s="345"/>
      <c r="Q66" s="348"/>
      <c r="R66" s="344"/>
      <c r="S66" s="372"/>
      <c r="T66" s="373">
        <f t="shared" si="42"/>
        <v>0</v>
      </c>
      <c r="U66" s="374"/>
      <c r="V66" s="366">
        <f t="shared" si="43"/>
        <v>0</v>
      </c>
      <c r="W66" s="367"/>
      <c r="X66" s="368"/>
      <c r="Y66" s="348"/>
      <c r="Z66" s="344"/>
      <c r="AA66" s="348"/>
      <c r="AB66" s="344"/>
      <c r="AC66" s="348"/>
      <c r="AD66" s="344"/>
      <c r="AE66" s="372"/>
      <c r="AF66" s="368"/>
      <c r="AG66" s="348"/>
      <c r="AH66" s="344"/>
      <c r="AI66" s="348"/>
      <c r="AJ66" s="344"/>
      <c r="AK66" s="372"/>
      <c r="AL66" s="345"/>
      <c r="AM66" s="348"/>
      <c r="AN66" s="344"/>
      <c r="AO66" s="348"/>
      <c r="AP66" s="344"/>
      <c r="AQ66" s="345"/>
      <c r="AR66" s="368"/>
      <c r="AS66" s="348"/>
      <c r="AT66" s="344"/>
      <c r="AU66" s="348"/>
      <c r="AV66" s="344"/>
      <c r="AW66" s="372"/>
      <c r="AX66" s="368"/>
      <c r="AY66" s="348"/>
      <c r="AZ66" s="344"/>
      <c r="BA66" s="348"/>
      <c r="BB66" s="344"/>
      <c r="BC66" s="372"/>
      <c r="BD66" s="456"/>
      <c r="BE66" s="457"/>
      <c r="BF66" s="457"/>
      <c r="BG66" s="457"/>
      <c r="BH66" s="458"/>
      <c r="BI66" s="174">
        <f t="shared" si="18"/>
        <v>0</v>
      </c>
      <c r="BJ66" s="176"/>
      <c r="BK66" s="176"/>
      <c r="BL66" s="176"/>
    </row>
    <row r="67" spans="1:64" s="12" customFormat="1" ht="70.7" customHeight="1" x14ac:dyDescent="0.2">
      <c r="A67" s="108" t="s">
        <v>246</v>
      </c>
      <c r="B67" s="245" t="s">
        <v>209</v>
      </c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7"/>
      <c r="P67" s="275">
        <v>1</v>
      </c>
      <c r="Q67" s="272"/>
      <c r="R67" s="273"/>
      <c r="S67" s="274"/>
      <c r="T67" s="361">
        <f t="shared" si="42"/>
        <v>198</v>
      </c>
      <c r="U67" s="351"/>
      <c r="V67" s="350">
        <f t="shared" si="43"/>
        <v>68</v>
      </c>
      <c r="W67" s="382"/>
      <c r="X67" s="271">
        <v>36</v>
      </c>
      <c r="Y67" s="272"/>
      <c r="Z67" s="273">
        <v>32</v>
      </c>
      <c r="AA67" s="272"/>
      <c r="AB67" s="273"/>
      <c r="AC67" s="272"/>
      <c r="AD67" s="273"/>
      <c r="AE67" s="274"/>
      <c r="AF67" s="271">
        <v>198</v>
      </c>
      <c r="AG67" s="272"/>
      <c r="AH67" s="273">
        <v>68</v>
      </c>
      <c r="AI67" s="272"/>
      <c r="AJ67" s="273">
        <v>6</v>
      </c>
      <c r="AK67" s="274"/>
      <c r="AL67" s="275"/>
      <c r="AM67" s="272"/>
      <c r="AN67" s="273"/>
      <c r="AO67" s="272"/>
      <c r="AP67" s="273"/>
      <c r="AQ67" s="275"/>
      <c r="AR67" s="271"/>
      <c r="AS67" s="272"/>
      <c r="AT67" s="273"/>
      <c r="AU67" s="272"/>
      <c r="AV67" s="273"/>
      <c r="AW67" s="274"/>
      <c r="AX67" s="271"/>
      <c r="AY67" s="272"/>
      <c r="AZ67" s="273"/>
      <c r="BA67" s="272"/>
      <c r="BB67" s="273"/>
      <c r="BC67" s="274"/>
      <c r="BD67" s="327" t="s">
        <v>134</v>
      </c>
      <c r="BE67" s="328"/>
      <c r="BF67" s="328"/>
      <c r="BG67" s="328"/>
      <c r="BH67" s="329"/>
      <c r="BI67" s="174">
        <f t="shared" si="18"/>
        <v>68</v>
      </c>
      <c r="BJ67" s="176"/>
      <c r="BK67" s="176"/>
      <c r="BL67" s="139"/>
    </row>
    <row r="68" spans="1:64" s="12" customFormat="1" ht="70.7" customHeight="1" x14ac:dyDescent="0.2">
      <c r="A68" s="108" t="s">
        <v>247</v>
      </c>
      <c r="B68" s="245" t="s">
        <v>210</v>
      </c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7"/>
      <c r="P68" s="275"/>
      <c r="Q68" s="272"/>
      <c r="R68" s="273">
        <v>2</v>
      </c>
      <c r="S68" s="274"/>
      <c r="T68" s="361">
        <f t="shared" si="42"/>
        <v>110</v>
      </c>
      <c r="U68" s="351"/>
      <c r="V68" s="350">
        <f t="shared" si="43"/>
        <v>58</v>
      </c>
      <c r="W68" s="382"/>
      <c r="X68" s="271">
        <v>34</v>
      </c>
      <c r="Y68" s="272"/>
      <c r="Z68" s="273">
        <v>16</v>
      </c>
      <c r="AA68" s="272"/>
      <c r="AB68" s="273">
        <v>8</v>
      </c>
      <c r="AC68" s="272"/>
      <c r="AD68" s="273"/>
      <c r="AE68" s="274"/>
      <c r="AF68" s="271"/>
      <c r="AG68" s="272"/>
      <c r="AH68" s="273"/>
      <c r="AI68" s="272"/>
      <c r="AJ68" s="273"/>
      <c r="AK68" s="274"/>
      <c r="AL68" s="275">
        <v>110</v>
      </c>
      <c r="AM68" s="272"/>
      <c r="AN68" s="273">
        <v>58</v>
      </c>
      <c r="AO68" s="272"/>
      <c r="AP68" s="273">
        <v>3</v>
      </c>
      <c r="AQ68" s="275"/>
      <c r="AR68" s="271"/>
      <c r="AS68" s="272"/>
      <c r="AT68" s="273"/>
      <c r="AU68" s="272"/>
      <c r="AV68" s="273"/>
      <c r="AW68" s="274"/>
      <c r="AX68" s="271"/>
      <c r="AY68" s="272"/>
      <c r="AZ68" s="273"/>
      <c r="BA68" s="272"/>
      <c r="BB68" s="273"/>
      <c r="BC68" s="274"/>
      <c r="BD68" s="327" t="s">
        <v>178</v>
      </c>
      <c r="BE68" s="328"/>
      <c r="BF68" s="328"/>
      <c r="BG68" s="328"/>
      <c r="BH68" s="329"/>
      <c r="BI68" s="174">
        <f t="shared" si="18"/>
        <v>58</v>
      </c>
      <c r="BJ68" s="176"/>
      <c r="BK68" s="176"/>
      <c r="BL68" s="139"/>
    </row>
    <row r="69" spans="1:64" s="12" customFormat="1" ht="70.7" customHeight="1" x14ac:dyDescent="0.2">
      <c r="A69" s="108" t="s">
        <v>248</v>
      </c>
      <c r="B69" s="245" t="s">
        <v>211</v>
      </c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7"/>
      <c r="P69" s="275">
        <v>2</v>
      </c>
      <c r="Q69" s="272"/>
      <c r="R69" s="273"/>
      <c r="S69" s="274"/>
      <c r="T69" s="361">
        <f t="shared" si="42"/>
        <v>120</v>
      </c>
      <c r="U69" s="351"/>
      <c r="V69" s="350">
        <f t="shared" si="43"/>
        <v>64</v>
      </c>
      <c r="W69" s="382"/>
      <c r="X69" s="271">
        <v>24</v>
      </c>
      <c r="Y69" s="272"/>
      <c r="Z69" s="273">
        <v>32</v>
      </c>
      <c r="AA69" s="272"/>
      <c r="AB69" s="273">
        <v>8</v>
      </c>
      <c r="AC69" s="272"/>
      <c r="AD69" s="273"/>
      <c r="AE69" s="274"/>
      <c r="AF69" s="271"/>
      <c r="AG69" s="272"/>
      <c r="AH69" s="273"/>
      <c r="AI69" s="272"/>
      <c r="AJ69" s="273"/>
      <c r="AK69" s="274"/>
      <c r="AL69" s="275">
        <v>120</v>
      </c>
      <c r="AM69" s="272"/>
      <c r="AN69" s="273">
        <v>64</v>
      </c>
      <c r="AO69" s="272"/>
      <c r="AP69" s="273">
        <v>3</v>
      </c>
      <c r="AQ69" s="275"/>
      <c r="AR69" s="271"/>
      <c r="AS69" s="272"/>
      <c r="AT69" s="273"/>
      <c r="AU69" s="272"/>
      <c r="AV69" s="273"/>
      <c r="AW69" s="274"/>
      <c r="AX69" s="271"/>
      <c r="AY69" s="272"/>
      <c r="AZ69" s="273"/>
      <c r="BA69" s="272"/>
      <c r="BB69" s="273"/>
      <c r="BC69" s="274"/>
      <c r="BD69" s="327" t="s">
        <v>179</v>
      </c>
      <c r="BE69" s="328"/>
      <c r="BF69" s="328"/>
      <c r="BG69" s="328"/>
      <c r="BH69" s="329"/>
      <c r="BI69" s="174">
        <f t="shared" si="18"/>
        <v>64</v>
      </c>
      <c r="BJ69" s="176"/>
      <c r="BK69" s="176"/>
      <c r="BL69" s="139"/>
    </row>
    <row r="70" spans="1:64" s="12" customFormat="1" ht="70.7" customHeight="1" x14ac:dyDescent="0.2">
      <c r="A70" s="108" t="s">
        <v>249</v>
      </c>
      <c r="B70" s="245" t="s">
        <v>212</v>
      </c>
      <c r="C70" s="246"/>
      <c r="D70" s="246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7"/>
      <c r="P70" s="408"/>
      <c r="Q70" s="397"/>
      <c r="R70" s="398">
        <v>2</v>
      </c>
      <c r="S70" s="409"/>
      <c r="T70" s="573">
        <f t="shared" si="42"/>
        <v>108</v>
      </c>
      <c r="U70" s="574"/>
      <c r="V70" s="575">
        <f t="shared" si="43"/>
        <v>46</v>
      </c>
      <c r="W70" s="576"/>
      <c r="X70" s="560">
        <v>28</v>
      </c>
      <c r="Y70" s="397"/>
      <c r="Z70" s="398"/>
      <c r="AA70" s="397"/>
      <c r="AB70" s="398">
        <v>18</v>
      </c>
      <c r="AC70" s="397"/>
      <c r="AD70" s="398"/>
      <c r="AE70" s="409"/>
      <c r="AF70" s="560"/>
      <c r="AG70" s="397"/>
      <c r="AH70" s="398"/>
      <c r="AI70" s="397"/>
      <c r="AJ70" s="398"/>
      <c r="AK70" s="409"/>
      <c r="AL70" s="408">
        <v>108</v>
      </c>
      <c r="AM70" s="397"/>
      <c r="AN70" s="398">
        <v>46</v>
      </c>
      <c r="AO70" s="397"/>
      <c r="AP70" s="398">
        <v>3</v>
      </c>
      <c r="AQ70" s="408"/>
      <c r="AR70" s="560"/>
      <c r="AS70" s="397"/>
      <c r="AT70" s="398"/>
      <c r="AU70" s="397"/>
      <c r="AV70" s="398"/>
      <c r="AW70" s="409"/>
      <c r="AX70" s="560"/>
      <c r="AY70" s="397"/>
      <c r="AZ70" s="398"/>
      <c r="BA70" s="397"/>
      <c r="BB70" s="398"/>
      <c r="BC70" s="409"/>
      <c r="BD70" s="467" t="s">
        <v>180</v>
      </c>
      <c r="BE70" s="468"/>
      <c r="BF70" s="468"/>
      <c r="BG70" s="468"/>
      <c r="BH70" s="469"/>
      <c r="BI70" s="174">
        <f t="shared" si="18"/>
        <v>46</v>
      </c>
      <c r="BJ70" s="176"/>
      <c r="BK70" s="176"/>
      <c r="BL70" s="139"/>
    </row>
    <row r="71" spans="1:64" s="36" customFormat="1" ht="70.7" customHeight="1" x14ac:dyDescent="0.2">
      <c r="A71" s="107" t="s">
        <v>231</v>
      </c>
      <c r="B71" s="242" t="s">
        <v>213</v>
      </c>
      <c r="C71" s="243"/>
      <c r="D71" s="243"/>
      <c r="E71" s="243"/>
      <c r="F71" s="243"/>
      <c r="G71" s="243"/>
      <c r="H71" s="243"/>
      <c r="I71" s="243"/>
      <c r="J71" s="243"/>
      <c r="K71" s="243"/>
      <c r="L71" s="243"/>
      <c r="M71" s="243"/>
      <c r="N71" s="243"/>
      <c r="O71" s="244"/>
      <c r="P71" s="345"/>
      <c r="Q71" s="348"/>
      <c r="R71" s="344"/>
      <c r="S71" s="372"/>
      <c r="T71" s="373">
        <f t="shared" si="42"/>
        <v>0</v>
      </c>
      <c r="U71" s="374"/>
      <c r="V71" s="366">
        <f t="shared" si="43"/>
        <v>0</v>
      </c>
      <c r="W71" s="367"/>
      <c r="X71" s="368"/>
      <c r="Y71" s="348"/>
      <c r="Z71" s="344"/>
      <c r="AA71" s="348"/>
      <c r="AB71" s="344"/>
      <c r="AC71" s="348"/>
      <c r="AD71" s="344"/>
      <c r="AE71" s="372"/>
      <c r="AF71" s="368"/>
      <c r="AG71" s="348"/>
      <c r="AH71" s="344"/>
      <c r="AI71" s="348"/>
      <c r="AJ71" s="344"/>
      <c r="AK71" s="372"/>
      <c r="AL71" s="345"/>
      <c r="AM71" s="348"/>
      <c r="AN71" s="344"/>
      <c r="AO71" s="348"/>
      <c r="AP71" s="344"/>
      <c r="AQ71" s="345"/>
      <c r="AR71" s="368"/>
      <c r="AS71" s="348"/>
      <c r="AT71" s="344"/>
      <c r="AU71" s="348"/>
      <c r="AV71" s="344"/>
      <c r="AW71" s="372"/>
      <c r="AX71" s="368"/>
      <c r="AY71" s="348"/>
      <c r="AZ71" s="344"/>
      <c r="BA71" s="348"/>
      <c r="BB71" s="344"/>
      <c r="BC71" s="372"/>
      <c r="BD71" s="456"/>
      <c r="BE71" s="457"/>
      <c r="BF71" s="457"/>
      <c r="BG71" s="457"/>
      <c r="BH71" s="458"/>
      <c r="BI71" s="174">
        <f t="shared" si="18"/>
        <v>0</v>
      </c>
      <c r="BJ71" s="179"/>
      <c r="BK71" s="179"/>
      <c r="BL71" s="179"/>
    </row>
    <row r="72" spans="1:64" s="12" customFormat="1" ht="70.7" customHeight="1" x14ac:dyDescent="0.2">
      <c r="A72" s="108" t="s">
        <v>254</v>
      </c>
      <c r="B72" s="245" t="s">
        <v>214</v>
      </c>
      <c r="C72" s="246"/>
      <c r="D72" s="246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7"/>
      <c r="P72" s="275">
        <v>1</v>
      </c>
      <c r="Q72" s="272"/>
      <c r="R72" s="273"/>
      <c r="S72" s="274"/>
      <c r="T72" s="361">
        <f t="shared" si="42"/>
        <v>198</v>
      </c>
      <c r="U72" s="351"/>
      <c r="V72" s="350">
        <f t="shared" si="43"/>
        <v>68</v>
      </c>
      <c r="W72" s="382"/>
      <c r="X72" s="334">
        <v>36</v>
      </c>
      <c r="Y72" s="290"/>
      <c r="Z72" s="290">
        <v>32</v>
      </c>
      <c r="AA72" s="290"/>
      <c r="AB72" s="290"/>
      <c r="AC72" s="290"/>
      <c r="AD72" s="290"/>
      <c r="AE72" s="291"/>
      <c r="AF72" s="334">
        <v>198</v>
      </c>
      <c r="AG72" s="290"/>
      <c r="AH72" s="290">
        <v>68</v>
      </c>
      <c r="AI72" s="290"/>
      <c r="AJ72" s="290">
        <v>6</v>
      </c>
      <c r="AK72" s="291"/>
      <c r="AL72" s="272"/>
      <c r="AM72" s="290"/>
      <c r="AN72" s="290"/>
      <c r="AO72" s="290"/>
      <c r="AP72" s="290"/>
      <c r="AQ72" s="273"/>
      <c r="AR72" s="271"/>
      <c r="AS72" s="272"/>
      <c r="AT72" s="273"/>
      <c r="AU72" s="272"/>
      <c r="AV72" s="273"/>
      <c r="AW72" s="274"/>
      <c r="AX72" s="271"/>
      <c r="AY72" s="272"/>
      <c r="AZ72" s="273"/>
      <c r="BA72" s="272"/>
      <c r="BB72" s="273"/>
      <c r="BC72" s="274"/>
      <c r="BD72" s="327" t="s">
        <v>258</v>
      </c>
      <c r="BE72" s="328"/>
      <c r="BF72" s="328"/>
      <c r="BG72" s="328"/>
      <c r="BH72" s="329"/>
      <c r="BI72" s="174">
        <f t="shared" si="18"/>
        <v>68</v>
      </c>
      <c r="BJ72" s="176"/>
      <c r="BK72" s="176"/>
      <c r="BL72" s="139"/>
    </row>
    <row r="73" spans="1:64" s="12" customFormat="1" ht="70.7" customHeight="1" x14ac:dyDescent="0.2">
      <c r="A73" s="106" t="s">
        <v>255</v>
      </c>
      <c r="B73" s="245" t="s">
        <v>215</v>
      </c>
      <c r="C73" s="246"/>
      <c r="D73" s="246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7"/>
      <c r="P73" s="275"/>
      <c r="Q73" s="272"/>
      <c r="R73" s="273">
        <v>2</v>
      </c>
      <c r="S73" s="274"/>
      <c r="T73" s="361">
        <f t="shared" si="42"/>
        <v>110</v>
      </c>
      <c r="U73" s="351"/>
      <c r="V73" s="350">
        <f t="shared" si="43"/>
        <v>58</v>
      </c>
      <c r="W73" s="382"/>
      <c r="X73" s="334">
        <v>34</v>
      </c>
      <c r="Y73" s="290"/>
      <c r="Z73" s="290">
        <v>16</v>
      </c>
      <c r="AA73" s="290"/>
      <c r="AB73" s="290">
        <v>8</v>
      </c>
      <c r="AC73" s="290"/>
      <c r="AD73" s="290"/>
      <c r="AE73" s="291"/>
      <c r="AF73" s="334"/>
      <c r="AG73" s="290"/>
      <c r="AH73" s="290"/>
      <c r="AI73" s="290"/>
      <c r="AJ73" s="290"/>
      <c r="AK73" s="291"/>
      <c r="AL73" s="272">
        <v>110</v>
      </c>
      <c r="AM73" s="290"/>
      <c r="AN73" s="290">
        <v>58</v>
      </c>
      <c r="AO73" s="290"/>
      <c r="AP73" s="290">
        <v>3</v>
      </c>
      <c r="AQ73" s="273"/>
      <c r="AR73" s="271"/>
      <c r="AS73" s="272"/>
      <c r="AT73" s="273"/>
      <c r="AU73" s="272"/>
      <c r="AV73" s="273"/>
      <c r="AW73" s="274"/>
      <c r="AX73" s="271"/>
      <c r="AY73" s="272"/>
      <c r="AZ73" s="273"/>
      <c r="BA73" s="272"/>
      <c r="BB73" s="273"/>
      <c r="BC73" s="274"/>
      <c r="BD73" s="327" t="s">
        <v>259</v>
      </c>
      <c r="BE73" s="328"/>
      <c r="BF73" s="328"/>
      <c r="BG73" s="328"/>
      <c r="BH73" s="329"/>
      <c r="BI73" s="174">
        <f t="shared" si="18"/>
        <v>58</v>
      </c>
      <c r="BJ73" s="176"/>
      <c r="BK73" s="176"/>
      <c r="BL73" s="139"/>
    </row>
    <row r="74" spans="1:64" s="12" customFormat="1" ht="70.7" customHeight="1" x14ac:dyDescent="0.2">
      <c r="A74" s="114" t="s">
        <v>256</v>
      </c>
      <c r="B74" s="245" t="s">
        <v>216</v>
      </c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7"/>
      <c r="P74" s="281">
        <v>2</v>
      </c>
      <c r="Q74" s="282"/>
      <c r="R74" s="362"/>
      <c r="S74" s="363"/>
      <c r="T74" s="364">
        <f t="shared" si="42"/>
        <v>120</v>
      </c>
      <c r="U74" s="365"/>
      <c r="V74" s="380">
        <f>SUM(AH74,AN74,AT74)</f>
        <v>64</v>
      </c>
      <c r="W74" s="381"/>
      <c r="X74" s="465">
        <v>24</v>
      </c>
      <c r="Y74" s="355"/>
      <c r="Z74" s="355">
        <v>32</v>
      </c>
      <c r="AA74" s="355"/>
      <c r="AB74" s="355">
        <v>8</v>
      </c>
      <c r="AC74" s="355"/>
      <c r="AD74" s="355"/>
      <c r="AE74" s="356"/>
      <c r="AF74" s="465"/>
      <c r="AG74" s="355"/>
      <c r="AH74" s="355"/>
      <c r="AI74" s="355"/>
      <c r="AJ74" s="355"/>
      <c r="AK74" s="356"/>
      <c r="AL74" s="282">
        <v>120</v>
      </c>
      <c r="AM74" s="355"/>
      <c r="AN74" s="355">
        <v>64</v>
      </c>
      <c r="AO74" s="355"/>
      <c r="AP74" s="355">
        <v>3</v>
      </c>
      <c r="AQ74" s="362"/>
      <c r="AR74" s="489"/>
      <c r="AS74" s="282"/>
      <c r="AT74" s="362"/>
      <c r="AU74" s="282"/>
      <c r="AV74" s="362"/>
      <c r="AW74" s="363"/>
      <c r="AX74" s="489"/>
      <c r="AY74" s="282"/>
      <c r="AZ74" s="362"/>
      <c r="BA74" s="282"/>
      <c r="BB74" s="362"/>
      <c r="BC74" s="363"/>
      <c r="BD74" s="561" t="s">
        <v>260</v>
      </c>
      <c r="BE74" s="562"/>
      <c r="BF74" s="562"/>
      <c r="BG74" s="562"/>
      <c r="BH74" s="563"/>
      <c r="BI74" s="174">
        <f t="shared" si="18"/>
        <v>64</v>
      </c>
      <c r="BJ74" s="176"/>
      <c r="BK74" s="176"/>
      <c r="BL74" s="139"/>
    </row>
    <row r="75" spans="1:64" s="12" customFormat="1" ht="70.7" customHeight="1" x14ac:dyDescent="0.2">
      <c r="A75" s="108" t="s">
        <v>257</v>
      </c>
      <c r="B75" s="245" t="s">
        <v>217</v>
      </c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7"/>
      <c r="P75" s="275"/>
      <c r="Q75" s="272"/>
      <c r="R75" s="273">
        <v>2</v>
      </c>
      <c r="S75" s="274"/>
      <c r="T75" s="361">
        <f t="shared" si="42"/>
        <v>108</v>
      </c>
      <c r="U75" s="351"/>
      <c r="V75" s="350">
        <f t="shared" si="43"/>
        <v>48</v>
      </c>
      <c r="W75" s="382"/>
      <c r="X75" s="334">
        <v>28</v>
      </c>
      <c r="Y75" s="290"/>
      <c r="Z75" s="290"/>
      <c r="AA75" s="290"/>
      <c r="AB75" s="290">
        <v>20</v>
      </c>
      <c r="AC75" s="290"/>
      <c r="AD75" s="290"/>
      <c r="AE75" s="291"/>
      <c r="AF75" s="334"/>
      <c r="AG75" s="290"/>
      <c r="AH75" s="290"/>
      <c r="AI75" s="290"/>
      <c r="AJ75" s="290"/>
      <c r="AK75" s="291"/>
      <c r="AL75" s="272">
        <v>108</v>
      </c>
      <c r="AM75" s="290"/>
      <c r="AN75" s="290">
        <v>48</v>
      </c>
      <c r="AO75" s="290"/>
      <c r="AP75" s="290">
        <v>3</v>
      </c>
      <c r="AQ75" s="273"/>
      <c r="AR75" s="271"/>
      <c r="AS75" s="272"/>
      <c r="AT75" s="273"/>
      <c r="AU75" s="272"/>
      <c r="AV75" s="273"/>
      <c r="AW75" s="274"/>
      <c r="AX75" s="271"/>
      <c r="AY75" s="272"/>
      <c r="AZ75" s="273"/>
      <c r="BA75" s="272"/>
      <c r="BB75" s="273"/>
      <c r="BC75" s="274"/>
      <c r="BD75" s="327" t="s">
        <v>261</v>
      </c>
      <c r="BE75" s="328"/>
      <c r="BF75" s="328"/>
      <c r="BG75" s="328"/>
      <c r="BH75" s="329"/>
      <c r="BI75" s="174">
        <f t="shared" si="18"/>
        <v>48</v>
      </c>
      <c r="BJ75" s="176"/>
      <c r="BK75" s="176"/>
      <c r="BL75" s="139"/>
    </row>
    <row r="76" spans="1:64" s="9" customFormat="1" ht="42.6" customHeight="1" thickBot="1" x14ac:dyDescent="0.25">
      <c r="A76" s="107" t="s">
        <v>301</v>
      </c>
      <c r="B76" s="224" t="s">
        <v>135</v>
      </c>
      <c r="C76" s="225"/>
      <c r="D76" s="225"/>
      <c r="E76" s="225"/>
      <c r="F76" s="225"/>
      <c r="G76" s="225"/>
      <c r="H76" s="225"/>
      <c r="I76" s="225"/>
      <c r="J76" s="225"/>
      <c r="K76" s="225"/>
      <c r="L76" s="225"/>
      <c r="M76" s="225"/>
      <c r="N76" s="225"/>
      <c r="O76" s="226"/>
      <c r="P76" s="397">
        <v>2</v>
      </c>
      <c r="Q76" s="394"/>
      <c r="R76" s="394"/>
      <c r="S76" s="398"/>
      <c r="T76" s="361">
        <f t="shared" si="42"/>
        <v>216</v>
      </c>
      <c r="U76" s="351"/>
      <c r="V76" s="350">
        <f t="shared" si="43"/>
        <v>72</v>
      </c>
      <c r="W76" s="382"/>
      <c r="X76" s="519"/>
      <c r="Y76" s="395"/>
      <c r="Z76" s="472"/>
      <c r="AA76" s="395"/>
      <c r="AB76" s="472">
        <v>72</v>
      </c>
      <c r="AC76" s="395"/>
      <c r="AD76" s="395"/>
      <c r="AE76" s="293"/>
      <c r="AF76" s="514"/>
      <c r="AG76" s="515"/>
      <c r="AH76" s="516"/>
      <c r="AI76" s="516"/>
      <c r="AJ76" s="515"/>
      <c r="AK76" s="526"/>
      <c r="AL76" s="534">
        <v>216</v>
      </c>
      <c r="AM76" s="534"/>
      <c r="AN76" s="536">
        <v>72</v>
      </c>
      <c r="AO76" s="536"/>
      <c r="AP76" s="534">
        <v>6</v>
      </c>
      <c r="AQ76" s="534"/>
      <c r="AR76" s="495">
        <v>0</v>
      </c>
      <c r="AS76" s="496"/>
      <c r="AT76" s="359"/>
      <c r="AU76" s="359"/>
      <c r="AV76" s="506"/>
      <c r="AW76" s="360"/>
      <c r="AX76" s="395"/>
      <c r="AY76" s="472"/>
      <c r="AZ76" s="292"/>
      <c r="BA76" s="292"/>
      <c r="BB76" s="292"/>
      <c r="BC76" s="472"/>
      <c r="BD76" s="467" t="s">
        <v>265</v>
      </c>
      <c r="BE76" s="468"/>
      <c r="BF76" s="468"/>
      <c r="BG76" s="468"/>
      <c r="BH76" s="469"/>
      <c r="BI76" s="174">
        <f t="shared" si="18"/>
        <v>72</v>
      </c>
      <c r="BJ76" s="176"/>
      <c r="BK76" s="176"/>
      <c r="BL76" s="176"/>
    </row>
    <row r="77" spans="1:64" s="35" customFormat="1" ht="51" customHeight="1" thickBot="1" x14ac:dyDescent="0.25">
      <c r="A77" s="110" t="s">
        <v>264</v>
      </c>
      <c r="B77" s="268" t="s">
        <v>327</v>
      </c>
      <c r="C77" s="269"/>
      <c r="D77" s="269"/>
      <c r="E77" s="269"/>
      <c r="F77" s="269"/>
      <c r="G77" s="269"/>
      <c r="H77" s="269"/>
      <c r="I77" s="269"/>
      <c r="J77" s="269"/>
      <c r="K77" s="269"/>
      <c r="L77" s="269"/>
      <c r="M77" s="269"/>
      <c r="N77" s="269"/>
      <c r="O77" s="270"/>
      <c r="P77" s="383"/>
      <c r="Q77" s="376"/>
      <c r="R77" s="376"/>
      <c r="S77" s="377"/>
      <c r="T77" s="416" t="s">
        <v>287</v>
      </c>
      <c r="U77" s="434"/>
      <c r="V77" s="388" t="s">
        <v>284</v>
      </c>
      <c r="W77" s="393"/>
      <c r="X77" s="434" t="s">
        <v>285</v>
      </c>
      <c r="Y77" s="385"/>
      <c r="Z77" s="388" t="s">
        <v>283</v>
      </c>
      <c r="AA77" s="388"/>
      <c r="AB77" s="434" t="s">
        <v>279</v>
      </c>
      <c r="AC77" s="385"/>
      <c r="AD77" s="388" t="s">
        <v>273</v>
      </c>
      <c r="AE77" s="393"/>
      <c r="AF77" s="384" t="s">
        <v>278</v>
      </c>
      <c r="AG77" s="385"/>
      <c r="AH77" s="388" t="s">
        <v>288</v>
      </c>
      <c r="AI77" s="388"/>
      <c r="AJ77" s="555" t="s">
        <v>289</v>
      </c>
      <c r="AK77" s="533"/>
      <c r="AL77" s="434" t="s">
        <v>290</v>
      </c>
      <c r="AM77" s="385"/>
      <c r="AN77" s="388" t="s">
        <v>291</v>
      </c>
      <c r="AO77" s="388"/>
      <c r="AP77" s="532" t="s">
        <v>286</v>
      </c>
      <c r="AQ77" s="533"/>
      <c r="AR77" s="425"/>
      <c r="AS77" s="383"/>
      <c r="AT77" s="377"/>
      <c r="AU77" s="383"/>
      <c r="AV77" s="377"/>
      <c r="AW77" s="427"/>
      <c r="AX77" s="425"/>
      <c r="AY77" s="383"/>
      <c r="AZ77" s="377"/>
      <c r="BA77" s="383"/>
      <c r="BB77" s="377"/>
      <c r="BC77" s="427"/>
      <c r="BD77" s="451"/>
      <c r="BE77" s="452"/>
      <c r="BF77" s="452"/>
      <c r="BG77" s="452"/>
      <c r="BH77" s="453"/>
      <c r="BI77" s="174">
        <f t="shared" si="18"/>
        <v>0</v>
      </c>
      <c r="BJ77" s="180"/>
      <c r="BK77" s="180"/>
      <c r="BL77" s="180"/>
    </row>
    <row r="78" spans="1:64" s="35" customFormat="1" ht="42.6" customHeight="1" x14ac:dyDescent="0.2">
      <c r="A78" s="112" t="s">
        <v>309</v>
      </c>
      <c r="B78" s="307" t="s">
        <v>328</v>
      </c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9"/>
      <c r="P78" s="281" t="s">
        <v>275</v>
      </c>
      <c r="Q78" s="282"/>
      <c r="R78" s="362"/>
      <c r="S78" s="363"/>
      <c r="T78" s="527" t="s">
        <v>292</v>
      </c>
      <c r="U78" s="520"/>
      <c r="V78" s="523" t="s">
        <v>271</v>
      </c>
      <c r="W78" s="524"/>
      <c r="X78" s="520" t="s">
        <v>272</v>
      </c>
      <c r="Y78" s="521"/>
      <c r="Z78" s="523"/>
      <c r="AA78" s="523"/>
      <c r="AB78" s="520"/>
      <c r="AC78" s="521"/>
      <c r="AD78" s="523" t="s">
        <v>273</v>
      </c>
      <c r="AE78" s="524"/>
      <c r="AF78" s="530"/>
      <c r="AG78" s="531"/>
      <c r="AH78" s="528"/>
      <c r="AI78" s="531"/>
      <c r="AJ78" s="528"/>
      <c r="AK78" s="529"/>
      <c r="AL78" s="530" t="s">
        <v>292</v>
      </c>
      <c r="AM78" s="531"/>
      <c r="AN78" s="528" t="s">
        <v>271</v>
      </c>
      <c r="AO78" s="531"/>
      <c r="AP78" s="528" t="s">
        <v>274</v>
      </c>
      <c r="AQ78" s="529"/>
      <c r="AR78" s="357">
        <v>0</v>
      </c>
      <c r="AS78" s="358"/>
      <c r="AT78" s="369"/>
      <c r="AU78" s="358"/>
      <c r="AV78" s="369"/>
      <c r="AW78" s="370"/>
      <c r="AX78" s="489"/>
      <c r="AY78" s="282"/>
      <c r="AZ78" s="362"/>
      <c r="BA78" s="282"/>
      <c r="BB78" s="362"/>
      <c r="BC78" s="363"/>
      <c r="BD78" s="561" t="s">
        <v>113</v>
      </c>
      <c r="BE78" s="562"/>
      <c r="BF78" s="562"/>
      <c r="BG78" s="562"/>
      <c r="BH78" s="563"/>
      <c r="BI78" s="174">
        <f t="shared" si="18"/>
        <v>0</v>
      </c>
      <c r="BJ78" s="180"/>
      <c r="BK78" s="180"/>
      <c r="BL78" s="180"/>
    </row>
    <row r="79" spans="1:64" s="9" customFormat="1" ht="42.6" customHeight="1" x14ac:dyDescent="0.2">
      <c r="A79" s="114" t="s">
        <v>310</v>
      </c>
      <c r="B79" s="248" t="s">
        <v>329</v>
      </c>
      <c r="C79" s="249"/>
      <c r="D79" s="249"/>
      <c r="E79" s="249"/>
      <c r="F79" s="249"/>
      <c r="G79" s="249"/>
      <c r="H79" s="249"/>
      <c r="I79" s="249"/>
      <c r="J79" s="249"/>
      <c r="K79" s="249"/>
      <c r="L79" s="249"/>
      <c r="M79" s="249"/>
      <c r="N79" s="249"/>
      <c r="O79" s="250"/>
      <c r="P79" s="275" t="s">
        <v>275</v>
      </c>
      <c r="Q79" s="272"/>
      <c r="R79" s="472" t="s">
        <v>276</v>
      </c>
      <c r="S79" s="487"/>
      <c r="T79" s="271" t="s">
        <v>278</v>
      </c>
      <c r="U79" s="272"/>
      <c r="V79" s="290" t="s">
        <v>279</v>
      </c>
      <c r="W79" s="291"/>
      <c r="X79" s="272"/>
      <c r="Y79" s="273"/>
      <c r="Z79" s="290"/>
      <c r="AA79" s="290"/>
      <c r="AB79" s="272" t="s">
        <v>279</v>
      </c>
      <c r="AC79" s="273"/>
      <c r="AD79" s="290"/>
      <c r="AE79" s="291"/>
      <c r="AF79" s="271" t="s">
        <v>277</v>
      </c>
      <c r="AG79" s="272"/>
      <c r="AH79" s="273" t="s">
        <v>280</v>
      </c>
      <c r="AI79" s="272"/>
      <c r="AJ79" s="273" t="s">
        <v>275</v>
      </c>
      <c r="AK79" s="274"/>
      <c r="AL79" s="271" t="s">
        <v>271</v>
      </c>
      <c r="AM79" s="272"/>
      <c r="AN79" s="273" t="s">
        <v>280</v>
      </c>
      <c r="AO79" s="272"/>
      <c r="AP79" s="273" t="s">
        <v>275</v>
      </c>
      <c r="AQ79" s="274"/>
      <c r="AR79" s="271">
        <v>0</v>
      </c>
      <c r="AS79" s="272"/>
      <c r="AT79" s="273"/>
      <c r="AU79" s="272"/>
      <c r="AV79" s="273"/>
      <c r="AW79" s="274"/>
      <c r="AX79" s="271"/>
      <c r="AY79" s="272"/>
      <c r="AZ79" s="273"/>
      <c r="BA79" s="272"/>
      <c r="BB79" s="273"/>
      <c r="BC79" s="274"/>
      <c r="BD79" s="327" t="s">
        <v>110</v>
      </c>
      <c r="BE79" s="328"/>
      <c r="BF79" s="328"/>
      <c r="BG79" s="328"/>
      <c r="BH79" s="329"/>
      <c r="BI79" s="174">
        <f t="shared" si="18"/>
        <v>0</v>
      </c>
      <c r="BJ79" s="176"/>
      <c r="BK79" s="176"/>
      <c r="BL79" s="176"/>
    </row>
    <row r="80" spans="1:64" s="36" customFormat="1" ht="42.6" customHeight="1" thickBot="1" x14ac:dyDescent="0.25">
      <c r="A80" s="106" t="s">
        <v>311</v>
      </c>
      <c r="B80" s="317" t="s">
        <v>330</v>
      </c>
      <c r="C80" s="318"/>
      <c r="D80" s="318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9"/>
      <c r="P80" s="510"/>
      <c r="Q80" s="507"/>
      <c r="R80" s="485" t="s">
        <v>336</v>
      </c>
      <c r="S80" s="486"/>
      <c r="T80" s="522" t="s">
        <v>271</v>
      </c>
      <c r="U80" s="507"/>
      <c r="V80" s="359" t="s">
        <v>281</v>
      </c>
      <c r="W80" s="360"/>
      <c r="X80" s="506" t="s">
        <v>282</v>
      </c>
      <c r="Y80" s="496"/>
      <c r="Z80" s="359" t="s">
        <v>283</v>
      </c>
      <c r="AA80" s="359"/>
      <c r="AB80" s="506"/>
      <c r="AC80" s="496"/>
      <c r="AD80" s="359"/>
      <c r="AE80" s="360"/>
      <c r="AF80" s="525" t="s">
        <v>271</v>
      </c>
      <c r="AG80" s="506"/>
      <c r="AH80" s="359" t="s">
        <v>281</v>
      </c>
      <c r="AI80" s="359"/>
      <c r="AJ80" s="506" t="s">
        <v>275</v>
      </c>
      <c r="AK80" s="360"/>
      <c r="AL80" s="522"/>
      <c r="AM80" s="510"/>
      <c r="AN80" s="485"/>
      <c r="AO80" s="507"/>
      <c r="AP80" s="510"/>
      <c r="AQ80" s="486"/>
      <c r="AR80" s="522">
        <v>0</v>
      </c>
      <c r="AS80" s="507"/>
      <c r="AT80" s="485"/>
      <c r="AU80" s="507"/>
      <c r="AV80" s="485"/>
      <c r="AW80" s="486"/>
      <c r="AX80" s="522"/>
      <c r="AY80" s="507"/>
      <c r="AZ80" s="485"/>
      <c r="BA80" s="507"/>
      <c r="BB80" s="485"/>
      <c r="BC80" s="486"/>
      <c r="BD80" s="556" t="s">
        <v>109</v>
      </c>
      <c r="BE80" s="557"/>
      <c r="BF80" s="557"/>
      <c r="BG80" s="557"/>
      <c r="BH80" s="558"/>
      <c r="BI80" s="174">
        <f t="shared" si="18"/>
        <v>0</v>
      </c>
      <c r="BJ80" s="179"/>
      <c r="BK80" s="179"/>
      <c r="BL80" s="179"/>
    </row>
    <row r="81" spans="1:67" s="9" customFormat="1" ht="36.75" customHeight="1" thickBot="1" x14ac:dyDescent="0.25">
      <c r="A81" s="215" t="s">
        <v>125</v>
      </c>
      <c r="B81" s="216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7"/>
      <c r="T81" s="518">
        <f>SUM(T41,T29)</f>
        <v>3184</v>
      </c>
      <c r="U81" s="417"/>
      <c r="V81" s="517">
        <f t="shared" ref="V81" si="44">SUM(V41,V29)</f>
        <v>1160</v>
      </c>
      <c r="W81" s="418"/>
      <c r="X81" s="518">
        <f t="shared" ref="X81" si="45">SUM(X41,X29)</f>
        <v>624</v>
      </c>
      <c r="Y81" s="417"/>
      <c r="Z81" s="517">
        <f t="shared" ref="Z81" si="46">SUM(Z41,Z29)</f>
        <v>232</v>
      </c>
      <c r="AA81" s="417"/>
      <c r="AB81" s="517">
        <f t="shared" ref="AB81" si="47">SUM(AB41,AB29)</f>
        <v>304</v>
      </c>
      <c r="AC81" s="417"/>
      <c r="AD81" s="517">
        <f t="shared" ref="AD81" si="48">SUM(AD41,AD29)</f>
        <v>0</v>
      </c>
      <c r="AE81" s="418"/>
      <c r="AF81" s="518">
        <f t="shared" ref="AF81" si="49">SUM(AF41,AF29)</f>
        <v>1026</v>
      </c>
      <c r="AG81" s="417"/>
      <c r="AH81" s="517">
        <f t="shared" ref="AH81" si="50">SUM(AH41,AH29)</f>
        <v>404</v>
      </c>
      <c r="AI81" s="417"/>
      <c r="AJ81" s="517">
        <f t="shared" ref="AJ81" si="51">SUM(AJ41,AJ29)</f>
        <v>30</v>
      </c>
      <c r="AK81" s="418"/>
      <c r="AL81" s="518">
        <f t="shared" ref="AL81" si="52">SUM(AL41,AL29)</f>
        <v>1088</v>
      </c>
      <c r="AM81" s="417"/>
      <c r="AN81" s="517">
        <f t="shared" ref="AN81" si="53">SUM(AN41,AN29)</f>
        <v>380</v>
      </c>
      <c r="AO81" s="417"/>
      <c r="AP81" s="517">
        <f t="shared" ref="AP81" si="54">SUM(AP41,AP29)</f>
        <v>30</v>
      </c>
      <c r="AQ81" s="418"/>
      <c r="AR81" s="518">
        <f t="shared" ref="AR81" si="55">SUM(AR41,AR29)</f>
        <v>1070</v>
      </c>
      <c r="AS81" s="417"/>
      <c r="AT81" s="517">
        <f t="shared" ref="AT81" si="56">SUM(AT41,AT29)</f>
        <v>376</v>
      </c>
      <c r="AU81" s="417"/>
      <c r="AV81" s="517">
        <f t="shared" ref="AV81" si="57">SUM(AV41,AV29)</f>
        <v>30</v>
      </c>
      <c r="AW81" s="418"/>
      <c r="AX81" s="518"/>
      <c r="AY81" s="417"/>
      <c r="AZ81" s="517"/>
      <c r="BA81" s="417"/>
      <c r="BB81" s="517">
        <f t="shared" ref="BB81" si="58">SUM(BB41,BB29)</f>
        <v>0</v>
      </c>
      <c r="BC81" s="418"/>
      <c r="BD81" s="384"/>
      <c r="BE81" s="388"/>
      <c r="BF81" s="388"/>
      <c r="BG81" s="388"/>
      <c r="BH81" s="393"/>
      <c r="BI81" s="174">
        <f t="shared" si="18"/>
        <v>1160</v>
      </c>
      <c r="BJ81" s="175">
        <f>SUM(AF81,AL81,AR81,AX81)</f>
        <v>3184</v>
      </c>
      <c r="BK81" s="175">
        <f>SUM(AH81,AN81,AT81,AZ81)</f>
        <v>1160</v>
      </c>
      <c r="BL81" s="175">
        <f>SUM(AJ81,AP81,AV81,BB81)</f>
        <v>90</v>
      </c>
    </row>
    <row r="82" spans="1:67" s="9" customFormat="1" ht="36.75" customHeight="1" x14ac:dyDescent="0.2">
      <c r="A82" s="218" t="s">
        <v>126</v>
      </c>
      <c r="B82" s="219"/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20"/>
      <c r="T82" s="509"/>
      <c r="U82" s="466"/>
      <c r="V82" s="466"/>
      <c r="W82" s="441"/>
      <c r="X82" s="347"/>
      <c r="Y82" s="346"/>
      <c r="Z82" s="386"/>
      <c r="AA82" s="386"/>
      <c r="AB82" s="386"/>
      <c r="AC82" s="386"/>
      <c r="AD82" s="347"/>
      <c r="AE82" s="484"/>
      <c r="AF82" s="509">
        <f>ROUND(AH81/18,0)</f>
        <v>22</v>
      </c>
      <c r="AG82" s="466"/>
      <c r="AH82" s="466"/>
      <c r="AI82" s="466"/>
      <c r="AJ82" s="466"/>
      <c r="AK82" s="441"/>
      <c r="AL82" s="324">
        <f>ROUND(AN81/18,0)</f>
        <v>21</v>
      </c>
      <c r="AM82" s="466"/>
      <c r="AN82" s="466"/>
      <c r="AO82" s="466"/>
      <c r="AP82" s="466"/>
      <c r="AQ82" s="335"/>
      <c r="AR82" s="509">
        <f>ROUND(AT81/17,0)</f>
        <v>22</v>
      </c>
      <c r="AS82" s="466"/>
      <c r="AT82" s="466"/>
      <c r="AU82" s="466"/>
      <c r="AV82" s="466"/>
      <c r="AW82" s="441"/>
      <c r="AX82" s="509"/>
      <c r="AY82" s="466"/>
      <c r="AZ82" s="466"/>
      <c r="BA82" s="466"/>
      <c r="BB82" s="466"/>
      <c r="BC82" s="441"/>
      <c r="BD82" s="509"/>
      <c r="BE82" s="466"/>
      <c r="BF82" s="466"/>
      <c r="BG82" s="466"/>
      <c r="BH82" s="441"/>
      <c r="BI82" s="174">
        <f t="shared" si="18"/>
        <v>0</v>
      </c>
      <c r="BJ82" s="176"/>
      <c r="BK82" s="176"/>
      <c r="BL82" s="176"/>
    </row>
    <row r="83" spans="1:67" s="9" customFormat="1" ht="36.75" customHeight="1" x14ac:dyDescent="0.2">
      <c r="A83" s="221" t="s">
        <v>127</v>
      </c>
      <c r="B83" s="222"/>
      <c r="C83" s="222"/>
      <c r="D83" s="222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3"/>
      <c r="T83" s="490">
        <f>SUM(AF83:AW83)</f>
        <v>13</v>
      </c>
      <c r="U83" s="352"/>
      <c r="V83" s="352"/>
      <c r="W83" s="353"/>
      <c r="X83" s="348"/>
      <c r="Y83" s="344"/>
      <c r="Z83" s="352"/>
      <c r="AA83" s="352"/>
      <c r="AB83" s="352"/>
      <c r="AC83" s="352"/>
      <c r="AD83" s="348"/>
      <c r="AE83" s="353"/>
      <c r="AF83" s="490">
        <f>COUNTIF(P30:Q70,1)+COUNTIF(P76,1)+COUNTIF(P30:Q70,1.2)+COUNTIF(P76,1.2)</f>
        <v>5</v>
      </c>
      <c r="AG83" s="352"/>
      <c r="AH83" s="352"/>
      <c r="AI83" s="352"/>
      <c r="AJ83" s="352"/>
      <c r="AK83" s="353"/>
      <c r="AL83" s="511">
        <f>COUNTIF(P30:Q70,2)+COUNTIF(P76,2)+COUNTIF(P30:Q70,1.2)+COUNTIF(P76,1.2)+COUNTIF(P30:Q70,2.3)+COUNTIF(P76,2.3)</f>
        <v>4</v>
      </c>
      <c r="AM83" s="512"/>
      <c r="AN83" s="512"/>
      <c r="AO83" s="512"/>
      <c r="AP83" s="512"/>
      <c r="AQ83" s="513"/>
      <c r="AR83" s="490">
        <f>COUNTIF(P30:Q70,3)+COUNTIF(P76,3)+COUNTIF(P30:Q70,2.3)+COUNTIF(P76,2.3)</f>
        <v>4</v>
      </c>
      <c r="AS83" s="352"/>
      <c r="AT83" s="352"/>
      <c r="AU83" s="352"/>
      <c r="AV83" s="352"/>
      <c r="AW83" s="353"/>
      <c r="AX83" s="490"/>
      <c r="AY83" s="352"/>
      <c r="AZ83" s="352"/>
      <c r="BA83" s="352"/>
      <c r="BB83" s="352"/>
      <c r="BC83" s="353"/>
      <c r="BD83" s="490"/>
      <c r="BE83" s="352"/>
      <c r="BF83" s="352"/>
      <c r="BG83" s="352"/>
      <c r="BH83" s="353"/>
      <c r="BI83" s="174">
        <f t="shared" si="18"/>
        <v>0</v>
      </c>
      <c r="BJ83" s="176"/>
      <c r="BK83" s="176"/>
      <c r="BL83" s="176"/>
    </row>
    <row r="84" spans="1:67" s="9" customFormat="1" ht="36.75" customHeight="1" thickBot="1" x14ac:dyDescent="0.25">
      <c r="A84" s="224" t="s">
        <v>128</v>
      </c>
      <c r="B84" s="225"/>
      <c r="C84" s="225"/>
      <c r="D84" s="225"/>
      <c r="E84" s="225"/>
      <c r="F84" s="225"/>
      <c r="G84" s="225"/>
      <c r="H84" s="225"/>
      <c r="I84" s="225"/>
      <c r="J84" s="225"/>
      <c r="K84" s="225"/>
      <c r="L84" s="225"/>
      <c r="M84" s="225"/>
      <c r="N84" s="225"/>
      <c r="O84" s="225"/>
      <c r="P84" s="225"/>
      <c r="Q84" s="225"/>
      <c r="R84" s="225"/>
      <c r="S84" s="226"/>
      <c r="T84" s="276">
        <f>SUM(AF84:AW84)</f>
        <v>13</v>
      </c>
      <c r="U84" s="277"/>
      <c r="V84" s="277"/>
      <c r="W84" s="278"/>
      <c r="X84" s="279"/>
      <c r="Y84" s="280"/>
      <c r="Z84" s="277"/>
      <c r="AA84" s="277"/>
      <c r="AB84" s="277"/>
      <c r="AC84" s="277"/>
      <c r="AD84" s="279"/>
      <c r="AE84" s="278"/>
      <c r="AF84" s="276">
        <f>COUNTIF(R30:S70,1)+COUNTIF(R76,1)</f>
        <v>4</v>
      </c>
      <c r="AG84" s="277"/>
      <c r="AH84" s="277"/>
      <c r="AI84" s="277"/>
      <c r="AJ84" s="277"/>
      <c r="AK84" s="278"/>
      <c r="AL84" s="276">
        <f>COUNTIF(R30:S70,2)+COUNTIF(R76,2)+COUNTIF(R30:S70,1.2)+COUNTIF(R76,1.2)+COUNTIF(R30:S70,2.3)+COUNTIF(R76,2.3)</f>
        <v>4</v>
      </c>
      <c r="AM84" s="277"/>
      <c r="AN84" s="277"/>
      <c r="AO84" s="277"/>
      <c r="AP84" s="277"/>
      <c r="AQ84" s="278"/>
      <c r="AR84" s="276">
        <f>COUNTIF(R30:S70,3)+COUNTIF(R76,3)+COUNTIF(R30:S70,2.3)+COUNTIF(R76,2.3)</f>
        <v>5</v>
      </c>
      <c r="AS84" s="277"/>
      <c r="AT84" s="277"/>
      <c r="AU84" s="277"/>
      <c r="AV84" s="277"/>
      <c r="AW84" s="278"/>
      <c r="AX84" s="276"/>
      <c r="AY84" s="277"/>
      <c r="AZ84" s="277"/>
      <c r="BA84" s="277"/>
      <c r="BB84" s="277"/>
      <c r="BC84" s="278"/>
      <c r="BD84" s="276"/>
      <c r="BE84" s="277"/>
      <c r="BF84" s="277"/>
      <c r="BG84" s="277"/>
      <c r="BH84" s="278"/>
      <c r="BI84" s="174">
        <f t="shared" si="18"/>
        <v>0</v>
      </c>
      <c r="BJ84" s="176"/>
      <c r="BK84" s="176"/>
      <c r="BL84" s="176"/>
    </row>
    <row r="85" spans="1:67" s="12" customFormat="1" ht="37.5" customHeight="1" thickBot="1" x14ac:dyDescent="0.25">
      <c r="A85" s="200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8"/>
      <c r="U85" s="18"/>
      <c r="V85" s="19"/>
      <c r="W85" s="19"/>
      <c r="X85" s="19"/>
      <c r="Y85" s="19"/>
      <c r="Z85" s="19"/>
      <c r="AA85" s="19"/>
      <c r="AB85" s="4"/>
      <c r="AC85" s="4"/>
      <c r="AD85" s="19"/>
      <c r="AE85" s="19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81"/>
      <c r="BJ85" s="181"/>
      <c r="BK85" s="181"/>
      <c r="BL85" s="181"/>
      <c r="BM85" s="19"/>
      <c r="BO85" s="5"/>
    </row>
    <row r="86" spans="1:67" s="12" customFormat="1" ht="42.6" customHeight="1" thickBot="1" x14ac:dyDescent="0.25">
      <c r="A86" s="416" t="s">
        <v>305</v>
      </c>
      <c r="B86" s="417"/>
      <c r="C86" s="417"/>
      <c r="D86" s="417"/>
      <c r="E86" s="417"/>
      <c r="F86" s="417"/>
      <c r="G86" s="417"/>
      <c r="H86" s="417"/>
      <c r="I86" s="417"/>
      <c r="J86" s="417"/>
      <c r="K86" s="417"/>
      <c r="L86" s="417"/>
      <c r="M86" s="417"/>
      <c r="N86" s="417"/>
      <c r="O86" s="417"/>
      <c r="P86" s="417"/>
      <c r="Q86" s="417"/>
      <c r="R86" s="417"/>
      <c r="S86" s="417"/>
      <c r="T86" s="418"/>
      <c r="U86" s="384" t="s">
        <v>12</v>
      </c>
      <c r="V86" s="388"/>
      <c r="W86" s="388"/>
      <c r="X86" s="388"/>
      <c r="Y86" s="388"/>
      <c r="Z86" s="388"/>
      <c r="AA86" s="388"/>
      <c r="AB86" s="388"/>
      <c r="AC86" s="388"/>
      <c r="AD86" s="388"/>
      <c r="AE86" s="388"/>
      <c r="AF86" s="388"/>
      <c r="AG86" s="388"/>
      <c r="AH86" s="388"/>
      <c r="AI86" s="388"/>
      <c r="AJ86" s="388"/>
      <c r="AK86" s="388"/>
      <c r="AL86" s="388"/>
      <c r="AM86" s="388"/>
      <c r="AN86" s="388"/>
      <c r="AO86" s="388"/>
      <c r="AP86" s="393"/>
      <c r="AQ86" s="416" t="s">
        <v>11</v>
      </c>
      <c r="AR86" s="417"/>
      <c r="AS86" s="417"/>
      <c r="AT86" s="417"/>
      <c r="AU86" s="417"/>
      <c r="AV86" s="417"/>
      <c r="AW86" s="417"/>
      <c r="AX86" s="417"/>
      <c r="AY86" s="417"/>
      <c r="AZ86" s="417"/>
      <c r="BA86" s="417"/>
      <c r="BB86" s="417"/>
      <c r="BC86" s="417"/>
      <c r="BD86" s="417"/>
      <c r="BE86" s="417"/>
      <c r="BF86" s="417"/>
      <c r="BG86" s="417"/>
      <c r="BH86" s="418"/>
      <c r="BI86" s="171"/>
      <c r="BJ86" s="182"/>
      <c r="BK86" s="182"/>
      <c r="BL86" s="182"/>
      <c r="BM86" s="115"/>
      <c r="BO86" s="8"/>
    </row>
    <row r="87" spans="1:67" s="12" customFormat="1" ht="102" customHeight="1" thickBot="1" x14ac:dyDescent="0.25">
      <c r="A87" s="425" t="s">
        <v>10</v>
      </c>
      <c r="B87" s="426"/>
      <c r="C87" s="426"/>
      <c r="D87" s="426"/>
      <c r="E87" s="426"/>
      <c r="F87" s="426"/>
      <c r="G87" s="426"/>
      <c r="H87" s="426"/>
      <c r="I87" s="426"/>
      <c r="J87" s="426"/>
      <c r="K87" s="383"/>
      <c r="L87" s="376" t="s">
        <v>9</v>
      </c>
      <c r="M87" s="376"/>
      <c r="N87" s="376"/>
      <c r="O87" s="376" t="s">
        <v>8</v>
      </c>
      <c r="P87" s="376"/>
      <c r="Q87" s="376"/>
      <c r="R87" s="559" t="s">
        <v>7</v>
      </c>
      <c r="S87" s="426"/>
      <c r="T87" s="427"/>
      <c r="U87" s="508" t="s">
        <v>9</v>
      </c>
      <c r="V87" s="376"/>
      <c r="W87" s="376"/>
      <c r="X87" s="376"/>
      <c r="Y87" s="376"/>
      <c r="Z87" s="376"/>
      <c r="AA87" s="376"/>
      <c r="AB87" s="376" t="s">
        <v>8</v>
      </c>
      <c r="AC87" s="376"/>
      <c r="AD87" s="376"/>
      <c r="AE87" s="376"/>
      <c r="AF87" s="376"/>
      <c r="AG87" s="376"/>
      <c r="AH87" s="376"/>
      <c r="AI87" s="540" t="s">
        <v>103</v>
      </c>
      <c r="AJ87" s="376"/>
      <c r="AK87" s="376"/>
      <c r="AL87" s="376"/>
      <c r="AM87" s="376"/>
      <c r="AN87" s="376"/>
      <c r="AO87" s="376"/>
      <c r="AP87" s="541"/>
      <c r="AQ87" s="527" t="s">
        <v>6</v>
      </c>
      <c r="AR87" s="603"/>
      <c r="AS87" s="603"/>
      <c r="AT87" s="603"/>
      <c r="AU87" s="603"/>
      <c r="AV87" s="603"/>
      <c r="AW87" s="603"/>
      <c r="AX87" s="603"/>
      <c r="AY87" s="603"/>
      <c r="AZ87" s="603"/>
      <c r="BA87" s="603"/>
      <c r="BB87" s="603"/>
      <c r="BC87" s="603"/>
      <c r="BD87" s="603"/>
      <c r="BE87" s="603"/>
      <c r="BF87" s="603"/>
      <c r="BG87" s="603"/>
      <c r="BH87" s="604"/>
      <c r="BI87" s="181"/>
      <c r="BJ87" s="183"/>
      <c r="BK87" s="183"/>
      <c r="BL87" s="183"/>
      <c r="BM87" s="22"/>
      <c r="BO87" s="8"/>
    </row>
    <row r="88" spans="1:67" s="12" customFormat="1" ht="51.75" customHeight="1" thickBot="1" x14ac:dyDescent="0.25">
      <c r="A88" s="425" t="s">
        <v>5</v>
      </c>
      <c r="B88" s="426"/>
      <c r="C88" s="426"/>
      <c r="D88" s="426"/>
      <c r="E88" s="426"/>
      <c r="F88" s="426"/>
      <c r="G88" s="426"/>
      <c r="H88" s="426"/>
      <c r="I88" s="426"/>
      <c r="J88" s="426"/>
      <c r="K88" s="383"/>
      <c r="L88" s="359">
        <v>4</v>
      </c>
      <c r="M88" s="359"/>
      <c r="N88" s="359"/>
      <c r="O88" s="359">
        <v>4</v>
      </c>
      <c r="P88" s="359"/>
      <c r="Q88" s="359"/>
      <c r="R88" s="359">
        <v>6</v>
      </c>
      <c r="S88" s="359"/>
      <c r="T88" s="360"/>
      <c r="U88" s="495">
        <v>4</v>
      </c>
      <c r="V88" s="359"/>
      <c r="W88" s="359"/>
      <c r="X88" s="359"/>
      <c r="Y88" s="359"/>
      <c r="Z88" s="359"/>
      <c r="AA88" s="359"/>
      <c r="AB88" s="359">
        <v>16</v>
      </c>
      <c r="AC88" s="359"/>
      <c r="AD88" s="359"/>
      <c r="AE88" s="359"/>
      <c r="AF88" s="359"/>
      <c r="AG88" s="359"/>
      <c r="AH88" s="359"/>
      <c r="AI88" s="359">
        <v>24</v>
      </c>
      <c r="AJ88" s="359"/>
      <c r="AK88" s="359"/>
      <c r="AL88" s="359"/>
      <c r="AM88" s="359"/>
      <c r="AN88" s="359"/>
      <c r="AO88" s="359"/>
      <c r="AP88" s="360"/>
      <c r="AQ88" s="525"/>
      <c r="AR88" s="605"/>
      <c r="AS88" s="605"/>
      <c r="AT88" s="605"/>
      <c r="AU88" s="605"/>
      <c r="AV88" s="605"/>
      <c r="AW88" s="605"/>
      <c r="AX88" s="605"/>
      <c r="AY88" s="605"/>
      <c r="AZ88" s="605"/>
      <c r="BA88" s="605"/>
      <c r="BB88" s="605"/>
      <c r="BC88" s="605"/>
      <c r="BD88" s="605"/>
      <c r="BE88" s="605"/>
      <c r="BF88" s="605"/>
      <c r="BG88" s="605"/>
      <c r="BH88" s="606"/>
      <c r="BI88" s="181"/>
      <c r="BJ88" s="183"/>
      <c r="BK88" s="183"/>
      <c r="BL88" s="183"/>
      <c r="BM88" s="22"/>
      <c r="BO88" s="8"/>
    </row>
    <row r="89" spans="1:67" s="12" customFormat="1" ht="32.25" customHeight="1" x14ac:dyDescent="0.2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81"/>
      <c r="BJ89" s="181"/>
      <c r="BK89" s="181"/>
      <c r="BL89" s="181"/>
      <c r="BM89" s="19"/>
      <c r="BO89" s="8"/>
    </row>
    <row r="90" spans="1:67" s="12" customFormat="1" ht="33.950000000000003" customHeight="1" x14ac:dyDescent="0.2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16" t="s">
        <v>99</v>
      </c>
      <c r="AB90" s="4"/>
      <c r="AC90" s="4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81"/>
      <c r="BJ90" s="184"/>
      <c r="BK90" s="184"/>
      <c r="BL90" s="184"/>
      <c r="BM90" s="17"/>
      <c r="BO90" s="8"/>
    </row>
    <row r="91" spans="1:67" s="12" customFormat="1" ht="15" customHeight="1" thickBot="1" x14ac:dyDescent="0.25">
      <c r="R91" s="14"/>
      <c r="S91" s="14"/>
      <c r="U91" s="28"/>
      <c r="V91" s="28"/>
      <c r="AB91" s="5"/>
      <c r="AC91" s="5"/>
      <c r="BI91" s="139"/>
      <c r="BJ91" s="185"/>
      <c r="BK91" s="185"/>
      <c r="BL91" s="185"/>
      <c r="BM91" s="29"/>
      <c r="BO91" s="8"/>
    </row>
    <row r="92" spans="1:67" s="12" customFormat="1" ht="103.5" customHeight="1" thickBot="1" x14ac:dyDescent="0.25">
      <c r="A92" s="611" t="s">
        <v>101</v>
      </c>
      <c r="B92" s="612"/>
      <c r="C92" s="612"/>
      <c r="D92" s="613"/>
      <c r="E92" s="416" t="s">
        <v>102</v>
      </c>
      <c r="F92" s="417"/>
      <c r="G92" s="417"/>
      <c r="H92" s="417"/>
      <c r="I92" s="417"/>
      <c r="J92" s="417"/>
      <c r="K92" s="417"/>
      <c r="L92" s="417"/>
      <c r="M92" s="417"/>
      <c r="N92" s="417"/>
      <c r="O92" s="417"/>
      <c r="P92" s="417"/>
      <c r="Q92" s="417"/>
      <c r="R92" s="417"/>
      <c r="S92" s="417"/>
      <c r="T92" s="417"/>
      <c r="U92" s="417"/>
      <c r="V92" s="417"/>
      <c r="W92" s="417"/>
      <c r="X92" s="417"/>
      <c r="Y92" s="417"/>
      <c r="Z92" s="417"/>
      <c r="AA92" s="417"/>
      <c r="AB92" s="417"/>
      <c r="AC92" s="417"/>
      <c r="AD92" s="417"/>
      <c r="AE92" s="417"/>
      <c r="AF92" s="417"/>
      <c r="AG92" s="417"/>
      <c r="AH92" s="417"/>
      <c r="AI92" s="417"/>
      <c r="AJ92" s="417"/>
      <c r="AK92" s="417"/>
      <c r="AL92" s="417"/>
      <c r="AM92" s="417"/>
      <c r="AN92" s="417"/>
      <c r="AO92" s="417"/>
      <c r="AP92" s="417"/>
      <c r="AQ92" s="417"/>
      <c r="AR92" s="417"/>
      <c r="AS92" s="417"/>
      <c r="AT92" s="417"/>
      <c r="AU92" s="417"/>
      <c r="AV92" s="417"/>
      <c r="AW92" s="417"/>
      <c r="AX92" s="417"/>
      <c r="AY92" s="417"/>
      <c r="AZ92" s="417"/>
      <c r="BA92" s="417"/>
      <c r="BB92" s="418"/>
      <c r="BC92" s="612" t="s">
        <v>147</v>
      </c>
      <c r="BD92" s="612"/>
      <c r="BE92" s="612"/>
      <c r="BF92" s="612"/>
      <c r="BG92" s="612"/>
      <c r="BH92" s="613"/>
      <c r="BI92" s="139"/>
      <c r="BJ92" s="139"/>
      <c r="BK92" s="139"/>
      <c r="BL92" s="139"/>
      <c r="BM92" s="140"/>
    </row>
    <row r="93" spans="1:67" s="12" customFormat="1" ht="51" customHeight="1" x14ac:dyDescent="0.2">
      <c r="A93" s="341" t="s">
        <v>113</v>
      </c>
      <c r="B93" s="342"/>
      <c r="C93" s="342"/>
      <c r="D93" s="343"/>
      <c r="E93" s="307" t="s">
        <v>149</v>
      </c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9"/>
      <c r="BC93" s="642" t="s">
        <v>338</v>
      </c>
      <c r="BD93" s="642"/>
      <c r="BE93" s="642"/>
      <c r="BF93" s="642"/>
      <c r="BG93" s="642"/>
      <c r="BH93" s="643"/>
      <c r="BI93" s="186"/>
      <c r="BJ93" s="139"/>
      <c r="BK93" s="139"/>
      <c r="BL93" s="139"/>
    </row>
    <row r="94" spans="1:67" s="12" customFormat="1" ht="51" customHeight="1" x14ac:dyDescent="0.2">
      <c r="A94" s="271" t="s">
        <v>109</v>
      </c>
      <c r="B94" s="275"/>
      <c r="C94" s="275"/>
      <c r="D94" s="274"/>
      <c r="E94" s="248" t="s">
        <v>148</v>
      </c>
      <c r="F94" s="249"/>
      <c r="G94" s="249"/>
      <c r="H94" s="249"/>
      <c r="I94" s="249"/>
      <c r="J94" s="249"/>
      <c r="K94" s="249"/>
      <c r="L94" s="249"/>
      <c r="M94" s="249"/>
      <c r="N94" s="249"/>
      <c r="O94" s="249"/>
      <c r="P94" s="249"/>
      <c r="Q94" s="249"/>
      <c r="R94" s="249"/>
      <c r="S94" s="249"/>
      <c r="T94" s="249"/>
      <c r="U94" s="249"/>
      <c r="V94" s="249"/>
      <c r="W94" s="249"/>
      <c r="X94" s="249"/>
      <c r="Y94" s="249"/>
      <c r="Z94" s="249"/>
      <c r="AA94" s="249"/>
      <c r="AB94" s="249"/>
      <c r="AC94" s="249"/>
      <c r="AD94" s="249"/>
      <c r="AE94" s="249"/>
      <c r="AF94" s="249"/>
      <c r="AG94" s="249"/>
      <c r="AH94" s="249"/>
      <c r="AI94" s="249"/>
      <c r="AJ94" s="249"/>
      <c r="AK94" s="249"/>
      <c r="AL94" s="249"/>
      <c r="AM94" s="249"/>
      <c r="AN94" s="249"/>
      <c r="AO94" s="249"/>
      <c r="AP94" s="249"/>
      <c r="AQ94" s="249"/>
      <c r="AR94" s="249"/>
      <c r="AS94" s="249"/>
      <c r="AT94" s="249"/>
      <c r="AU94" s="249"/>
      <c r="AV94" s="249"/>
      <c r="AW94" s="249"/>
      <c r="AX94" s="249"/>
      <c r="AY94" s="249"/>
      <c r="AZ94" s="249"/>
      <c r="BA94" s="249"/>
      <c r="BB94" s="250"/>
      <c r="BC94" s="644" t="s">
        <v>311</v>
      </c>
      <c r="BD94" s="644"/>
      <c r="BE94" s="644"/>
      <c r="BF94" s="644"/>
      <c r="BG94" s="644"/>
      <c r="BH94" s="645"/>
      <c r="BI94" s="186"/>
      <c r="BJ94" s="139"/>
      <c r="BK94" s="139"/>
      <c r="BL94" s="139"/>
    </row>
    <row r="95" spans="1:67" s="12" customFormat="1" ht="70.7" customHeight="1" x14ac:dyDescent="0.2">
      <c r="A95" s="271" t="s">
        <v>110</v>
      </c>
      <c r="B95" s="275"/>
      <c r="C95" s="275"/>
      <c r="D95" s="274"/>
      <c r="E95" s="248" t="s">
        <v>145</v>
      </c>
      <c r="F95" s="249"/>
      <c r="G95" s="249"/>
      <c r="H95" s="249"/>
      <c r="I95" s="249"/>
      <c r="J95" s="249"/>
      <c r="K95" s="249"/>
      <c r="L95" s="249"/>
      <c r="M95" s="249"/>
      <c r="N95" s="249"/>
      <c r="O95" s="249"/>
      <c r="P95" s="249"/>
      <c r="Q95" s="249"/>
      <c r="R95" s="249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9"/>
      <c r="AH95" s="249"/>
      <c r="AI95" s="249"/>
      <c r="AJ95" s="249"/>
      <c r="AK95" s="249"/>
      <c r="AL95" s="249"/>
      <c r="AM95" s="249"/>
      <c r="AN95" s="249"/>
      <c r="AO95" s="249"/>
      <c r="AP95" s="249"/>
      <c r="AQ95" s="249"/>
      <c r="AR95" s="249"/>
      <c r="AS95" s="249"/>
      <c r="AT95" s="249"/>
      <c r="AU95" s="249"/>
      <c r="AV95" s="249"/>
      <c r="AW95" s="249"/>
      <c r="AX95" s="249"/>
      <c r="AY95" s="249"/>
      <c r="AZ95" s="249"/>
      <c r="BA95" s="249"/>
      <c r="BB95" s="250"/>
      <c r="BC95" s="644" t="s">
        <v>312</v>
      </c>
      <c r="BD95" s="644"/>
      <c r="BE95" s="644"/>
      <c r="BF95" s="644"/>
      <c r="BG95" s="644"/>
      <c r="BH95" s="645"/>
      <c r="BI95" s="186"/>
      <c r="BJ95" s="139"/>
      <c r="BK95" s="139"/>
      <c r="BL95" s="139"/>
    </row>
    <row r="96" spans="1:67" s="12" customFormat="1" ht="51" customHeight="1" x14ac:dyDescent="0.2">
      <c r="A96" s="271" t="s">
        <v>111</v>
      </c>
      <c r="B96" s="275"/>
      <c r="C96" s="275"/>
      <c r="D96" s="274"/>
      <c r="E96" s="248" t="s">
        <v>139</v>
      </c>
      <c r="F96" s="249"/>
      <c r="G96" s="249"/>
      <c r="H96" s="249"/>
      <c r="I96" s="249"/>
      <c r="J96" s="249"/>
      <c r="K96" s="249"/>
      <c r="L96" s="249"/>
      <c r="M96" s="249"/>
      <c r="N96" s="249"/>
      <c r="O96" s="249"/>
      <c r="P96" s="249"/>
      <c r="Q96" s="249"/>
      <c r="R96" s="249"/>
      <c r="S96" s="249"/>
      <c r="T96" s="249"/>
      <c r="U96" s="249"/>
      <c r="V96" s="249"/>
      <c r="W96" s="249"/>
      <c r="X96" s="249"/>
      <c r="Y96" s="249"/>
      <c r="Z96" s="249"/>
      <c r="AA96" s="249"/>
      <c r="AB96" s="249"/>
      <c r="AC96" s="249"/>
      <c r="AD96" s="249"/>
      <c r="AE96" s="249"/>
      <c r="AF96" s="249"/>
      <c r="AG96" s="249"/>
      <c r="AH96" s="249"/>
      <c r="AI96" s="249"/>
      <c r="AJ96" s="249"/>
      <c r="AK96" s="249"/>
      <c r="AL96" s="249"/>
      <c r="AM96" s="249"/>
      <c r="AN96" s="249"/>
      <c r="AO96" s="249"/>
      <c r="AP96" s="249"/>
      <c r="AQ96" s="249"/>
      <c r="AR96" s="249"/>
      <c r="AS96" s="249"/>
      <c r="AT96" s="249"/>
      <c r="AU96" s="249"/>
      <c r="AV96" s="249"/>
      <c r="AW96" s="249"/>
      <c r="AX96" s="249"/>
      <c r="AY96" s="249"/>
      <c r="AZ96" s="249"/>
      <c r="BA96" s="249"/>
      <c r="BB96" s="250"/>
      <c r="BC96" s="644" t="s">
        <v>269</v>
      </c>
      <c r="BD96" s="644"/>
      <c r="BE96" s="644"/>
      <c r="BF96" s="644"/>
      <c r="BG96" s="644"/>
      <c r="BH96" s="645"/>
      <c r="BI96" s="186"/>
      <c r="BJ96" s="139"/>
      <c r="BK96" s="139"/>
      <c r="BL96" s="139"/>
    </row>
    <row r="97" spans="1:72" s="12" customFormat="1" ht="70.7" customHeight="1" x14ac:dyDescent="0.2">
      <c r="A97" s="271" t="s">
        <v>130</v>
      </c>
      <c r="B97" s="275"/>
      <c r="C97" s="275"/>
      <c r="D97" s="274"/>
      <c r="E97" s="248" t="s">
        <v>138</v>
      </c>
      <c r="F97" s="249"/>
      <c r="G97" s="249"/>
      <c r="H97" s="249"/>
      <c r="I97" s="249"/>
      <c r="J97" s="249"/>
      <c r="K97" s="249"/>
      <c r="L97" s="249"/>
      <c r="M97" s="249"/>
      <c r="N97" s="249"/>
      <c r="O97" s="249"/>
      <c r="P97" s="249"/>
      <c r="Q97" s="249"/>
      <c r="R97" s="249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49"/>
      <c r="AH97" s="249"/>
      <c r="AI97" s="249"/>
      <c r="AJ97" s="249"/>
      <c r="AK97" s="249"/>
      <c r="AL97" s="249"/>
      <c r="AM97" s="249"/>
      <c r="AN97" s="249"/>
      <c r="AO97" s="249"/>
      <c r="AP97" s="249"/>
      <c r="AQ97" s="249"/>
      <c r="AR97" s="249"/>
      <c r="AS97" s="249"/>
      <c r="AT97" s="249"/>
      <c r="AU97" s="249"/>
      <c r="AV97" s="249"/>
      <c r="AW97" s="249"/>
      <c r="AX97" s="249"/>
      <c r="AY97" s="249"/>
      <c r="AZ97" s="249"/>
      <c r="BA97" s="249"/>
      <c r="BB97" s="250"/>
      <c r="BC97" s="644" t="s">
        <v>270</v>
      </c>
      <c r="BD97" s="644"/>
      <c r="BE97" s="644"/>
      <c r="BF97" s="644"/>
      <c r="BG97" s="644"/>
      <c r="BH97" s="645"/>
      <c r="BI97" s="186"/>
      <c r="BJ97" s="139"/>
      <c r="BK97" s="139"/>
      <c r="BL97" s="139"/>
    </row>
    <row r="98" spans="1:72" s="12" customFormat="1" ht="70.7" customHeight="1" x14ac:dyDescent="0.2">
      <c r="A98" s="271" t="s">
        <v>119</v>
      </c>
      <c r="B98" s="275"/>
      <c r="C98" s="275"/>
      <c r="D98" s="274"/>
      <c r="E98" s="248" t="s">
        <v>140</v>
      </c>
      <c r="F98" s="249"/>
      <c r="G98" s="249"/>
      <c r="H98" s="249"/>
      <c r="I98" s="249"/>
      <c r="J98" s="249"/>
      <c r="K98" s="249"/>
      <c r="L98" s="249"/>
      <c r="M98" s="249"/>
      <c r="N98" s="249"/>
      <c r="O98" s="249"/>
      <c r="P98" s="249"/>
      <c r="Q98" s="249"/>
      <c r="R98" s="249"/>
      <c r="S98" s="249"/>
      <c r="T98" s="249"/>
      <c r="U98" s="249"/>
      <c r="V98" s="249"/>
      <c r="W98" s="249"/>
      <c r="X98" s="249"/>
      <c r="Y98" s="249"/>
      <c r="Z98" s="249"/>
      <c r="AA98" s="249"/>
      <c r="AB98" s="249"/>
      <c r="AC98" s="249"/>
      <c r="AD98" s="249"/>
      <c r="AE98" s="249"/>
      <c r="AF98" s="249"/>
      <c r="AG98" s="249"/>
      <c r="AH98" s="249"/>
      <c r="AI98" s="249"/>
      <c r="AJ98" s="249"/>
      <c r="AK98" s="249"/>
      <c r="AL98" s="249"/>
      <c r="AM98" s="249"/>
      <c r="AN98" s="249"/>
      <c r="AO98" s="249"/>
      <c r="AP98" s="249"/>
      <c r="AQ98" s="249"/>
      <c r="AR98" s="249"/>
      <c r="AS98" s="249"/>
      <c r="AT98" s="249"/>
      <c r="AU98" s="249"/>
      <c r="AV98" s="249"/>
      <c r="AW98" s="249"/>
      <c r="AX98" s="249"/>
      <c r="AY98" s="249"/>
      <c r="AZ98" s="249"/>
      <c r="BA98" s="249"/>
      <c r="BB98" s="250"/>
      <c r="BC98" s="644" t="s">
        <v>339</v>
      </c>
      <c r="BD98" s="644"/>
      <c r="BE98" s="644"/>
      <c r="BF98" s="644"/>
      <c r="BG98" s="644"/>
      <c r="BH98" s="645"/>
      <c r="BI98" s="186"/>
      <c r="BJ98" s="139"/>
      <c r="BK98" s="139"/>
      <c r="BL98" s="139"/>
    </row>
    <row r="99" spans="1:72" s="12" customFormat="1" ht="51" customHeight="1" x14ac:dyDescent="0.2">
      <c r="A99" s="271" t="s">
        <v>131</v>
      </c>
      <c r="B99" s="275"/>
      <c r="C99" s="275"/>
      <c r="D99" s="274"/>
      <c r="E99" s="248" t="s">
        <v>146</v>
      </c>
      <c r="F99" s="249"/>
      <c r="G99" s="249"/>
      <c r="H99" s="249"/>
      <c r="I99" s="249"/>
      <c r="J99" s="249"/>
      <c r="K99" s="249"/>
      <c r="L99" s="249"/>
      <c r="M99" s="249"/>
      <c r="N99" s="249"/>
      <c r="O99" s="249"/>
      <c r="P99" s="249"/>
      <c r="Q99" s="249"/>
      <c r="R99" s="249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49"/>
      <c r="AE99" s="249"/>
      <c r="AF99" s="249"/>
      <c r="AG99" s="249"/>
      <c r="AH99" s="249"/>
      <c r="AI99" s="249"/>
      <c r="AJ99" s="249"/>
      <c r="AK99" s="249"/>
      <c r="AL99" s="249"/>
      <c r="AM99" s="249"/>
      <c r="AN99" s="249"/>
      <c r="AO99" s="249"/>
      <c r="AP99" s="249"/>
      <c r="AQ99" s="249"/>
      <c r="AR99" s="249"/>
      <c r="AS99" s="249"/>
      <c r="AT99" s="249"/>
      <c r="AU99" s="249"/>
      <c r="AV99" s="249"/>
      <c r="AW99" s="249"/>
      <c r="AX99" s="249"/>
      <c r="AY99" s="249"/>
      <c r="AZ99" s="249"/>
      <c r="BA99" s="249"/>
      <c r="BB99" s="250"/>
      <c r="BC99" s="644" t="s">
        <v>304</v>
      </c>
      <c r="BD99" s="644"/>
      <c r="BE99" s="644"/>
      <c r="BF99" s="644"/>
      <c r="BG99" s="644"/>
      <c r="BH99" s="645"/>
      <c r="BI99" s="186"/>
      <c r="BJ99" s="183"/>
      <c r="BK99" s="183"/>
      <c r="BL99" s="183"/>
      <c r="BM99" s="22"/>
      <c r="BN99" s="22"/>
      <c r="BO99" s="22"/>
      <c r="BP99" s="22"/>
      <c r="BQ99" s="22"/>
      <c r="BR99" s="22"/>
      <c r="BS99" s="22"/>
      <c r="BT99" s="22"/>
    </row>
    <row r="100" spans="1:72" s="12" customFormat="1" ht="51" customHeight="1" thickBot="1" x14ac:dyDescent="0.25">
      <c r="A100" s="522" t="s">
        <v>132</v>
      </c>
      <c r="B100" s="510"/>
      <c r="C100" s="510"/>
      <c r="D100" s="486"/>
      <c r="E100" s="317" t="s">
        <v>220</v>
      </c>
      <c r="F100" s="318"/>
      <c r="G100" s="318"/>
      <c r="H100" s="318"/>
      <c r="I100" s="318"/>
      <c r="J100" s="318"/>
      <c r="K100" s="318"/>
      <c r="L100" s="318"/>
      <c r="M100" s="318"/>
      <c r="N100" s="318"/>
      <c r="O100" s="318"/>
      <c r="P100" s="318"/>
      <c r="Q100" s="318"/>
      <c r="R100" s="318"/>
      <c r="S100" s="318"/>
      <c r="T100" s="318"/>
      <c r="U100" s="318"/>
      <c r="V100" s="318"/>
      <c r="W100" s="318"/>
      <c r="X100" s="318"/>
      <c r="Y100" s="318"/>
      <c r="Z100" s="318"/>
      <c r="AA100" s="318"/>
      <c r="AB100" s="318"/>
      <c r="AC100" s="318"/>
      <c r="AD100" s="318"/>
      <c r="AE100" s="318"/>
      <c r="AF100" s="318"/>
      <c r="AG100" s="318"/>
      <c r="AH100" s="318"/>
      <c r="AI100" s="318"/>
      <c r="AJ100" s="318"/>
      <c r="AK100" s="318"/>
      <c r="AL100" s="318"/>
      <c r="AM100" s="318"/>
      <c r="AN100" s="318"/>
      <c r="AO100" s="318"/>
      <c r="AP100" s="318"/>
      <c r="AQ100" s="318"/>
      <c r="AR100" s="318"/>
      <c r="AS100" s="318"/>
      <c r="AT100" s="318"/>
      <c r="AU100" s="318"/>
      <c r="AV100" s="318"/>
      <c r="AW100" s="318"/>
      <c r="AX100" s="318"/>
      <c r="AY100" s="318"/>
      <c r="AZ100" s="318"/>
      <c r="BA100" s="318"/>
      <c r="BB100" s="319"/>
      <c r="BC100" s="644" t="s">
        <v>156</v>
      </c>
      <c r="BD100" s="644"/>
      <c r="BE100" s="644"/>
      <c r="BF100" s="644"/>
      <c r="BG100" s="644"/>
      <c r="BH100" s="645"/>
      <c r="BI100" s="186"/>
      <c r="BJ100" s="181"/>
      <c r="BK100" s="181"/>
      <c r="BL100" s="181"/>
      <c r="BM100" s="19"/>
      <c r="BN100" s="19"/>
      <c r="BO100" s="19"/>
      <c r="BP100" s="19"/>
      <c r="BQ100" s="19"/>
      <c r="BR100" s="19"/>
      <c r="BS100" s="19"/>
    </row>
    <row r="101" spans="1:72" s="12" customFormat="1" ht="70.7" customHeight="1" x14ac:dyDescent="0.2">
      <c r="A101" s="357" t="s">
        <v>161</v>
      </c>
      <c r="B101" s="396"/>
      <c r="C101" s="396"/>
      <c r="D101" s="396"/>
      <c r="E101" s="307" t="s">
        <v>219</v>
      </c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9"/>
      <c r="BC101" s="571" t="s">
        <v>155</v>
      </c>
      <c r="BD101" s="571"/>
      <c r="BE101" s="571"/>
      <c r="BF101" s="571"/>
      <c r="BG101" s="571"/>
      <c r="BH101" s="572"/>
      <c r="BI101" s="186"/>
      <c r="BJ101" s="139"/>
      <c r="BK101" s="139"/>
      <c r="BL101" s="139"/>
    </row>
    <row r="102" spans="1:72" s="12" customFormat="1" ht="51" customHeight="1" x14ac:dyDescent="0.2">
      <c r="A102" s="271" t="s">
        <v>162</v>
      </c>
      <c r="B102" s="275"/>
      <c r="C102" s="275"/>
      <c r="D102" s="275"/>
      <c r="E102" s="248" t="s">
        <v>223</v>
      </c>
      <c r="F102" s="249"/>
      <c r="G102" s="249"/>
      <c r="H102" s="249"/>
      <c r="I102" s="249"/>
      <c r="J102" s="249"/>
      <c r="K102" s="249"/>
      <c r="L102" s="249"/>
      <c r="M102" s="249"/>
      <c r="N102" s="249"/>
      <c r="O102" s="249"/>
      <c r="P102" s="249"/>
      <c r="Q102" s="249"/>
      <c r="R102" s="249"/>
      <c r="S102" s="249"/>
      <c r="T102" s="249"/>
      <c r="U102" s="249"/>
      <c r="V102" s="249"/>
      <c r="W102" s="249"/>
      <c r="X102" s="249"/>
      <c r="Y102" s="249"/>
      <c r="Z102" s="249"/>
      <c r="AA102" s="249"/>
      <c r="AB102" s="249"/>
      <c r="AC102" s="249"/>
      <c r="AD102" s="249"/>
      <c r="AE102" s="249"/>
      <c r="AF102" s="249"/>
      <c r="AG102" s="249"/>
      <c r="AH102" s="249"/>
      <c r="AI102" s="249"/>
      <c r="AJ102" s="249"/>
      <c r="AK102" s="249"/>
      <c r="AL102" s="249"/>
      <c r="AM102" s="249"/>
      <c r="AN102" s="249"/>
      <c r="AO102" s="249"/>
      <c r="AP102" s="249"/>
      <c r="AQ102" s="249"/>
      <c r="AR102" s="249"/>
      <c r="AS102" s="249"/>
      <c r="AT102" s="249"/>
      <c r="AU102" s="249"/>
      <c r="AV102" s="249"/>
      <c r="AW102" s="249"/>
      <c r="AX102" s="249"/>
      <c r="AY102" s="249"/>
      <c r="AZ102" s="249"/>
      <c r="BA102" s="249"/>
      <c r="BB102" s="250"/>
      <c r="BC102" s="542" t="s">
        <v>157</v>
      </c>
      <c r="BD102" s="542"/>
      <c r="BE102" s="542"/>
      <c r="BF102" s="542"/>
      <c r="BG102" s="542"/>
      <c r="BH102" s="543"/>
      <c r="BI102" s="186"/>
      <c r="BJ102" s="139"/>
      <c r="BK102" s="139"/>
      <c r="BL102" s="139"/>
    </row>
    <row r="103" spans="1:72" s="12" customFormat="1" ht="51" customHeight="1" x14ac:dyDescent="0.2">
      <c r="A103" s="271" t="s">
        <v>163</v>
      </c>
      <c r="B103" s="275"/>
      <c r="C103" s="275"/>
      <c r="D103" s="275"/>
      <c r="E103" s="248" t="s">
        <v>224</v>
      </c>
      <c r="F103" s="249"/>
      <c r="G103" s="249"/>
      <c r="H103" s="249"/>
      <c r="I103" s="249"/>
      <c r="J103" s="249"/>
      <c r="K103" s="249"/>
      <c r="L103" s="249"/>
      <c r="M103" s="249"/>
      <c r="N103" s="249"/>
      <c r="O103" s="249"/>
      <c r="P103" s="249"/>
      <c r="Q103" s="249"/>
      <c r="R103" s="249"/>
      <c r="S103" s="249"/>
      <c r="T103" s="249"/>
      <c r="U103" s="249"/>
      <c r="V103" s="249"/>
      <c r="W103" s="249"/>
      <c r="X103" s="249"/>
      <c r="Y103" s="249"/>
      <c r="Z103" s="249"/>
      <c r="AA103" s="249"/>
      <c r="AB103" s="249"/>
      <c r="AC103" s="249"/>
      <c r="AD103" s="249"/>
      <c r="AE103" s="249"/>
      <c r="AF103" s="249"/>
      <c r="AG103" s="249"/>
      <c r="AH103" s="249"/>
      <c r="AI103" s="249"/>
      <c r="AJ103" s="249"/>
      <c r="AK103" s="249"/>
      <c r="AL103" s="249"/>
      <c r="AM103" s="249"/>
      <c r="AN103" s="249"/>
      <c r="AO103" s="249"/>
      <c r="AP103" s="249"/>
      <c r="AQ103" s="249"/>
      <c r="AR103" s="249"/>
      <c r="AS103" s="249"/>
      <c r="AT103" s="249"/>
      <c r="AU103" s="249"/>
      <c r="AV103" s="249"/>
      <c r="AW103" s="249"/>
      <c r="AX103" s="249"/>
      <c r="AY103" s="249"/>
      <c r="AZ103" s="249"/>
      <c r="BA103" s="249"/>
      <c r="BB103" s="250"/>
      <c r="BC103" s="553" t="s">
        <v>158</v>
      </c>
      <c r="BD103" s="553"/>
      <c r="BE103" s="553"/>
      <c r="BF103" s="553"/>
      <c r="BG103" s="553"/>
      <c r="BH103" s="554"/>
      <c r="BI103" s="186"/>
      <c r="BJ103" s="139"/>
      <c r="BK103" s="139"/>
      <c r="BL103" s="139"/>
    </row>
    <row r="104" spans="1:72" s="39" customFormat="1" ht="51" customHeight="1" thickBot="1" x14ac:dyDescent="0.5">
      <c r="A104" s="560" t="s">
        <v>164</v>
      </c>
      <c r="B104" s="408"/>
      <c r="C104" s="408"/>
      <c r="D104" s="408"/>
      <c r="E104" s="621" t="s">
        <v>226</v>
      </c>
      <c r="F104" s="622"/>
      <c r="G104" s="622"/>
      <c r="H104" s="622"/>
      <c r="I104" s="622"/>
      <c r="J104" s="622"/>
      <c r="K104" s="622"/>
      <c r="L104" s="622"/>
      <c r="M104" s="622"/>
      <c r="N104" s="622"/>
      <c r="O104" s="622"/>
      <c r="P104" s="622"/>
      <c r="Q104" s="622"/>
      <c r="R104" s="622"/>
      <c r="S104" s="622"/>
      <c r="T104" s="622"/>
      <c r="U104" s="622"/>
      <c r="V104" s="622"/>
      <c r="W104" s="622"/>
      <c r="X104" s="622"/>
      <c r="Y104" s="622"/>
      <c r="Z104" s="622"/>
      <c r="AA104" s="622"/>
      <c r="AB104" s="622"/>
      <c r="AC104" s="622"/>
      <c r="AD104" s="622"/>
      <c r="AE104" s="622"/>
      <c r="AF104" s="622"/>
      <c r="AG104" s="622"/>
      <c r="AH104" s="622"/>
      <c r="AI104" s="622"/>
      <c r="AJ104" s="622"/>
      <c r="AK104" s="622"/>
      <c r="AL104" s="622"/>
      <c r="AM104" s="622"/>
      <c r="AN104" s="622"/>
      <c r="AO104" s="622"/>
      <c r="AP104" s="622"/>
      <c r="AQ104" s="622"/>
      <c r="AR104" s="622"/>
      <c r="AS104" s="622"/>
      <c r="AT104" s="622"/>
      <c r="AU104" s="622"/>
      <c r="AV104" s="622"/>
      <c r="AW104" s="622"/>
      <c r="AX104" s="622"/>
      <c r="AY104" s="622"/>
      <c r="AZ104" s="622"/>
      <c r="BA104" s="622"/>
      <c r="BB104" s="623"/>
      <c r="BC104" s="295" t="s">
        <v>225</v>
      </c>
      <c r="BD104" s="295"/>
      <c r="BE104" s="295"/>
      <c r="BF104" s="295"/>
      <c r="BG104" s="295"/>
      <c r="BH104" s="296"/>
      <c r="BI104" s="187"/>
      <c r="BJ104" s="188"/>
      <c r="BK104" s="188"/>
      <c r="BL104" s="188"/>
    </row>
    <row r="105" spans="1:72" s="12" customFormat="1" ht="51" customHeight="1" x14ac:dyDescent="0.2">
      <c r="A105" s="569" t="s">
        <v>121</v>
      </c>
      <c r="B105" s="570"/>
      <c r="C105" s="570"/>
      <c r="D105" s="369"/>
      <c r="E105" s="307" t="s">
        <v>141</v>
      </c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9"/>
      <c r="BC105" s="550" t="s">
        <v>153</v>
      </c>
      <c r="BD105" s="551"/>
      <c r="BE105" s="551"/>
      <c r="BF105" s="551"/>
      <c r="BG105" s="551"/>
      <c r="BH105" s="552"/>
      <c r="BI105" s="186"/>
      <c r="BJ105" s="183"/>
      <c r="BK105" s="183"/>
      <c r="BL105" s="183"/>
      <c r="BM105" s="22"/>
      <c r="BN105" s="22"/>
      <c r="BO105" s="22"/>
      <c r="BP105" s="22"/>
      <c r="BQ105" s="22"/>
      <c r="BR105" s="22"/>
      <c r="BS105" s="22"/>
    </row>
    <row r="106" spans="1:72" s="12" customFormat="1" ht="51" customHeight="1" thickBot="1" x14ac:dyDescent="0.25">
      <c r="A106" s="310" t="s">
        <v>165</v>
      </c>
      <c r="B106" s="311"/>
      <c r="C106" s="311"/>
      <c r="D106" s="485"/>
      <c r="E106" s="317" t="s">
        <v>232</v>
      </c>
      <c r="F106" s="318"/>
      <c r="G106" s="318"/>
      <c r="H106" s="318"/>
      <c r="I106" s="318"/>
      <c r="J106" s="318"/>
      <c r="K106" s="318"/>
      <c r="L106" s="318"/>
      <c r="M106" s="318"/>
      <c r="N106" s="318"/>
      <c r="O106" s="318"/>
      <c r="P106" s="318"/>
      <c r="Q106" s="318"/>
      <c r="R106" s="318"/>
      <c r="S106" s="318"/>
      <c r="T106" s="318"/>
      <c r="U106" s="318"/>
      <c r="V106" s="318"/>
      <c r="W106" s="318"/>
      <c r="X106" s="318"/>
      <c r="Y106" s="318"/>
      <c r="Z106" s="318"/>
      <c r="AA106" s="318"/>
      <c r="AB106" s="318"/>
      <c r="AC106" s="318"/>
      <c r="AD106" s="318"/>
      <c r="AE106" s="318"/>
      <c r="AF106" s="318"/>
      <c r="AG106" s="318"/>
      <c r="AH106" s="318"/>
      <c r="AI106" s="318"/>
      <c r="AJ106" s="318"/>
      <c r="AK106" s="318"/>
      <c r="AL106" s="318"/>
      <c r="AM106" s="318"/>
      <c r="AN106" s="318"/>
      <c r="AO106" s="318"/>
      <c r="AP106" s="318"/>
      <c r="AQ106" s="318"/>
      <c r="AR106" s="318"/>
      <c r="AS106" s="318"/>
      <c r="AT106" s="318"/>
      <c r="AU106" s="318"/>
      <c r="AV106" s="318"/>
      <c r="AW106" s="318"/>
      <c r="AX106" s="318"/>
      <c r="AY106" s="318"/>
      <c r="AZ106" s="318"/>
      <c r="BA106" s="318"/>
      <c r="BB106" s="319"/>
      <c r="BC106" s="547" t="s">
        <v>177</v>
      </c>
      <c r="BD106" s="548"/>
      <c r="BE106" s="548"/>
      <c r="BF106" s="548"/>
      <c r="BG106" s="548"/>
      <c r="BH106" s="549"/>
      <c r="BI106" s="186"/>
      <c r="BJ106" s="139"/>
      <c r="BK106" s="139"/>
      <c r="BL106" s="139"/>
    </row>
    <row r="107" spans="1:72" s="37" customFormat="1" ht="56.85" customHeight="1" x14ac:dyDescent="0.45">
      <c r="A107" s="57" t="s">
        <v>4</v>
      </c>
      <c r="B107" s="138"/>
      <c r="C107" s="138"/>
      <c r="D107" s="138"/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17"/>
      <c r="S107" s="117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205"/>
      <c r="AG107" s="138"/>
      <c r="AH107" s="138"/>
      <c r="AI107" s="614" t="s">
        <v>4</v>
      </c>
      <c r="AJ107" s="614"/>
      <c r="AK107" s="614"/>
      <c r="AL107" s="614"/>
      <c r="AM107" s="614"/>
      <c r="AN107" s="614"/>
      <c r="AO107" s="614"/>
      <c r="AP107" s="614"/>
      <c r="AQ107" s="614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  <c r="BI107" s="141">
        <f t="shared" ref="BI107:BI113" si="59">SUM(X107:AE107)</f>
        <v>0</v>
      </c>
      <c r="BJ107" s="142"/>
      <c r="BK107" s="142"/>
      <c r="BL107" s="142"/>
      <c r="BM107" s="143"/>
    </row>
    <row r="108" spans="1:72" s="37" customFormat="1" ht="43.5" customHeight="1" x14ac:dyDescent="0.45">
      <c r="A108" s="482" t="s">
        <v>331</v>
      </c>
      <c r="B108" s="482"/>
      <c r="C108" s="482"/>
      <c r="D108" s="482"/>
      <c r="E108" s="482"/>
      <c r="F108" s="482"/>
      <c r="G108" s="482"/>
      <c r="H108" s="482"/>
      <c r="I108" s="482"/>
      <c r="J108" s="482"/>
      <c r="K108" s="482"/>
      <c r="L108" s="482"/>
      <c r="M108" s="482"/>
      <c r="N108" s="482"/>
      <c r="O108" s="482"/>
      <c r="P108" s="482"/>
      <c r="Q108" s="482"/>
      <c r="R108" s="482"/>
      <c r="S108" s="482"/>
      <c r="T108" s="482"/>
      <c r="U108" s="482"/>
      <c r="V108" s="482"/>
      <c r="W108" s="482"/>
      <c r="X108" s="482"/>
      <c r="Y108" s="118"/>
      <c r="Z108" s="118"/>
      <c r="AA108" s="118"/>
      <c r="AB108" s="118"/>
      <c r="AC108" s="118"/>
      <c r="AD108" s="138"/>
      <c r="AE108" s="205"/>
      <c r="AF108" s="138"/>
      <c r="AG108" s="138"/>
      <c r="AH108" s="138"/>
      <c r="AI108" s="615" t="s">
        <v>144</v>
      </c>
      <c r="AJ108" s="615"/>
      <c r="AK108" s="615"/>
      <c r="AL108" s="615"/>
      <c r="AM108" s="615"/>
      <c r="AN108" s="615"/>
      <c r="AO108" s="615"/>
      <c r="AP108" s="615"/>
      <c r="AQ108" s="615"/>
      <c r="AR108" s="615"/>
      <c r="AS108" s="615"/>
      <c r="AT108" s="615"/>
      <c r="AU108" s="615"/>
      <c r="AV108" s="615"/>
      <c r="AW108" s="615"/>
      <c r="AX108" s="615"/>
      <c r="AY108" s="615"/>
      <c r="AZ108" s="615"/>
      <c r="BA108" s="615"/>
      <c r="BB108" s="615"/>
      <c r="BC108" s="615"/>
      <c r="BD108" s="615"/>
      <c r="BE108" s="615"/>
      <c r="BF108" s="615"/>
      <c r="BG108" s="615"/>
      <c r="BH108" s="615"/>
      <c r="BI108" s="141">
        <f t="shared" si="59"/>
        <v>0</v>
      </c>
      <c r="BJ108" s="142"/>
      <c r="BK108" s="142"/>
      <c r="BL108" s="142"/>
      <c r="BM108" s="143"/>
    </row>
    <row r="109" spans="1:72" s="37" customFormat="1" ht="40.5" customHeight="1" x14ac:dyDescent="0.45">
      <c r="A109" s="482"/>
      <c r="B109" s="482"/>
      <c r="C109" s="482"/>
      <c r="D109" s="482"/>
      <c r="E109" s="482"/>
      <c r="F109" s="482"/>
      <c r="G109" s="482"/>
      <c r="H109" s="482"/>
      <c r="I109" s="482"/>
      <c r="J109" s="482"/>
      <c r="K109" s="482"/>
      <c r="L109" s="482"/>
      <c r="M109" s="482"/>
      <c r="N109" s="482"/>
      <c r="O109" s="482"/>
      <c r="P109" s="482"/>
      <c r="Q109" s="482"/>
      <c r="R109" s="482"/>
      <c r="S109" s="482"/>
      <c r="T109" s="482"/>
      <c r="U109" s="482"/>
      <c r="V109" s="482"/>
      <c r="W109" s="482"/>
      <c r="X109" s="482"/>
      <c r="Y109" s="118"/>
      <c r="Z109" s="118"/>
      <c r="AA109" s="118"/>
      <c r="AB109" s="118"/>
      <c r="AC109" s="118"/>
      <c r="AD109" s="138"/>
      <c r="AE109" s="205"/>
      <c r="AF109" s="138"/>
      <c r="AG109" s="138"/>
      <c r="AH109" s="138"/>
      <c r="AI109" s="615"/>
      <c r="AJ109" s="615"/>
      <c r="AK109" s="615"/>
      <c r="AL109" s="615"/>
      <c r="AM109" s="615"/>
      <c r="AN109" s="615"/>
      <c r="AO109" s="615"/>
      <c r="AP109" s="615"/>
      <c r="AQ109" s="615"/>
      <c r="AR109" s="615"/>
      <c r="AS109" s="615"/>
      <c r="AT109" s="615"/>
      <c r="AU109" s="615"/>
      <c r="AV109" s="615"/>
      <c r="AW109" s="615"/>
      <c r="AX109" s="615"/>
      <c r="AY109" s="615"/>
      <c r="AZ109" s="615"/>
      <c r="BA109" s="615"/>
      <c r="BB109" s="615"/>
      <c r="BC109" s="615"/>
      <c r="BD109" s="615"/>
      <c r="BE109" s="615"/>
      <c r="BF109" s="615"/>
      <c r="BG109" s="615"/>
      <c r="BH109" s="615"/>
      <c r="BI109" s="141">
        <f t="shared" si="59"/>
        <v>0</v>
      </c>
      <c r="BJ109" s="142"/>
      <c r="BK109" s="142"/>
      <c r="BL109" s="142"/>
      <c r="BM109" s="143"/>
    </row>
    <row r="110" spans="1:72" s="37" customFormat="1" ht="43.5" customHeight="1" x14ac:dyDescent="0.45">
      <c r="A110" s="616"/>
      <c r="B110" s="616"/>
      <c r="C110" s="616"/>
      <c r="D110" s="616"/>
      <c r="E110" s="616"/>
      <c r="F110" s="616"/>
      <c r="G110" s="616"/>
      <c r="H110" s="214" t="s">
        <v>2</v>
      </c>
      <c r="I110" s="214"/>
      <c r="J110" s="214"/>
      <c r="K110" s="214"/>
      <c r="L110" s="214"/>
      <c r="M110" s="214"/>
      <c r="N110" s="214"/>
      <c r="O110" s="214"/>
      <c r="P110" s="214"/>
      <c r="Q110" s="214"/>
      <c r="R110" s="119"/>
      <c r="S110" s="119"/>
      <c r="T110" s="119"/>
      <c r="U110" s="119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205"/>
      <c r="AF110" s="138"/>
      <c r="AG110" s="138"/>
      <c r="AH110" s="138"/>
      <c r="AI110" s="204"/>
      <c r="AJ110" s="137"/>
      <c r="AK110" s="137"/>
      <c r="AL110" s="137"/>
      <c r="AM110" s="137"/>
      <c r="AN110" s="137"/>
      <c r="AO110" s="137"/>
      <c r="AP110" s="617" t="s">
        <v>1</v>
      </c>
      <c r="AQ110" s="617"/>
      <c r="AR110" s="617"/>
      <c r="AS110" s="617"/>
      <c r="AT110" s="617"/>
      <c r="AU110" s="617"/>
      <c r="AV110" s="617"/>
      <c r="AW110" s="617"/>
      <c r="AX110" s="119"/>
      <c r="AY110" s="119"/>
      <c r="AZ110" s="119"/>
      <c r="BA110" s="119"/>
      <c r="BB110" s="119"/>
      <c r="BC110" s="119"/>
      <c r="BD110" s="119"/>
      <c r="BE110" s="119"/>
      <c r="BF110" s="119"/>
      <c r="BG110" s="119"/>
      <c r="BH110" s="138"/>
      <c r="BI110" s="141">
        <f t="shared" si="59"/>
        <v>0</v>
      </c>
      <c r="BJ110" s="142"/>
      <c r="BK110" s="142"/>
      <c r="BL110" s="142"/>
      <c r="BM110" s="143"/>
    </row>
    <row r="111" spans="1:72" s="37" customFormat="1" ht="47.25" customHeight="1" x14ac:dyDescent="0.5">
      <c r="A111" s="618"/>
      <c r="B111" s="618"/>
      <c r="C111" s="618"/>
      <c r="D111" s="618"/>
      <c r="E111" s="618"/>
      <c r="F111" s="618"/>
      <c r="G111" s="618"/>
      <c r="H111" s="619" t="s">
        <v>332</v>
      </c>
      <c r="I111" s="619"/>
      <c r="J111" s="619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205"/>
      <c r="AF111" s="138"/>
      <c r="AG111" s="138"/>
      <c r="AH111" s="138"/>
      <c r="AI111" s="620" t="s">
        <v>105</v>
      </c>
      <c r="AJ111" s="620"/>
      <c r="AK111" s="620"/>
      <c r="AL111" s="620"/>
      <c r="AM111" s="620"/>
      <c r="AN111" s="620"/>
      <c r="AO111" s="620"/>
      <c r="AP111" s="619" t="s">
        <v>332</v>
      </c>
      <c r="AQ111" s="619"/>
      <c r="AR111" s="619"/>
      <c r="AW111" s="119"/>
      <c r="AX111" s="119"/>
      <c r="AY111" s="119"/>
      <c r="AZ111" s="119"/>
      <c r="BA111" s="119"/>
      <c r="BB111" s="119"/>
      <c r="BC111" s="119"/>
      <c r="BD111" s="119"/>
      <c r="BE111" s="119"/>
      <c r="BF111" s="119"/>
      <c r="BG111" s="138"/>
      <c r="BH111" s="138"/>
      <c r="BI111" s="141">
        <f t="shared" si="59"/>
        <v>0</v>
      </c>
      <c r="BJ111" s="142"/>
      <c r="BK111" s="142"/>
      <c r="BL111" s="142"/>
      <c r="BM111" s="143"/>
    </row>
    <row r="112" spans="1:72" s="41" customFormat="1" ht="28.35" customHeight="1" x14ac:dyDescent="0.55000000000000004">
      <c r="C112" s="2"/>
      <c r="D112" s="2"/>
      <c r="E112" s="2"/>
      <c r="F112" s="2"/>
      <c r="G112" s="2"/>
      <c r="H112" s="2"/>
      <c r="I112" s="2"/>
      <c r="J112" s="2"/>
      <c r="K112" s="2"/>
      <c r="L112" s="2"/>
      <c r="R112" s="42"/>
      <c r="S112" s="42"/>
      <c r="AA112" s="45"/>
      <c r="BD112" s="43"/>
      <c r="BE112" s="43"/>
      <c r="BF112" s="43"/>
      <c r="BG112" s="43"/>
      <c r="BH112" s="43"/>
      <c r="BI112" s="141">
        <f t="shared" si="59"/>
        <v>0</v>
      </c>
      <c r="BJ112" s="142"/>
      <c r="BK112" s="142"/>
      <c r="BL112" s="142"/>
      <c r="BM112" s="143"/>
    </row>
    <row r="113" spans="1:65" ht="27" customHeight="1" x14ac:dyDescent="0.5">
      <c r="S113" s="126"/>
      <c r="T113" s="126"/>
      <c r="U113" s="126"/>
      <c r="V113" s="126"/>
      <c r="W113" s="126"/>
      <c r="X113" s="126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144"/>
      <c r="AV113" s="144"/>
      <c r="AW113" s="144"/>
      <c r="BI113" s="141">
        <f t="shared" si="59"/>
        <v>0</v>
      </c>
      <c r="BM113" s="146"/>
    </row>
    <row r="114" spans="1:65" s="37" customFormat="1" ht="63.75" customHeight="1" thickBot="1" x14ac:dyDescent="0.5">
      <c r="A114" s="22" t="s">
        <v>306</v>
      </c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183"/>
      <c r="BJ114" s="183"/>
      <c r="BK114" s="183"/>
      <c r="BL114" s="183"/>
      <c r="BM114" s="22"/>
    </row>
    <row r="115" spans="1:65" s="12" customFormat="1" ht="103.5" customHeight="1" thickBot="1" x14ac:dyDescent="0.25">
      <c r="A115" s="611" t="s">
        <v>101</v>
      </c>
      <c r="B115" s="612"/>
      <c r="C115" s="612"/>
      <c r="D115" s="613"/>
      <c r="E115" s="416" t="s">
        <v>102</v>
      </c>
      <c r="F115" s="417"/>
      <c r="G115" s="417"/>
      <c r="H115" s="417"/>
      <c r="I115" s="417"/>
      <c r="J115" s="417"/>
      <c r="K115" s="417"/>
      <c r="L115" s="417"/>
      <c r="M115" s="417"/>
      <c r="N115" s="417"/>
      <c r="O115" s="417"/>
      <c r="P115" s="417"/>
      <c r="Q115" s="417"/>
      <c r="R115" s="417"/>
      <c r="S115" s="417"/>
      <c r="T115" s="417"/>
      <c r="U115" s="417"/>
      <c r="V115" s="417"/>
      <c r="W115" s="417"/>
      <c r="X115" s="417"/>
      <c r="Y115" s="417"/>
      <c r="Z115" s="417"/>
      <c r="AA115" s="417"/>
      <c r="AB115" s="417"/>
      <c r="AC115" s="417"/>
      <c r="AD115" s="417"/>
      <c r="AE115" s="417"/>
      <c r="AF115" s="417"/>
      <c r="AG115" s="417"/>
      <c r="AH115" s="417"/>
      <c r="AI115" s="417"/>
      <c r="AJ115" s="417"/>
      <c r="AK115" s="417"/>
      <c r="AL115" s="417"/>
      <c r="AM115" s="417"/>
      <c r="AN115" s="417"/>
      <c r="AO115" s="417"/>
      <c r="AP115" s="417"/>
      <c r="AQ115" s="417"/>
      <c r="AR115" s="417"/>
      <c r="AS115" s="417"/>
      <c r="AT115" s="417"/>
      <c r="AU115" s="417"/>
      <c r="AV115" s="417"/>
      <c r="AW115" s="417"/>
      <c r="AX115" s="417"/>
      <c r="AY115" s="417"/>
      <c r="AZ115" s="417"/>
      <c r="BA115" s="417"/>
      <c r="BB115" s="418"/>
      <c r="BC115" s="611" t="s">
        <v>147</v>
      </c>
      <c r="BD115" s="612"/>
      <c r="BE115" s="612"/>
      <c r="BF115" s="612"/>
      <c r="BG115" s="612"/>
      <c r="BH115" s="613"/>
      <c r="BI115" s="139"/>
      <c r="BJ115" s="139"/>
      <c r="BK115" s="139"/>
      <c r="BL115" s="139"/>
      <c r="BM115" s="140"/>
    </row>
    <row r="116" spans="1:65" s="37" customFormat="1" ht="51" customHeight="1" x14ac:dyDescent="0.45">
      <c r="A116" s="334" t="s">
        <v>166</v>
      </c>
      <c r="B116" s="290"/>
      <c r="C116" s="290"/>
      <c r="D116" s="273"/>
      <c r="E116" s="307" t="s">
        <v>335</v>
      </c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537" t="s">
        <v>167</v>
      </c>
      <c r="BD116" s="538"/>
      <c r="BE116" s="538"/>
      <c r="BF116" s="538"/>
      <c r="BG116" s="538"/>
      <c r="BH116" s="539"/>
      <c r="BI116" s="186"/>
      <c r="BJ116" s="164"/>
      <c r="BK116" s="164"/>
      <c r="BL116" s="164"/>
    </row>
    <row r="117" spans="1:65" s="37" customFormat="1" ht="51" customHeight="1" x14ac:dyDescent="0.45">
      <c r="A117" s="334" t="s">
        <v>170</v>
      </c>
      <c r="B117" s="290"/>
      <c r="C117" s="290"/>
      <c r="D117" s="273"/>
      <c r="E117" s="248" t="s">
        <v>234</v>
      </c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  <c r="R117" s="249"/>
      <c r="S117" s="249"/>
      <c r="T117" s="249"/>
      <c r="U117" s="249"/>
      <c r="V117" s="249"/>
      <c r="W117" s="249"/>
      <c r="X117" s="249"/>
      <c r="Y117" s="249"/>
      <c r="Z117" s="249"/>
      <c r="AA117" s="249"/>
      <c r="AB117" s="249"/>
      <c r="AC117" s="249"/>
      <c r="AD117" s="249"/>
      <c r="AE117" s="249"/>
      <c r="AF117" s="249"/>
      <c r="AG117" s="249"/>
      <c r="AH117" s="249"/>
      <c r="AI117" s="249"/>
      <c r="AJ117" s="249"/>
      <c r="AK117" s="249"/>
      <c r="AL117" s="249"/>
      <c r="AM117" s="249"/>
      <c r="AN117" s="249"/>
      <c r="AO117" s="249"/>
      <c r="AP117" s="249"/>
      <c r="AQ117" s="249"/>
      <c r="AR117" s="249"/>
      <c r="AS117" s="249"/>
      <c r="AT117" s="249"/>
      <c r="AU117" s="249"/>
      <c r="AV117" s="249"/>
      <c r="AW117" s="249"/>
      <c r="AX117" s="249"/>
      <c r="AY117" s="249"/>
      <c r="AZ117" s="249"/>
      <c r="BA117" s="249"/>
      <c r="BB117" s="249"/>
      <c r="BC117" s="537" t="s">
        <v>154</v>
      </c>
      <c r="BD117" s="538"/>
      <c r="BE117" s="538"/>
      <c r="BF117" s="538"/>
      <c r="BG117" s="538"/>
      <c r="BH117" s="539"/>
      <c r="BI117" s="186"/>
      <c r="BJ117" s="164"/>
      <c r="BK117" s="164"/>
      <c r="BL117" s="164"/>
    </row>
    <row r="118" spans="1:65" s="37" customFormat="1" ht="51" customHeight="1" x14ac:dyDescent="0.45">
      <c r="A118" s="334" t="s">
        <v>168</v>
      </c>
      <c r="B118" s="290"/>
      <c r="C118" s="290"/>
      <c r="D118" s="273"/>
      <c r="E118" s="248" t="s">
        <v>241</v>
      </c>
      <c r="F118" s="249"/>
      <c r="G118" s="249"/>
      <c r="H118" s="249"/>
      <c r="I118" s="249"/>
      <c r="J118" s="249"/>
      <c r="K118" s="249"/>
      <c r="L118" s="249"/>
      <c r="M118" s="249"/>
      <c r="N118" s="249"/>
      <c r="O118" s="249"/>
      <c r="P118" s="249"/>
      <c r="Q118" s="249"/>
      <c r="R118" s="249"/>
      <c r="S118" s="249"/>
      <c r="T118" s="249"/>
      <c r="U118" s="249"/>
      <c r="V118" s="249"/>
      <c r="W118" s="249"/>
      <c r="X118" s="249"/>
      <c r="Y118" s="249"/>
      <c r="Z118" s="249"/>
      <c r="AA118" s="249"/>
      <c r="AB118" s="249"/>
      <c r="AC118" s="249"/>
      <c r="AD118" s="249"/>
      <c r="AE118" s="249"/>
      <c r="AF118" s="249"/>
      <c r="AG118" s="249"/>
      <c r="AH118" s="249"/>
      <c r="AI118" s="249"/>
      <c r="AJ118" s="249"/>
      <c r="AK118" s="249"/>
      <c r="AL118" s="249"/>
      <c r="AM118" s="249"/>
      <c r="AN118" s="249"/>
      <c r="AO118" s="249"/>
      <c r="AP118" s="249"/>
      <c r="AQ118" s="249"/>
      <c r="AR118" s="249"/>
      <c r="AS118" s="249"/>
      <c r="AT118" s="249"/>
      <c r="AU118" s="249"/>
      <c r="AV118" s="249"/>
      <c r="AW118" s="249"/>
      <c r="AX118" s="249"/>
      <c r="AY118" s="249"/>
      <c r="AZ118" s="249"/>
      <c r="BA118" s="249"/>
      <c r="BB118" s="249"/>
      <c r="BC118" s="537" t="s">
        <v>120</v>
      </c>
      <c r="BD118" s="538"/>
      <c r="BE118" s="538"/>
      <c r="BF118" s="538"/>
      <c r="BG118" s="538"/>
      <c r="BH118" s="539"/>
      <c r="BI118" s="186"/>
      <c r="BJ118" s="164"/>
      <c r="BK118" s="164"/>
      <c r="BL118" s="164"/>
    </row>
    <row r="119" spans="1:65" s="37" customFormat="1" ht="51" customHeight="1" x14ac:dyDescent="0.45">
      <c r="A119" s="334" t="s">
        <v>169</v>
      </c>
      <c r="B119" s="290"/>
      <c r="C119" s="290"/>
      <c r="D119" s="273"/>
      <c r="E119" s="248" t="s">
        <v>238</v>
      </c>
      <c r="F119" s="249"/>
      <c r="G119" s="249"/>
      <c r="H119" s="249"/>
      <c r="I119" s="249"/>
      <c r="J119" s="249"/>
      <c r="K119" s="249"/>
      <c r="L119" s="249"/>
      <c r="M119" s="249"/>
      <c r="N119" s="249"/>
      <c r="O119" s="249"/>
      <c r="P119" s="249"/>
      <c r="Q119" s="249"/>
      <c r="R119" s="249"/>
      <c r="S119" s="249"/>
      <c r="T119" s="249"/>
      <c r="U119" s="249"/>
      <c r="V119" s="249"/>
      <c r="W119" s="249"/>
      <c r="X119" s="249"/>
      <c r="Y119" s="249"/>
      <c r="Z119" s="249"/>
      <c r="AA119" s="249"/>
      <c r="AB119" s="249"/>
      <c r="AC119" s="249"/>
      <c r="AD119" s="249"/>
      <c r="AE119" s="249"/>
      <c r="AF119" s="249"/>
      <c r="AG119" s="249"/>
      <c r="AH119" s="249"/>
      <c r="AI119" s="249"/>
      <c r="AJ119" s="249"/>
      <c r="AK119" s="249"/>
      <c r="AL119" s="249"/>
      <c r="AM119" s="249"/>
      <c r="AN119" s="249"/>
      <c r="AO119" s="249"/>
      <c r="AP119" s="249"/>
      <c r="AQ119" s="249"/>
      <c r="AR119" s="249"/>
      <c r="AS119" s="249"/>
      <c r="AT119" s="249"/>
      <c r="AU119" s="249"/>
      <c r="AV119" s="249"/>
      <c r="AW119" s="249"/>
      <c r="AX119" s="249"/>
      <c r="AY119" s="249"/>
      <c r="AZ119" s="249"/>
      <c r="BA119" s="249"/>
      <c r="BB119" s="249"/>
      <c r="BC119" s="537" t="s">
        <v>122</v>
      </c>
      <c r="BD119" s="538"/>
      <c r="BE119" s="538"/>
      <c r="BF119" s="538"/>
      <c r="BG119" s="538"/>
      <c r="BH119" s="539"/>
      <c r="BI119" s="186"/>
      <c r="BJ119" s="164"/>
      <c r="BK119" s="164"/>
      <c r="BL119" s="164"/>
    </row>
    <row r="120" spans="1:65" s="37" customFormat="1" ht="51" customHeight="1" x14ac:dyDescent="0.45">
      <c r="A120" s="334" t="s">
        <v>171</v>
      </c>
      <c r="B120" s="290"/>
      <c r="C120" s="290"/>
      <c r="D120" s="273"/>
      <c r="E120" s="248" t="s">
        <v>239</v>
      </c>
      <c r="F120" s="249"/>
      <c r="G120" s="249"/>
      <c r="H120" s="249"/>
      <c r="I120" s="249"/>
      <c r="J120" s="249"/>
      <c r="K120" s="249"/>
      <c r="L120" s="249"/>
      <c r="M120" s="249"/>
      <c r="N120" s="249"/>
      <c r="O120" s="249"/>
      <c r="P120" s="249"/>
      <c r="Q120" s="249"/>
      <c r="R120" s="249"/>
      <c r="S120" s="249"/>
      <c r="T120" s="249"/>
      <c r="U120" s="249"/>
      <c r="V120" s="249"/>
      <c r="W120" s="249"/>
      <c r="X120" s="249"/>
      <c r="Y120" s="249"/>
      <c r="Z120" s="249"/>
      <c r="AA120" s="249"/>
      <c r="AB120" s="249"/>
      <c r="AC120" s="249"/>
      <c r="AD120" s="249"/>
      <c r="AE120" s="249"/>
      <c r="AF120" s="249"/>
      <c r="AG120" s="249"/>
      <c r="AH120" s="249"/>
      <c r="AI120" s="249"/>
      <c r="AJ120" s="249"/>
      <c r="AK120" s="249"/>
      <c r="AL120" s="249"/>
      <c r="AM120" s="249"/>
      <c r="AN120" s="249"/>
      <c r="AO120" s="249"/>
      <c r="AP120" s="249"/>
      <c r="AQ120" s="249"/>
      <c r="AR120" s="249"/>
      <c r="AS120" s="249"/>
      <c r="AT120" s="249"/>
      <c r="AU120" s="249"/>
      <c r="AV120" s="249"/>
      <c r="AW120" s="249"/>
      <c r="AX120" s="249"/>
      <c r="AY120" s="249"/>
      <c r="AZ120" s="249"/>
      <c r="BA120" s="249"/>
      <c r="BB120" s="249"/>
      <c r="BC120" s="537" t="s">
        <v>236</v>
      </c>
      <c r="BD120" s="538"/>
      <c r="BE120" s="538"/>
      <c r="BF120" s="538"/>
      <c r="BG120" s="538"/>
      <c r="BH120" s="539"/>
      <c r="BI120" s="186"/>
      <c r="BJ120" s="164"/>
      <c r="BK120" s="164"/>
      <c r="BL120" s="164"/>
    </row>
    <row r="121" spans="1:65" s="37" customFormat="1" ht="51" customHeight="1" x14ac:dyDescent="0.45">
      <c r="A121" s="334" t="s">
        <v>172</v>
      </c>
      <c r="B121" s="290"/>
      <c r="C121" s="290"/>
      <c r="D121" s="273"/>
      <c r="E121" s="248" t="s">
        <v>240</v>
      </c>
      <c r="F121" s="249"/>
      <c r="G121" s="249"/>
      <c r="H121" s="249"/>
      <c r="I121" s="249"/>
      <c r="J121" s="249"/>
      <c r="K121" s="249"/>
      <c r="L121" s="249"/>
      <c r="M121" s="249"/>
      <c r="N121" s="249"/>
      <c r="O121" s="249"/>
      <c r="P121" s="249"/>
      <c r="Q121" s="249"/>
      <c r="R121" s="249"/>
      <c r="S121" s="249"/>
      <c r="T121" s="249"/>
      <c r="U121" s="249"/>
      <c r="V121" s="249"/>
      <c r="W121" s="249"/>
      <c r="X121" s="249"/>
      <c r="Y121" s="249"/>
      <c r="Z121" s="249"/>
      <c r="AA121" s="249"/>
      <c r="AB121" s="249"/>
      <c r="AC121" s="249"/>
      <c r="AD121" s="249"/>
      <c r="AE121" s="249"/>
      <c r="AF121" s="249"/>
      <c r="AG121" s="249"/>
      <c r="AH121" s="249"/>
      <c r="AI121" s="249"/>
      <c r="AJ121" s="249"/>
      <c r="AK121" s="249"/>
      <c r="AL121" s="249"/>
      <c r="AM121" s="249"/>
      <c r="AN121" s="249"/>
      <c r="AO121" s="249"/>
      <c r="AP121" s="249"/>
      <c r="AQ121" s="249"/>
      <c r="AR121" s="249"/>
      <c r="AS121" s="249"/>
      <c r="AT121" s="249"/>
      <c r="AU121" s="249"/>
      <c r="AV121" s="249"/>
      <c r="AW121" s="249"/>
      <c r="AX121" s="249"/>
      <c r="AY121" s="249"/>
      <c r="AZ121" s="249"/>
      <c r="BA121" s="249"/>
      <c r="BB121" s="249"/>
      <c r="BC121" s="537" t="s">
        <v>237</v>
      </c>
      <c r="BD121" s="538"/>
      <c r="BE121" s="538"/>
      <c r="BF121" s="538"/>
      <c r="BG121" s="538"/>
      <c r="BH121" s="539"/>
      <c r="BI121" s="186"/>
      <c r="BJ121" s="164"/>
      <c r="BK121" s="164"/>
      <c r="BL121" s="164"/>
    </row>
    <row r="122" spans="1:65" s="37" customFormat="1" ht="51" customHeight="1" x14ac:dyDescent="0.45">
      <c r="A122" s="334" t="s">
        <v>173</v>
      </c>
      <c r="B122" s="290"/>
      <c r="C122" s="290"/>
      <c r="D122" s="273"/>
      <c r="E122" s="248" t="s">
        <v>243</v>
      </c>
      <c r="F122" s="249"/>
      <c r="G122" s="249"/>
      <c r="H122" s="249"/>
      <c r="I122" s="249"/>
      <c r="J122" s="249"/>
      <c r="K122" s="249"/>
      <c r="L122" s="249"/>
      <c r="M122" s="249"/>
      <c r="N122" s="249"/>
      <c r="O122" s="249"/>
      <c r="P122" s="249"/>
      <c r="Q122" s="249"/>
      <c r="R122" s="249"/>
      <c r="S122" s="249"/>
      <c r="T122" s="249"/>
      <c r="U122" s="249"/>
      <c r="V122" s="249"/>
      <c r="W122" s="249"/>
      <c r="X122" s="249"/>
      <c r="Y122" s="249"/>
      <c r="Z122" s="249"/>
      <c r="AA122" s="249"/>
      <c r="AB122" s="249"/>
      <c r="AC122" s="249"/>
      <c r="AD122" s="249"/>
      <c r="AE122" s="249"/>
      <c r="AF122" s="249"/>
      <c r="AG122" s="249"/>
      <c r="AH122" s="249"/>
      <c r="AI122" s="249"/>
      <c r="AJ122" s="249"/>
      <c r="AK122" s="249"/>
      <c r="AL122" s="249"/>
      <c r="AM122" s="249"/>
      <c r="AN122" s="249"/>
      <c r="AO122" s="249"/>
      <c r="AP122" s="249"/>
      <c r="AQ122" s="249"/>
      <c r="AR122" s="249"/>
      <c r="AS122" s="249"/>
      <c r="AT122" s="249"/>
      <c r="AU122" s="249"/>
      <c r="AV122" s="249"/>
      <c r="AW122" s="249"/>
      <c r="AX122" s="249"/>
      <c r="AY122" s="249"/>
      <c r="AZ122" s="249"/>
      <c r="BA122" s="249"/>
      <c r="BB122" s="249"/>
      <c r="BC122" s="537" t="s">
        <v>129</v>
      </c>
      <c r="BD122" s="538"/>
      <c r="BE122" s="538"/>
      <c r="BF122" s="538"/>
      <c r="BG122" s="538"/>
      <c r="BH122" s="539"/>
      <c r="BI122" s="186"/>
      <c r="BJ122" s="164"/>
      <c r="BK122" s="164"/>
      <c r="BL122" s="164"/>
    </row>
    <row r="123" spans="1:65" s="37" customFormat="1" ht="51" customHeight="1" x14ac:dyDescent="0.45">
      <c r="A123" s="334" t="s">
        <v>174</v>
      </c>
      <c r="B123" s="290"/>
      <c r="C123" s="290"/>
      <c r="D123" s="273"/>
      <c r="E123" s="248" t="s">
        <v>296</v>
      </c>
      <c r="F123" s="249"/>
      <c r="G123" s="249"/>
      <c r="H123" s="249"/>
      <c r="I123" s="249"/>
      <c r="J123" s="249"/>
      <c r="K123" s="249"/>
      <c r="L123" s="249"/>
      <c r="M123" s="249"/>
      <c r="N123" s="249"/>
      <c r="O123" s="249"/>
      <c r="P123" s="249"/>
      <c r="Q123" s="249"/>
      <c r="R123" s="249"/>
      <c r="S123" s="249"/>
      <c r="T123" s="249"/>
      <c r="U123" s="249"/>
      <c r="V123" s="249"/>
      <c r="W123" s="249"/>
      <c r="X123" s="249"/>
      <c r="Y123" s="249"/>
      <c r="Z123" s="249"/>
      <c r="AA123" s="249"/>
      <c r="AB123" s="249"/>
      <c r="AC123" s="249"/>
      <c r="AD123" s="249"/>
      <c r="AE123" s="249"/>
      <c r="AF123" s="249"/>
      <c r="AG123" s="249"/>
      <c r="AH123" s="249"/>
      <c r="AI123" s="249"/>
      <c r="AJ123" s="249"/>
      <c r="AK123" s="249"/>
      <c r="AL123" s="249"/>
      <c r="AM123" s="249"/>
      <c r="AN123" s="249"/>
      <c r="AO123" s="249"/>
      <c r="AP123" s="249"/>
      <c r="AQ123" s="249"/>
      <c r="AR123" s="249"/>
      <c r="AS123" s="249"/>
      <c r="AT123" s="249"/>
      <c r="AU123" s="249"/>
      <c r="AV123" s="249"/>
      <c r="AW123" s="249"/>
      <c r="AX123" s="249"/>
      <c r="AY123" s="249"/>
      <c r="AZ123" s="249"/>
      <c r="BA123" s="249"/>
      <c r="BB123" s="249"/>
      <c r="BC123" s="537" t="s">
        <v>123</v>
      </c>
      <c r="BD123" s="538"/>
      <c r="BE123" s="538"/>
      <c r="BF123" s="538"/>
      <c r="BG123" s="538"/>
      <c r="BH123" s="539"/>
      <c r="BI123" s="186"/>
      <c r="BJ123" s="164"/>
      <c r="BK123" s="164"/>
      <c r="BL123" s="164"/>
    </row>
    <row r="124" spans="1:65" s="37" customFormat="1" ht="51" customHeight="1" x14ac:dyDescent="0.45">
      <c r="A124" s="334" t="s">
        <v>175</v>
      </c>
      <c r="B124" s="290"/>
      <c r="C124" s="290"/>
      <c r="D124" s="273"/>
      <c r="E124" s="248" t="s">
        <v>228</v>
      </c>
      <c r="F124" s="249"/>
      <c r="G124" s="249"/>
      <c r="H124" s="249"/>
      <c r="I124" s="249"/>
      <c r="J124" s="249"/>
      <c r="K124" s="249"/>
      <c r="L124" s="249"/>
      <c r="M124" s="249"/>
      <c r="N124" s="249"/>
      <c r="O124" s="249"/>
      <c r="P124" s="249"/>
      <c r="Q124" s="249"/>
      <c r="R124" s="249"/>
      <c r="S124" s="249"/>
      <c r="T124" s="249"/>
      <c r="U124" s="249"/>
      <c r="V124" s="249"/>
      <c r="W124" s="249"/>
      <c r="X124" s="249"/>
      <c r="Y124" s="249"/>
      <c r="Z124" s="249"/>
      <c r="AA124" s="249"/>
      <c r="AB124" s="249"/>
      <c r="AC124" s="249"/>
      <c r="AD124" s="249"/>
      <c r="AE124" s="249"/>
      <c r="AF124" s="249"/>
      <c r="AG124" s="249"/>
      <c r="AH124" s="249"/>
      <c r="AI124" s="249"/>
      <c r="AJ124" s="249"/>
      <c r="AK124" s="249"/>
      <c r="AL124" s="249"/>
      <c r="AM124" s="249"/>
      <c r="AN124" s="249"/>
      <c r="AO124" s="249"/>
      <c r="AP124" s="249"/>
      <c r="AQ124" s="249"/>
      <c r="AR124" s="249"/>
      <c r="AS124" s="249"/>
      <c r="AT124" s="249"/>
      <c r="AU124" s="249"/>
      <c r="AV124" s="249"/>
      <c r="AW124" s="249"/>
      <c r="AX124" s="249"/>
      <c r="AY124" s="249"/>
      <c r="AZ124" s="249"/>
      <c r="BA124" s="249"/>
      <c r="BB124" s="249"/>
      <c r="BC124" s="537" t="s">
        <v>244</v>
      </c>
      <c r="BD124" s="538"/>
      <c r="BE124" s="538"/>
      <c r="BF124" s="538"/>
      <c r="BG124" s="538"/>
      <c r="BH124" s="539"/>
      <c r="BI124" s="186"/>
      <c r="BJ124" s="164"/>
      <c r="BK124" s="164"/>
      <c r="BL124" s="164"/>
    </row>
    <row r="125" spans="1:65" s="37" customFormat="1" ht="51" customHeight="1" x14ac:dyDescent="0.45">
      <c r="A125" s="334" t="s">
        <v>176</v>
      </c>
      <c r="B125" s="290"/>
      <c r="C125" s="290"/>
      <c r="D125" s="273"/>
      <c r="E125" s="248" t="s">
        <v>230</v>
      </c>
      <c r="F125" s="249"/>
      <c r="G125" s="249"/>
      <c r="H125" s="249"/>
      <c r="I125" s="249"/>
      <c r="J125" s="249"/>
      <c r="K125" s="249"/>
      <c r="L125" s="249"/>
      <c r="M125" s="249"/>
      <c r="N125" s="249"/>
      <c r="O125" s="249"/>
      <c r="P125" s="249"/>
      <c r="Q125" s="249"/>
      <c r="R125" s="249"/>
      <c r="S125" s="249"/>
      <c r="T125" s="249"/>
      <c r="U125" s="249"/>
      <c r="V125" s="249"/>
      <c r="W125" s="249"/>
      <c r="X125" s="249"/>
      <c r="Y125" s="249"/>
      <c r="Z125" s="249"/>
      <c r="AA125" s="249"/>
      <c r="AB125" s="249"/>
      <c r="AC125" s="249"/>
      <c r="AD125" s="249"/>
      <c r="AE125" s="249"/>
      <c r="AF125" s="249"/>
      <c r="AG125" s="249"/>
      <c r="AH125" s="249"/>
      <c r="AI125" s="249"/>
      <c r="AJ125" s="249"/>
      <c r="AK125" s="249"/>
      <c r="AL125" s="249"/>
      <c r="AM125" s="249"/>
      <c r="AN125" s="249"/>
      <c r="AO125" s="249"/>
      <c r="AP125" s="249"/>
      <c r="AQ125" s="249"/>
      <c r="AR125" s="249"/>
      <c r="AS125" s="249"/>
      <c r="AT125" s="249"/>
      <c r="AU125" s="249"/>
      <c r="AV125" s="249"/>
      <c r="AW125" s="249"/>
      <c r="AX125" s="249"/>
      <c r="AY125" s="249"/>
      <c r="AZ125" s="249"/>
      <c r="BA125" s="249"/>
      <c r="BB125" s="249"/>
      <c r="BC125" s="537" t="s">
        <v>245</v>
      </c>
      <c r="BD125" s="538"/>
      <c r="BE125" s="538"/>
      <c r="BF125" s="538"/>
      <c r="BG125" s="538"/>
      <c r="BH125" s="539"/>
      <c r="BI125" s="186"/>
      <c r="BJ125" s="164"/>
      <c r="BK125" s="164"/>
      <c r="BL125" s="164"/>
    </row>
    <row r="126" spans="1:65" s="37" customFormat="1" ht="51" customHeight="1" x14ac:dyDescent="0.45">
      <c r="A126" s="334" t="s">
        <v>134</v>
      </c>
      <c r="B126" s="290"/>
      <c r="C126" s="290"/>
      <c r="D126" s="273"/>
      <c r="E126" s="248" t="s">
        <v>250</v>
      </c>
      <c r="F126" s="249"/>
      <c r="G126" s="249"/>
      <c r="H126" s="249"/>
      <c r="I126" s="249"/>
      <c r="J126" s="249"/>
      <c r="K126" s="249"/>
      <c r="L126" s="249"/>
      <c r="M126" s="249"/>
      <c r="N126" s="249"/>
      <c r="O126" s="249"/>
      <c r="P126" s="249"/>
      <c r="Q126" s="249"/>
      <c r="R126" s="249"/>
      <c r="S126" s="249"/>
      <c r="T126" s="249"/>
      <c r="U126" s="249"/>
      <c r="V126" s="249"/>
      <c r="W126" s="249"/>
      <c r="X126" s="249"/>
      <c r="Y126" s="249"/>
      <c r="Z126" s="249"/>
      <c r="AA126" s="249"/>
      <c r="AB126" s="249"/>
      <c r="AC126" s="249"/>
      <c r="AD126" s="249"/>
      <c r="AE126" s="249"/>
      <c r="AF126" s="249"/>
      <c r="AG126" s="249"/>
      <c r="AH126" s="249"/>
      <c r="AI126" s="249"/>
      <c r="AJ126" s="249"/>
      <c r="AK126" s="249"/>
      <c r="AL126" s="249"/>
      <c r="AM126" s="249"/>
      <c r="AN126" s="249"/>
      <c r="AO126" s="249"/>
      <c r="AP126" s="249"/>
      <c r="AQ126" s="249"/>
      <c r="AR126" s="249"/>
      <c r="AS126" s="249"/>
      <c r="AT126" s="249"/>
      <c r="AU126" s="249"/>
      <c r="AV126" s="249"/>
      <c r="AW126" s="249"/>
      <c r="AX126" s="249"/>
      <c r="AY126" s="249"/>
      <c r="AZ126" s="249"/>
      <c r="BA126" s="249"/>
      <c r="BB126" s="249"/>
      <c r="BC126" s="537" t="s">
        <v>246</v>
      </c>
      <c r="BD126" s="538"/>
      <c r="BE126" s="538"/>
      <c r="BF126" s="538"/>
      <c r="BG126" s="538"/>
      <c r="BH126" s="539"/>
      <c r="BI126" s="186"/>
      <c r="BJ126" s="164"/>
      <c r="BK126" s="164"/>
      <c r="BL126" s="164"/>
    </row>
    <row r="127" spans="1:65" s="37" customFormat="1" ht="51" customHeight="1" x14ac:dyDescent="0.45">
      <c r="A127" s="334" t="s">
        <v>178</v>
      </c>
      <c r="B127" s="290"/>
      <c r="C127" s="290"/>
      <c r="D127" s="273"/>
      <c r="E127" s="248" t="s">
        <v>251</v>
      </c>
      <c r="F127" s="249"/>
      <c r="G127" s="249"/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  <c r="R127" s="249"/>
      <c r="S127" s="249"/>
      <c r="T127" s="249"/>
      <c r="U127" s="249"/>
      <c r="V127" s="249"/>
      <c r="W127" s="249"/>
      <c r="X127" s="249"/>
      <c r="Y127" s="249"/>
      <c r="Z127" s="249"/>
      <c r="AA127" s="249"/>
      <c r="AB127" s="249"/>
      <c r="AC127" s="249"/>
      <c r="AD127" s="249"/>
      <c r="AE127" s="249"/>
      <c r="AF127" s="249"/>
      <c r="AG127" s="249"/>
      <c r="AH127" s="249"/>
      <c r="AI127" s="249"/>
      <c r="AJ127" s="249"/>
      <c r="AK127" s="249"/>
      <c r="AL127" s="249"/>
      <c r="AM127" s="249"/>
      <c r="AN127" s="249"/>
      <c r="AO127" s="249"/>
      <c r="AP127" s="249"/>
      <c r="AQ127" s="249"/>
      <c r="AR127" s="249"/>
      <c r="AS127" s="249"/>
      <c r="AT127" s="249"/>
      <c r="AU127" s="249"/>
      <c r="AV127" s="249"/>
      <c r="AW127" s="249"/>
      <c r="AX127" s="249"/>
      <c r="AY127" s="249"/>
      <c r="AZ127" s="249"/>
      <c r="BA127" s="249"/>
      <c r="BB127" s="249"/>
      <c r="BC127" s="537" t="s">
        <v>247</v>
      </c>
      <c r="BD127" s="538"/>
      <c r="BE127" s="538"/>
      <c r="BF127" s="538"/>
      <c r="BG127" s="538"/>
      <c r="BH127" s="539"/>
      <c r="BI127" s="186"/>
      <c r="BJ127" s="164"/>
      <c r="BK127" s="164"/>
      <c r="BL127" s="164"/>
    </row>
    <row r="128" spans="1:65" s="37" customFormat="1" ht="51" customHeight="1" x14ac:dyDescent="0.45">
      <c r="A128" s="334" t="s">
        <v>179</v>
      </c>
      <c r="B128" s="290"/>
      <c r="C128" s="290"/>
      <c r="D128" s="273"/>
      <c r="E128" s="248" t="s">
        <v>252</v>
      </c>
      <c r="F128" s="249"/>
      <c r="G128" s="249"/>
      <c r="H128" s="249"/>
      <c r="I128" s="249"/>
      <c r="J128" s="249"/>
      <c r="K128" s="249"/>
      <c r="L128" s="249"/>
      <c r="M128" s="249"/>
      <c r="N128" s="249"/>
      <c r="O128" s="249"/>
      <c r="P128" s="249"/>
      <c r="Q128" s="249"/>
      <c r="R128" s="249"/>
      <c r="S128" s="249"/>
      <c r="T128" s="249"/>
      <c r="U128" s="249"/>
      <c r="V128" s="249"/>
      <c r="W128" s="249"/>
      <c r="X128" s="249"/>
      <c r="Y128" s="249"/>
      <c r="Z128" s="249"/>
      <c r="AA128" s="249"/>
      <c r="AB128" s="249"/>
      <c r="AC128" s="249"/>
      <c r="AD128" s="249"/>
      <c r="AE128" s="249"/>
      <c r="AF128" s="249"/>
      <c r="AG128" s="249"/>
      <c r="AH128" s="249"/>
      <c r="AI128" s="249"/>
      <c r="AJ128" s="249"/>
      <c r="AK128" s="249"/>
      <c r="AL128" s="249"/>
      <c r="AM128" s="249"/>
      <c r="AN128" s="249"/>
      <c r="AO128" s="249"/>
      <c r="AP128" s="249"/>
      <c r="AQ128" s="249"/>
      <c r="AR128" s="249"/>
      <c r="AS128" s="249"/>
      <c r="AT128" s="249"/>
      <c r="AU128" s="249"/>
      <c r="AV128" s="249"/>
      <c r="AW128" s="249"/>
      <c r="AX128" s="249"/>
      <c r="AY128" s="249"/>
      <c r="AZ128" s="249"/>
      <c r="BA128" s="249"/>
      <c r="BB128" s="249"/>
      <c r="BC128" s="537" t="s">
        <v>248</v>
      </c>
      <c r="BD128" s="538"/>
      <c r="BE128" s="538"/>
      <c r="BF128" s="538"/>
      <c r="BG128" s="538"/>
      <c r="BH128" s="539"/>
      <c r="BI128" s="186"/>
      <c r="BJ128" s="164"/>
      <c r="BK128" s="164"/>
      <c r="BL128" s="164"/>
    </row>
    <row r="129" spans="1:67" s="37" customFormat="1" ht="70.7" customHeight="1" x14ac:dyDescent="0.45">
      <c r="A129" s="334" t="s">
        <v>180</v>
      </c>
      <c r="B129" s="290"/>
      <c r="C129" s="290"/>
      <c r="D129" s="273"/>
      <c r="E129" s="248" t="s">
        <v>253</v>
      </c>
      <c r="F129" s="249"/>
      <c r="G129" s="249"/>
      <c r="H129" s="249"/>
      <c r="I129" s="249"/>
      <c r="J129" s="249"/>
      <c r="K129" s="249"/>
      <c r="L129" s="249"/>
      <c r="M129" s="249"/>
      <c r="N129" s="249"/>
      <c r="O129" s="249"/>
      <c r="P129" s="249"/>
      <c r="Q129" s="249"/>
      <c r="R129" s="249"/>
      <c r="S129" s="249"/>
      <c r="T129" s="249"/>
      <c r="U129" s="249"/>
      <c r="V129" s="249"/>
      <c r="W129" s="249"/>
      <c r="X129" s="249"/>
      <c r="Y129" s="249"/>
      <c r="Z129" s="249"/>
      <c r="AA129" s="249"/>
      <c r="AB129" s="249"/>
      <c r="AC129" s="249"/>
      <c r="AD129" s="249"/>
      <c r="AE129" s="249"/>
      <c r="AF129" s="249"/>
      <c r="AG129" s="249"/>
      <c r="AH129" s="249"/>
      <c r="AI129" s="249"/>
      <c r="AJ129" s="249"/>
      <c r="AK129" s="249"/>
      <c r="AL129" s="249"/>
      <c r="AM129" s="249"/>
      <c r="AN129" s="249"/>
      <c r="AO129" s="249"/>
      <c r="AP129" s="249"/>
      <c r="AQ129" s="249"/>
      <c r="AR129" s="249"/>
      <c r="AS129" s="249"/>
      <c r="AT129" s="249"/>
      <c r="AU129" s="249"/>
      <c r="AV129" s="249"/>
      <c r="AW129" s="249"/>
      <c r="AX129" s="249"/>
      <c r="AY129" s="249"/>
      <c r="AZ129" s="249"/>
      <c r="BA129" s="249"/>
      <c r="BB129" s="249"/>
      <c r="BC129" s="537" t="s">
        <v>249</v>
      </c>
      <c r="BD129" s="538"/>
      <c r="BE129" s="538"/>
      <c r="BF129" s="538"/>
      <c r="BG129" s="538"/>
      <c r="BH129" s="539"/>
      <c r="BI129" s="186"/>
      <c r="BJ129" s="164"/>
      <c r="BK129" s="164"/>
      <c r="BL129" s="164"/>
    </row>
    <row r="130" spans="1:67" s="37" customFormat="1" ht="51" customHeight="1" x14ac:dyDescent="0.45">
      <c r="A130" s="334" t="s">
        <v>258</v>
      </c>
      <c r="B130" s="290"/>
      <c r="C130" s="290"/>
      <c r="D130" s="273"/>
      <c r="E130" s="248" t="s">
        <v>268</v>
      </c>
      <c r="F130" s="249"/>
      <c r="G130" s="249"/>
      <c r="H130" s="249"/>
      <c r="I130" s="249"/>
      <c r="J130" s="249"/>
      <c r="K130" s="249"/>
      <c r="L130" s="249"/>
      <c r="M130" s="249"/>
      <c r="N130" s="249"/>
      <c r="O130" s="249"/>
      <c r="P130" s="249"/>
      <c r="Q130" s="249"/>
      <c r="R130" s="249"/>
      <c r="S130" s="249"/>
      <c r="T130" s="249"/>
      <c r="U130" s="249"/>
      <c r="V130" s="249"/>
      <c r="W130" s="249"/>
      <c r="X130" s="249"/>
      <c r="Y130" s="249"/>
      <c r="Z130" s="249"/>
      <c r="AA130" s="249"/>
      <c r="AB130" s="249"/>
      <c r="AC130" s="249"/>
      <c r="AD130" s="249"/>
      <c r="AE130" s="249"/>
      <c r="AF130" s="249"/>
      <c r="AG130" s="249"/>
      <c r="AH130" s="249"/>
      <c r="AI130" s="249"/>
      <c r="AJ130" s="249"/>
      <c r="AK130" s="249"/>
      <c r="AL130" s="249"/>
      <c r="AM130" s="249"/>
      <c r="AN130" s="249"/>
      <c r="AO130" s="249"/>
      <c r="AP130" s="249"/>
      <c r="AQ130" s="249"/>
      <c r="AR130" s="249"/>
      <c r="AS130" s="249"/>
      <c r="AT130" s="249"/>
      <c r="AU130" s="249"/>
      <c r="AV130" s="249"/>
      <c r="AW130" s="249"/>
      <c r="AX130" s="249"/>
      <c r="AY130" s="249"/>
      <c r="AZ130" s="249"/>
      <c r="BA130" s="249"/>
      <c r="BB130" s="249"/>
      <c r="BC130" s="537" t="s">
        <v>254</v>
      </c>
      <c r="BD130" s="538"/>
      <c r="BE130" s="538"/>
      <c r="BF130" s="538"/>
      <c r="BG130" s="538"/>
      <c r="BH130" s="539"/>
      <c r="BI130" s="186"/>
      <c r="BJ130" s="164"/>
      <c r="BK130" s="164"/>
      <c r="BL130" s="164"/>
    </row>
    <row r="131" spans="1:67" s="37" customFormat="1" ht="51" customHeight="1" x14ac:dyDescent="0.45">
      <c r="A131" s="334" t="s">
        <v>259</v>
      </c>
      <c r="B131" s="290"/>
      <c r="C131" s="290"/>
      <c r="D131" s="273"/>
      <c r="E131" s="248" t="s">
        <v>267</v>
      </c>
      <c r="F131" s="249"/>
      <c r="G131" s="249"/>
      <c r="H131" s="249"/>
      <c r="I131" s="249"/>
      <c r="J131" s="249"/>
      <c r="K131" s="249"/>
      <c r="L131" s="249"/>
      <c r="M131" s="249"/>
      <c r="N131" s="249"/>
      <c r="O131" s="249"/>
      <c r="P131" s="249"/>
      <c r="Q131" s="249"/>
      <c r="R131" s="249"/>
      <c r="S131" s="249"/>
      <c r="T131" s="249"/>
      <c r="U131" s="249"/>
      <c r="V131" s="249"/>
      <c r="W131" s="249"/>
      <c r="X131" s="249"/>
      <c r="Y131" s="249"/>
      <c r="Z131" s="249"/>
      <c r="AA131" s="249"/>
      <c r="AB131" s="249"/>
      <c r="AC131" s="249"/>
      <c r="AD131" s="249"/>
      <c r="AE131" s="249"/>
      <c r="AF131" s="249"/>
      <c r="AG131" s="249"/>
      <c r="AH131" s="249"/>
      <c r="AI131" s="249"/>
      <c r="AJ131" s="249"/>
      <c r="AK131" s="249"/>
      <c r="AL131" s="249"/>
      <c r="AM131" s="249"/>
      <c r="AN131" s="249"/>
      <c r="AO131" s="249"/>
      <c r="AP131" s="249"/>
      <c r="AQ131" s="249"/>
      <c r="AR131" s="249"/>
      <c r="AS131" s="249"/>
      <c r="AT131" s="249"/>
      <c r="AU131" s="249"/>
      <c r="AV131" s="249"/>
      <c r="AW131" s="249"/>
      <c r="AX131" s="249"/>
      <c r="AY131" s="249"/>
      <c r="AZ131" s="249"/>
      <c r="BA131" s="249"/>
      <c r="BB131" s="249"/>
      <c r="BC131" s="537" t="s">
        <v>255</v>
      </c>
      <c r="BD131" s="538"/>
      <c r="BE131" s="538"/>
      <c r="BF131" s="538"/>
      <c r="BG131" s="538"/>
      <c r="BH131" s="539"/>
      <c r="BI131" s="186"/>
      <c r="BJ131" s="164"/>
      <c r="BK131" s="164"/>
      <c r="BL131" s="164"/>
    </row>
    <row r="132" spans="1:67" s="37" customFormat="1" ht="51" customHeight="1" x14ac:dyDescent="0.45">
      <c r="A132" s="334" t="s">
        <v>260</v>
      </c>
      <c r="B132" s="290"/>
      <c r="C132" s="290"/>
      <c r="D132" s="273"/>
      <c r="E132" s="248" t="s">
        <v>263</v>
      </c>
      <c r="F132" s="249"/>
      <c r="G132" s="249"/>
      <c r="H132" s="249"/>
      <c r="I132" s="249"/>
      <c r="J132" s="249"/>
      <c r="K132" s="249"/>
      <c r="L132" s="249"/>
      <c r="M132" s="249"/>
      <c r="N132" s="249"/>
      <c r="O132" s="249"/>
      <c r="P132" s="249"/>
      <c r="Q132" s="249"/>
      <c r="R132" s="249"/>
      <c r="S132" s="249"/>
      <c r="T132" s="249"/>
      <c r="U132" s="249"/>
      <c r="V132" s="249"/>
      <c r="W132" s="249"/>
      <c r="X132" s="249"/>
      <c r="Y132" s="249"/>
      <c r="Z132" s="249"/>
      <c r="AA132" s="249"/>
      <c r="AB132" s="249"/>
      <c r="AC132" s="249"/>
      <c r="AD132" s="249"/>
      <c r="AE132" s="249"/>
      <c r="AF132" s="249"/>
      <c r="AG132" s="249"/>
      <c r="AH132" s="249"/>
      <c r="AI132" s="249"/>
      <c r="AJ132" s="249"/>
      <c r="AK132" s="249"/>
      <c r="AL132" s="249"/>
      <c r="AM132" s="249"/>
      <c r="AN132" s="249"/>
      <c r="AO132" s="249"/>
      <c r="AP132" s="249"/>
      <c r="AQ132" s="249"/>
      <c r="AR132" s="249"/>
      <c r="AS132" s="249"/>
      <c r="AT132" s="249"/>
      <c r="AU132" s="249"/>
      <c r="AV132" s="249"/>
      <c r="AW132" s="249"/>
      <c r="AX132" s="249"/>
      <c r="AY132" s="249"/>
      <c r="AZ132" s="249"/>
      <c r="BA132" s="249"/>
      <c r="BB132" s="249"/>
      <c r="BC132" s="537" t="s">
        <v>256</v>
      </c>
      <c r="BD132" s="538"/>
      <c r="BE132" s="538"/>
      <c r="BF132" s="538"/>
      <c r="BG132" s="538"/>
      <c r="BH132" s="539"/>
      <c r="BI132" s="186"/>
      <c r="BJ132" s="164"/>
      <c r="BK132" s="164"/>
      <c r="BL132" s="164"/>
    </row>
    <row r="133" spans="1:67" s="37" customFormat="1" ht="51" customHeight="1" x14ac:dyDescent="0.45">
      <c r="A133" s="405" t="s">
        <v>261</v>
      </c>
      <c r="B133" s="394"/>
      <c r="C133" s="394"/>
      <c r="D133" s="398"/>
      <c r="E133" s="248" t="s">
        <v>266</v>
      </c>
      <c r="F133" s="249"/>
      <c r="G133" s="249"/>
      <c r="H133" s="249"/>
      <c r="I133" s="249"/>
      <c r="J133" s="249"/>
      <c r="K133" s="249"/>
      <c r="L133" s="249"/>
      <c r="M133" s="249"/>
      <c r="N133" s="249"/>
      <c r="O133" s="249"/>
      <c r="P133" s="249"/>
      <c r="Q133" s="249"/>
      <c r="R133" s="249"/>
      <c r="S133" s="249"/>
      <c r="T133" s="249"/>
      <c r="U133" s="249"/>
      <c r="V133" s="249"/>
      <c r="W133" s="249"/>
      <c r="X133" s="249"/>
      <c r="Y133" s="249"/>
      <c r="Z133" s="249"/>
      <c r="AA133" s="249"/>
      <c r="AB133" s="249"/>
      <c r="AC133" s="249"/>
      <c r="AD133" s="249"/>
      <c r="AE133" s="249"/>
      <c r="AF133" s="249"/>
      <c r="AG133" s="249"/>
      <c r="AH133" s="249"/>
      <c r="AI133" s="249"/>
      <c r="AJ133" s="249"/>
      <c r="AK133" s="249"/>
      <c r="AL133" s="249"/>
      <c r="AM133" s="249"/>
      <c r="AN133" s="249"/>
      <c r="AO133" s="249"/>
      <c r="AP133" s="249"/>
      <c r="AQ133" s="249"/>
      <c r="AR133" s="249"/>
      <c r="AS133" s="249"/>
      <c r="AT133" s="249"/>
      <c r="AU133" s="249"/>
      <c r="AV133" s="249"/>
      <c r="AW133" s="249"/>
      <c r="AX133" s="249"/>
      <c r="AY133" s="249"/>
      <c r="AZ133" s="249"/>
      <c r="BA133" s="249"/>
      <c r="BB133" s="249"/>
      <c r="BC133" s="577" t="s">
        <v>257</v>
      </c>
      <c r="BD133" s="578"/>
      <c r="BE133" s="578"/>
      <c r="BF133" s="578"/>
      <c r="BG133" s="578"/>
      <c r="BH133" s="579"/>
      <c r="BI133" s="186"/>
      <c r="BJ133" s="164"/>
      <c r="BK133" s="164"/>
      <c r="BL133" s="164"/>
    </row>
    <row r="134" spans="1:67" s="38" customFormat="1" ht="51" customHeight="1" thickBot="1" x14ac:dyDescent="0.25">
      <c r="A134" s="310" t="s">
        <v>262</v>
      </c>
      <c r="B134" s="311"/>
      <c r="C134" s="311"/>
      <c r="D134" s="485"/>
      <c r="E134" s="317" t="s">
        <v>142</v>
      </c>
      <c r="F134" s="318"/>
      <c r="G134" s="318"/>
      <c r="H134" s="318"/>
      <c r="I134" s="318"/>
      <c r="J134" s="318"/>
      <c r="K134" s="318"/>
      <c r="L134" s="318"/>
      <c r="M134" s="318"/>
      <c r="N134" s="318"/>
      <c r="O134" s="318"/>
      <c r="P134" s="318"/>
      <c r="Q134" s="318"/>
      <c r="R134" s="318"/>
      <c r="S134" s="318"/>
      <c r="T134" s="318"/>
      <c r="U134" s="318"/>
      <c r="V134" s="318"/>
      <c r="W134" s="318"/>
      <c r="X134" s="318"/>
      <c r="Y134" s="318"/>
      <c r="Z134" s="318"/>
      <c r="AA134" s="318"/>
      <c r="AB134" s="318"/>
      <c r="AC134" s="318"/>
      <c r="AD134" s="318"/>
      <c r="AE134" s="318"/>
      <c r="AF134" s="318"/>
      <c r="AG134" s="318"/>
      <c r="AH134" s="318"/>
      <c r="AI134" s="318"/>
      <c r="AJ134" s="318"/>
      <c r="AK134" s="318"/>
      <c r="AL134" s="318"/>
      <c r="AM134" s="318"/>
      <c r="AN134" s="318"/>
      <c r="AO134" s="318"/>
      <c r="AP134" s="318"/>
      <c r="AQ134" s="318"/>
      <c r="AR134" s="318"/>
      <c r="AS134" s="318"/>
      <c r="AT134" s="318"/>
      <c r="AU134" s="318"/>
      <c r="AV134" s="318"/>
      <c r="AW134" s="318"/>
      <c r="AX134" s="318"/>
      <c r="AY134" s="318"/>
      <c r="AZ134" s="318"/>
      <c r="BA134" s="318"/>
      <c r="BB134" s="318"/>
      <c r="BC134" s="630" t="s">
        <v>301</v>
      </c>
      <c r="BD134" s="548"/>
      <c r="BE134" s="548"/>
      <c r="BF134" s="548"/>
      <c r="BG134" s="548"/>
      <c r="BH134" s="549"/>
      <c r="BI134" s="187"/>
      <c r="BJ134" s="189"/>
      <c r="BK134" s="189"/>
      <c r="BL134" s="189"/>
    </row>
    <row r="135" spans="1:67" s="32" customFormat="1" ht="63" customHeight="1" x14ac:dyDescent="0.5">
      <c r="A135" s="624" t="s">
        <v>334</v>
      </c>
      <c r="B135" s="624"/>
      <c r="C135" s="624"/>
      <c r="D135" s="624"/>
      <c r="E135" s="624"/>
      <c r="F135" s="624"/>
      <c r="G135" s="624"/>
      <c r="H135" s="624"/>
      <c r="I135" s="624"/>
      <c r="J135" s="624"/>
      <c r="K135" s="624"/>
      <c r="L135" s="624"/>
      <c r="M135" s="624"/>
      <c r="N135" s="624"/>
      <c r="O135" s="624"/>
      <c r="P135" s="624"/>
      <c r="Q135" s="624"/>
      <c r="R135" s="624"/>
      <c r="S135" s="624"/>
      <c r="T135" s="624"/>
      <c r="U135" s="624"/>
      <c r="V135" s="624"/>
      <c r="W135" s="624"/>
      <c r="X135" s="624"/>
      <c r="Y135" s="624"/>
      <c r="Z135" s="624"/>
      <c r="AA135" s="624"/>
      <c r="AB135" s="624"/>
      <c r="AC135" s="624"/>
      <c r="AD135" s="624"/>
      <c r="AE135" s="624"/>
      <c r="AF135" s="624"/>
      <c r="AG135" s="624"/>
      <c r="AH135" s="624"/>
      <c r="AI135" s="624"/>
      <c r="AJ135" s="624"/>
      <c r="AK135" s="624"/>
      <c r="AL135" s="624"/>
      <c r="AM135" s="624"/>
      <c r="AN135" s="624"/>
      <c r="AO135" s="624"/>
      <c r="AP135" s="624"/>
      <c r="AQ135" s="624"/>
      <c r="AR135" s="624"/>
      <c r="AS135" s="624"/>
      <c r="AT135" s="624"/>
      <c r="AU135" s="624"/>
      <c r="AV135" s="624"/>
      <c r="AW135" s="624"/>
      <c r="AX135" s="624"/>
      <c r="AY135" s="624"/>
      <c r="AZ135" s="624"/>
      <c r="BA135" s="624"/>
      <c r="BB135" s="624"/>
      <c r="BC135" s="624"/>
      <c r="BD135" s="624"/>
      <c r="BE135" s="624"/>
      <c r="BF135" s="624"/>
      <c r="BG135" s="624"/>
      <c r="BH135" s="624"/>
      <c r="BI135" s="190"/>
      <c r="BJ135" s="190"/>
      <c r="BK135" s="190"/>
      <c r="BL135" s="190"/>
      <c r="BM135" s="147"/>
      <c r="BN135" s="120"/>
      <c r="BO135" s="121"/>
    </row>
    <row r="136" spans="1:67" ht="71.25" customHeight="1" x14ac:dyDescent="0.5">
      <c r="A136" s="482" t="s">
        <v>325</v>
      </c>
      <c r="B136" s="482"/>
      <c r="C136" s="482"/>
      <c r="D136" s="482"/>
      <c r="E136" s="482"/>
      <c r="F136" s="482"/>
      <c r="G136" s="482"/>
      <c r="H136" s="482"/>
      <c r="I136" s="482"/>
      <c r="J136" s="482"/>
      <c r="K136" s="482"/>
      <c r="L136" s="482"/>
      <c r="M136" s="482"/>
      <c r="N136" s="482"/>
      <c r="O136" s="482"/>
      <c r="P136" s="482"/>
      <c r="Q136" s="482"/>
      <c r="R136" s="482"/>
      <c r="S136" s="482"/>
      <c r="T136" s="482"/>
      <c r="U136" s="482"/>
      <c r="V136" s="482"/>
      <c r="W136" s="482"/>
      <c r="X136" s="482"/>
      <c r="Y136" s="482"/>
      <c r="Z136" s="482"/>
      <c r="AA136" s="482"/>
      <c r="AB136" s="482"/>
      <c r="AC136" s="482"/>
      <c r="AD136" s="482"/>
      <c r="AE136" s="482"/>
      <c r="AF136" s="482"/>
      <c r="AG136" s="482"/>
      <c r="AH136" s="482"/>
      <c r="AI136" s="482"/>
      <c r="AJ136" s="482"/>
      <c r="AK136" s="482"/>
      <c r="AL136" s="482"/>
      <c r="AM136" s="482"/>
      <c r="AN136" s="482"/>
      <c r="AO136" s="482"/>
      <c r="AP136" s="482"/>
      <c r="AQ136" s="482"/>
      <c r="AR136" s="482"/>
      <c r="AS136" s="482"/>
      <c r="AT136" s="482"/>
      <c r="AU136" s="482"/>
      <c r="AV136" s="482"/>
      <c r="AW136" s="482"/>
      <c r="AX136" s="482"/>
      <c r="AY136" s="482"/>
      <c r="AZ136" s="482"/>
      <c r="BA136" s="482"/>
      <c r="BB136" s="482"/>
      <c r="BC136" s="482"/>
      <c r="BD136" s="482"/>
      <c r="BE136" s="482"/>
      <c r="BF136" s="482"/>
      <c r="BG136" s="482"/>
      <c r="BH136" s="482"/>
      <c r="BI136" s="197"/>
      <c r="BJ136" s="191"/>
      <c r="BK136" s="191"/>
      <c r="BL136" s="191"/>
      <c r="BM136" s="148"/>
    </row>
    <row r="137" spans="1:67" s="212" customFormat="1" ht="49.5" customHeight="1" x14ac:dyDescent="0.5">
      <c r="A137" s="214" t="s">
        <v>337</v>
      </c>
      <c r="B137" s="214"/>
      <c r="C137" s="214"/>
      <c r="D137" s="214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4"/>
      <c r="Y137" s="214"/>
      <c r="Z137" s="214"/>
      <c r="AA137" s="214"/>
      <c r="AB137" s="214"/>
      <c r="AC137" s="214"/>
      <c r="AD137" s="214"/>
      <c r="AE137" s="214"/>
      <c r="AF137" s="214"/>
      <c r="AG137" s="214"/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  <c r="BI137" s="208"/>
      <c r="BJ137" s="63"/>
      <c r="BK137" s="209"/>
      <c r="BL137" s="209"/>
      <c r="BM137" s="210"/>
      <c r="BN137" s="211"/>
    </row>
    <row r="138" spans="1:67" ht="46.5" customHeight="1" x14ac:dyDescent="0.5">
      <c r="A138" s="57" t="s">
        <v>4</v>
      </c>
      <c r="B138" s="138"/>
      <c r="C138" s="138"/>
      <c r="D138" s="138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17"/>
      <c r="S138" s="117"/>
      <c r="T138" s="138"/>
      <c r="U138" s="138"/>
      <c r="V138" s="138"/>
      <c r="W138" s="138"/>
      <c r="X138" s="138"/>
      <c r="Y138" s="138"/>
      <c r="Z138" s="138"/>
      <c r="AA138" s="138"/>
      <c r="AB138" s="122"/>
      <c r="AC138" s="122"/>
      <c r="AD138" s="149" t="s">
        <v>4</v>
      </c>
      <c r="AE138" s="149"/>
      <c r="AF138" s="149"/>
      <c r="AG138" s="149"/>
      <c r="AH138" s="149"/>
      <c r="AI138" s="149"/>
      <c r="AJ138" s="149"/>
      <c r="AK138" s="149"/>
      <c r="AL138" s="149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1"/>
      <c r="BE138" s="207"/>
      <c r="BF138" s="207"/>
      <c r="BG138" s="207"/>
      <c r="BH138" s="151"/>
      <c r="BI138" s="192"/>
      <c r="BJ138" s="192"/>
      <c r="BK138" s="192"/>
      <c r="BL138" s="192"/>
      <c r="BM138" s="1"/>
      <c r="BN138" s="8"/>
      <c r="BO138" s="1"/>
    </row>
    <row r="139" spans="1:67" ht="111" customHeight="1" x14ac:dyDescent="0.5">
      <c r="A139" s="617" t="s">
        <v>307</v>
      </c>
      <c r="B139" s="617"/>
      <c r="C139" s="617"/>
      <c r="D139" s="617"/>
      <c r="E139" s="617"/>
      <c r="F139" s="617"/>
      <c r="G139" s="617"/>
      <c r="H139" s="617"/>
      <c r="I139" s="617"/>
      <c r="J139" s="617"/>
      <c r="K139" s="617"/>
      <c r="L139" s="617"/>
      <c r="M139" s="617"/>
      <c r="N139" s="617"/>
      <c r="O139" s="617"/>
      <c r="P139" s="617"/>
      <c r="Q139" s="617"/>
      <c r="R139" s="617"/>
      <c r="S139" s="617"/>
      <c r="T139" s="617"/>
      <c r="U139" s="617"/>
      <c r="V139" s="617"/>
      <c r="W139" s="617"/>
      <c r="X139" s="617"/>
      <c r="Y139" s="617"/>
      <c r="Z139" s="617"/>
      <c r="AA139" s="617"/>
      <c r="AB139" s="118"/>
      <c r="AC139" s="118"/>
      <c r="AD139" s="625" t="s">
        <v>143</v>
      </c>
      <c r="AE139" s="625"/>
      <c r="AF139" s="625"/>
      <c r="AG139" s="625"/>
      <c r="AH139" s="625"/>
      <c r="AI139" s="625"/>
      <c r="AJ139" s="625"/>
      <c r="AK139" s="625"/>
      <c r="AL139" s="625"/>
      <c r="AM139" s="625"/>
      <c r="AN139" s="625"/>
      <c r="AO139" s="625"/>
      <c r="AP139" s="625"/>
      <c r="AQ139" s="625"/>
      <c r="AR139" s="625"/>
      <c r="AS139" s="625"/>
      <c r="AT139" s="625"/>
      <c r="AU139" s="625"/>
      <c r="AV139" s="625"/>
      <c r="AW139" s="625"/>
      <c r="AX139" s="625"/>
      <c r="AY139" s="625"/>
      <c r="AZ139" s="625"/>
      <c r="BA139" s="625"/>
      <c r="BB139" s="625"/>
      <c r="BC139" s="625"/>
      <c r="BD139" s="625"/>
      <c r="BE139" s="625"/>
      <c r="BF139" s="625"/>
      <c r="BG139" s="625"/>
      <c r="BH139" s="625"/>
      <c r="BI139" s="193"/>
      <c r="BJ139" s="193"/>
      <c r="BK139" s="193"/>
      <c r="BL139" s="193"/>
      <c r="BM139" s="1"/>
      <c r="BN139" s="8"/>
      <c r="BO139" s="1"/>
    </row>
    <row r="140" spans="1:67" ht="62.25" customHeight="1" x14ac:dyDescent="0.5">
      <c r="A140" s="123"/>
      <c r="B140" s="123"/>
      <c r="C140" s="123"/>
      <c r="D140" s="123"/>
      <c r="E140" s="123"/>
      <c r="F140" s="123"/>
      <c r="G140" s="123"/>
      <c r="H140" s="123"/>
      <c r="I140" s="123"/>
      <c r="J140" s="294" t="s">
        <v>308</v>
      </c>
      <c r="K140" s="294"/>
      <c r="L140" s="294"/>
      <c r="M140" s="294"/>
      <c r="N140" s="294"/>
      <c r="O140" s="294"/>
      <c r="P140" s="294"/>
      <c r="Q140" s="294"/>
      <c r="R140" s="294"/>
      <c r="S140" s="118"/>
      <c r="T140" s="118"/>
      <c r="U140" s="118"/>
      <c r="V140" s="118"/>
      <c r="W140" s="118"/>
      <c r="X140" s="118"/>
      <c r="Y140" s="118"/>
      <c r="Z140" s="118"/>
      <c r="AA140" s="118"/>
      <c r="AB140" s="118"/>
      <c r="AC140" s="118"/>
      <c r="AD140" s="152"/>
      <c r="AE140" s="152"/>
      <c r="AF140" s="152"/>
      <c r="AG140" s="152"/>
      <c r="AH140" s="152"/>
      <c r="AI140" s="152"/>
      <c r="AJ140" s="152"/>
      <c r="AK140" s="626" t="s">
        <v>2</v>
      </c>
      <c r="AL140" s="626"/>
      <c r="AM140" s="626"/>
      <c r="AN140" s="626"/>
      <c r="AO140" s="626"/>
      <c r="AP140" s="626"/>
      <c r="AQ140" s="626"/>
      <c r="AR140" s="626"/>
      <c r="AS140" s="626"/>
      <c r="AT140" s="153"/>
      <c r="AU140" s="154"/>
      <c r="AV140" s="154"/>
      <c r="AW140" s="154"/>
      <c r="AX140" s="154"/>
      <c r="AY140" s="150"/>
      <c r="AZ140" s="150"/>
      <c r="BA140" s="150"/>
      <c r="BB140" s="150"/>
      <c r="BC140" s="150"/>
      <c r="BD140" s="151"/>
      <c r="BE140" s="37"/>
      <c r="BF140" s="37"/>
      <c r="BG140" s="37"/>
      <c r="BH140" s="37"/>
      <c r="BI140" s="193"/>
      <c r="BJ140" s="193"/>
      <c r="BK140" s="193"/>
      <c r="BL140" s="193"/>
      <c r="BM140" s="1"/>
      <c r="BN140" s="8"/>
      <c r="BO140" s="1"/>
    </row>
    <row r="141" spans="1:67" ht="68.25" customHeight="1" x14ac:dyDescent="0.5">
      <c r="B141" s="124"/>
      <c r="C141" s="124" t="s">
        <v>105</v>
      </c>
      <c r="D141" s="124"/>
      <c r="E141" s="124"/>
      <c r="F141" s="124"/>
      <c r="G141" s="297">
        <v>2022</v>
      </c>
      <c r="H141" s="297"/>
      <c r="I141" s="297"/>
      <c r="N141" s="138"/>
      <c r="O141" s="138"/>
      <c r="P141" s="138"/>
      <c r="Q141" s="138"/>
      <c r="R141" s="117"/>
      <c r="S141" s="117"/>
      <c r="T141" s="138"/>
      <c r="U141" s="138"/>
      <c r="V141" s="138"/>
      <c r="W141" s="138"/>
      <c r="X141" s="138"/>
      <c r="Y141" s="138"/>
      <c r="Z141" s="138"/>
      <c r="AA141" s="138"/>
      <c r="AB141" s="122"/>
      <c r="AC141" s="122"/>
      <c r="AD141" s="155"/>
      <c r="AE141" s="155"/>
      <c r="AF141" s="155"/>
      <c r="AG141" s="155"/>
      <c r="AH141" s="155"/>
      <c r="AI141" s="155"/>
      <c r="AJ141" s="155"/>
      <c r="AK141" s="627">
        <v>2022</v>
      </c>
      <c r="AL141" s="627"/>
      <c r="AM141" s="627"/>
      <c r="AN141" s="627"/>
      <c r="AO141" s="627"/>
      <c r="AP141" s="627"/>
      <c r="AQ141" s="156"/>
      <c r="AR141" s="156"/>
      <c r="AS141" s="156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1"/>
      <c r="BE141" s="37"/>
      <c r="BF141" s="37"/>
      <c r="BG141" s="37"/>
      <c r="BH141" s="37"/>
      <c r="BI141" s="192"/>
      <c r="BJ141" s="192"/>
      <c r="BK141" s="192"/>
      <c r="BL141" s="192"/>
      <c r="BM141" s="1"/>
      <c r="BN141" s="8"/>
      <c r="BO141" s="1"/>
    </row>
    <row r="142" spans="1:67" ht="54.75" customHeight="1" x14ac:dyDescent="0.5">
      <c r="A142" s="125"/>
      <c r="B142" s="125"/>
      <c r="C142" s="125"/>
      <c r="D142" s="125"/>
      <c r="E142" s="125"/>
      <c r="F142" s="125"/>
      <c r="G142" s="138"/>
      <c r="H142" s="126"/>
      <c r="I142" s="138"/>
      <c r="J142" s="138"/>
      <c r="K142" s="138"/>
      <c r="L142" s="138"/>
      <c r="M142" s="138"/>
      <c r="N142" s="138"/>
      <c r="O142" s="138"/>
      <c r="P142" s="138"/>
      <c r="Q142" s="138"/>
      <c r="R142" s="117"/>
      <c r="S142" s="117"/>
      <c r="T142" s="138"/>
      <c r="U142" s="138"/>
      <c r="V142" s="138"/>
      <c r="W142" s="138"/>
      <c r="X142" s="138"/>
      <c r="Y142" s="138"/>
      <c r="Z142" s="138"/>
      <c r="AA142" s="138"/>
      <c r="AB142" s="122"/>
      <c r="AC142" s="122"/>
      <c r="AD142" s="150"/>
      <c r="AE142" s="157"/>
      <c r="AF142" s="157"/>
      <c r="AG142" s="157"/>
      <c r="AH142" s="157"/>
      <c r="AI142" s="157"/>
      <c r="AJ142" s="157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1"/>
      <c r="BE142" s="37"/>
      <c r="BF142" s="37"/>
      <c r="BG142" s="37"/>
      <c r="BH142" s="37"/>
      <c r="BI142" s="192"/>
      <c r="BJ142" s="192"/>
      <c r="BK142" s="192"/>
      <c r="BL142" s="192"/>
      <c r="BM142" s="1"/>
      <c r="BN142" s="8"/>
      <c r="BO142" s="1"/>
    </row>
    <row r="143" spans="1:67" ht="28.5" customHeight="1" x14ac:dyDescent="0.5">
      <c r="A143" s="214" t="s">
        <v>150</v>
      </c>
      <c r="B143" s="214"/>
      <c r="C143" s="214"/>
      <c r="D143" s="214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  <c r="T143" s="200"/>
      <c r="U143" s="200"/>
      <c r="V143" s="200"/>
      <c r="W143" s="200"/>
      <c r="X143" s="200"/>
      <c r="Y143" s="200"/>
      <c r="Z143" s="200"/>
      <c r="AA143" s="200"/>
      <c r="AB143" s="200"/>
      <c r="AC143" s="200"/>
      <c r="AD143" s="625" t="s">
        <v>333</v>
      </c>
      <c r="AE143" s="625"/>
      <c r="AF143" s="625"/>
      <c r="AG143" s="625"/>
      <c r="AH143" s="625"/>
      <c r="AI143" s="625"/>
      <c r="AJ143" s="625"/>
      <c r="AK143" s="625"/>
      <c r="AL143" s="625"/>
      <c r="AM143" s="625"/>
      <c r="AN143" s="625"/>
      <c r="AO143" s="625"/>
      <c r="AP143" s="625"/>
      <c r="AQ143" s="625"/>
      <c r="AR143" s="625"/>
      <c r="AS143" s="625"/>
      <c r="AT143" s="625"/>
      <c r="AU143" s="625"/>
      <c r="AV143" s="625"/>
      <c r="AW143" s="625"/>
      <c r="AX143" s="625"/>
      <c r="AY143" s="625"/>
      <c r="AZ143" s="625"/>
      <c r="BA143" s="625"/>
      <c r="BB143" s="625"/>
      <c r="BC143" s="625"/>
      <c r="BD143" s="625"/>
      <c r="BE143" s="625"/>
      <c r="BF143" s="625"/>
      <c r="BG143" s="625"/>
      <c r="BH143" s="625"/>
      <c r="BI143" s="192"/>
      <c r="BJ143" s="192"/>
      <c r="BK143" s="192"/>
      <c r="BL143" s="192"/>
      <c r="BM143" s="1"/>
      <c r="BN143" s="8"/>
      <c r="BO143" s="1"/>
    </row>
    <row r="144" spans="1:67" ht="70.5" customHeight="1" x14ac:dyDescent="0.5">
      <c r="A144" s="214"/>
      <c r="B144" s="214"/>
      <c r="C144" s="214"/>
      <c r="D144" s="214"/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  <c r="S144" s="214"/>
      <c r="T144" s="200"/>
      <c r="U144" s="200"/>
      <c r="V144" s="200"/>
      <c r="W144" s="200"/>
      <c r="X144" s="200"/>
      <c r="Y144" s="200"/>
      <c r="Z144" s="200"/>
      <c r="AA144" s="200"/>
      <c r="AB144" s="200"/>
      <c r="AC144" s="200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  <c r="AU144" s="158"/>
      <c r="AV144" s="158"/>
      <c r="AW144" s="158"/>
      <c r="AX144" s="158"/>
      <c r="AY144" s="158"/>
      <c r="AZ144" s="158"/>
      <c r="BA144" s="158"/>
      <c r="BB144" s="158"/>
      <c r="BC144" s="158"/>
      <c r="BD144" s="158"/>
      <c r="BE144" s="158"/>
      <c r="BF144" s="158"/>
      <c r="BG144" s="158"/>
      <c r="BH144" s="37"/>
      <c r="BI144" s="183"/>
      <c r="BJ144" s="183"/>
      <c r="BK144" s="183"/>
      <c r="BL144" s="183"/>
      <c r="BM144" s="1"/>
      <c r="BN144" s="8"/>
      <c r="BO144" s="1"/>
    </row>
    <row r="145" spans="1:67" ht="46.5" customHeight="1" x14ac:dyDescent="0.5">
      <c r="A145" s="137"/>
      <c r="B145" s="137"/>
      <c r="C145" s="137"/>
      <c r="D145" s="137"/>
      <c r="E145" s="137"/>
      <c r="F145" s="137"/>
      <c r="G145" s="128"/>
      <c r="H145" s="128"/>
      <c r="I145" s="128"/>
      <c r="J145" s="214" t="s">
        <v>3</v>
      </c>
      <c r="K145" s="214"/>
      <c r="L145" s="214"/>
      <c r="M145" s="214"/>
      <c r="N145" s="214"/>
      <c r="O145" s="214"/>
      <c r="P145" s="214"/>
      <c r="R145" s="1"/>
      <c r="S145" s="1"/>
      <c r="AD145" s="152"/>
      <c r="AE145" s="152"/>
      <c r="AF145" s="152"/>
      <c r="AG145" s="152"/>
      <c r="AH145" s="152"/>
      <c r="AI145" s="152"/>
      <c r="AJ145" s="152"/>
      <c r="AK145" s="626" t="s">
        <v>1</v>
      </c>
      <c r="AL145" s="626"/>
      <c r="AM145" s="626"/>
      <c r="AN145" s="626"/>
      <c r="AO145" s="626"/>
      <c r="AP145" s="626"/>
      <c r="AQ145" s="626"/>
      <c r="AR145" s="626"/>
      <c r="AS145" s="153"/>
      <c r="AT145" s="206"/>
      <c r="AU145" s="206"/>
      <c r="AV145" s="206"/>
      <c r="AW145" s="206"/>
      <c r="AX145" s="206"/>
      <c r="AY145" s="206"/>
      <c r="AZ145" s="206"/>
      <c r="BA145" s="206"/>
      <c r="BB145" s="206"/>
      <c r="BC145" s="206"/>
      <c r="BD145" s="151"/>
      <c r="BE145" s="37"/>
      <c r="BF145" s="37"/>
      <c r="BG145" s="37"/>
      <c r="BH145" s="37"/>
      <c r="BI145" s="183"/>
      <c r="BJ145" s="183"/>
      <c r="BK145" s="183"/>
      <c r="BL145" s="183"/>
      <c r="BM145" s="1"/>
      <c r="BN145" s="8"/>
      <c r="BO145" s="1"/>
    </row>
    <row r="146" spans="1:67" ht="52.5" customHeight="1" x14ac:dyDescent="0.5">
      <c r="B146" s="124"/>
      <c r="C146" s="124"/>
      <c r="D146" s="124" t="s">
        <v>105</v>
      </c>
      <c r="E146" s="124"/>
      <c r="F146" s="124"/>
      <c r="G146" s="297">
        <v>2022</v>
      </c>
      <c r="H146" s="297"/>
      <c r="I146" s="297"/>
      <c r="R146" s="1"/>
      <c r="S146" s="1"/>
      <c r="AD146" s="213"/>
      <c r="AE146" s="155"/>
      <c r="AF146" s="628" t="s">
        <v>105</v>
      </c>
      <c r="AG146" s="628"/>
      <c r="AH146" s="155"/>
      <c r="AI146" s="155"/>
      <c r="AJ146" s="155"/>
      <c r="AK146" s="627">
        <v>2022</v>
      </c>
      <c r="AL146" s="627"/>
      <c r="AM146" s="627"/>
      <c r="AN146" s="627"/>
      <c r="AO146" s="156"/>
      <c r="AP146" s="156"/>
      <c r="AQ146" s="156"/>
      <c r="AR146" s="156"/>
      <c r="AS146" s="156"/>
      <c r="AT146" s="154"/>
      <c r="AU146" s="154"/>
      <c r="AV146" s="154"/>
      <c r="AW146" s="154"/>
      <c r="AX146" s="154"/>
      <c r="AY146" s="154"/>
      <c r="AZ146" s="154"/>
      <c r="BA146" s="154"/>
      <c r="BB146" s="154"/>
      <c r="BC146" s="150"/>
      <c r="BD146" s="151"/>
      <c r="BE146" s="37"/>
      <c r="BF146" s="37"/>
      <c r="BG146" s="37"/>
      <c r="BH146" s="37"/>
      <c r="BI146" s="193"/>
      <c r="BJ146" s="193"/>
      <c r="BK146" s="193"/>
      <c r="BL146" s="192"/>
      <c r="BM146" s="1"/>
      <c r="BN146" s="8"/>
      <c r="BO146" s="1"/>
    </row>
    <row r="147" spans="1:67" ht="46.5" customHeight="1" x14ac:dyDescent="0.5">
      <c r="A147" s="129"/>
      <c r="B147" s="129"/>
      <c r="C147" s="129"/>
      <c r="D147" s="129"/>
      <c r="E147" s="129"/>
      <c r="F147" s="129"/>
      <c r="G147" s="138"/>
      <c r="H147" s="138"/>
      <c r="I147" s="138"/>
      <c r="J147" s="138"/>
      <c r="K147" s="138"/>
      <c r="L147" s="138"/>
      <c r="M147" s="13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  <c r="AA147" s="118"/>
      <c r="AB147" s="130"/>
      <c r="AC147" s="130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4"/>
      <c r="AT147" s="154"/>
      <c r="AU147" s="154"/>
      <c r="AV147" s="154"/>
      <c r="AW147" s="154"/>
      <c r="AX147" s="154"/>
      <c r="AY147" s="154"/>
      <c r="AZ147" s="154"/>
      <c r="BA147" s="154"/>
      <c r="BB147" s="154"/>
      <c r="BC147" s="150"/>
      <c r="BD147" s="159"/>
      <c r="BE147" s="37"/>
      <c r="BF147" s="37"/>
      <c r="BG147" s="37"/>
      <c r="BH147" s="37"/>
      <c r="BI147" s="193"/>
      <c r="BJ147" s="193"/>
      <c r="BK147" s="192"/>
      <c r="BL147" s="192"/>
      <c r="BM147" s="1"/>
      <c r="BN147" s="8"/>
      <c r="BO147" s="1"/>
    </row>
    <row r="148" spans="1:67" ht="91.5" customHeight="1" x14ac:dyDescent="0.5">
      <c r="A148" s="482" t="s">
        <v>181</v>
      </c>
      <c r="B148" s="482"/>
      <c r="C148" s="482"/>
      <c r="D148" s="482"/>
      <c r="E148" s="482"/>
      <c r="F148" s="482"/>
      <c r="G148" s="482"/>
      <c r="H148" s="482"/>
      <c r="I148" s="482"/>
      <c r="J148" s="482"/>
      <c r="K148" s="482"/>
      <c r="L148" s="482"/>
      <c r="M148" s="482"/>
      <c r="N148" s="482"/>
      <c r="O148" s="482"/>
      <c r="P148" s="482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157" t="s">
        <v>0</v>
      </c>
      <c r="AE148" s="157"/>
      <c r="AF148" s="157"/>
      <c r="AG148" s="157"/>
      <c r="AH148" s="157"/>
      <c r="AI148" s="157"/>
      <c r="AJ148" s="157"/>
      <c r="AK148" s="157"/>
      <c r="AL148" s="157"/>
      <c r="AM148" s="157"/>
      <c r="AN148" s="157"/>
      <c r="AO148" s="157"/>
      <c r="AP148" s="157"/>
      <c r="AQ148" s="157"/>
      <c r="AR148" s="157"/>
      <c r="AS148" s="157"/>
      <c r="AT148" s="157"/>
      <c r="AU148" s="157"/>
      <c r="AV148" s="157"/>
      <c r="AW148" s="157"/>
      <c r="AX148" s="157"/>
      <c r="AY148" s="157"/>
      <c r="AZ148" s="157"/>
      <c r="BA148" s="157"/>
      <c r="BB148" s="157"/>
      <c r="BC148" s="157"/>
      <c r="BD148" s="157"/>
      <c r="BE148" s="37"/>
      <c r="BF148" s="37"/>
      <c r="BG148" s="37"/>
      <c r="BH148" s="37"/>
      <c r="BI148" s="194"/>
      <c r="BJ148" s="194"/>
      <c r="BK148" s="195"/>
      <c r="BL148" s="195"/>
      <c r="BM148" s="1"/>
      <c r="BN148" s="8"/>
      <c r="BO148" s="1"/>
    </row>
    <row r="149" spans="1:67" ht="66.75" customHeight="1" x14ac:dyDescent="0.5">
      <c r="A149" s="137"/>
      <c r="B149" s="137"/>
      <c r="C149" s="137"/>
      <c r="D149" s="137"/>
      <c r="E149" s="137"/>
      <c r="F149" s="137"/>
      <c r="G149" s="294" t="s">
        <v>182</v>
      </c>
      <c r="H149" s="294"/>
      <c r="I149" s="294"/>
      <c r="J149" s="294"/>
      <c r="K149" s="294"/>
      <c r="L149" s="294"/>
      <c r="M149" s="294"/>
      <c r="N149" s="294"/>
      <c r="O149" s="294"/>
      <c r="P149" s="205"/>
      <c r="Q149" s="138"/>
      <c r="R149" s="117"/>
      <c r="S149" s="117"/>
      <c r="T149" s="138"/>
      <c r="U149" s="138"/>
      <c r="V149" s="138"/>
      <c r="W149" s="138"/>
      <c r="X149" s="138"/>
      <c r="Y149" s="138"/>
      <c r="Z149" s="138"/>
      <c r="AA149" s="138"/>
      <c r="AB149" s="122"/>
      <c r="AC149" s="122"/>
      <c r="AD149" s="152"/>
      <c r="AE149" s="152"/>
      <c r="AF149" s="152"/>
      <c r="AG149" s="152"/>
      <c r="AH149" s="152"/>
      <c r="AI149" s="152"/>
      <c r="AJ149" s="152"/>
      <c r="AK149" s="629" t="s">
        <v>295</v>
      </c>
      <c r="AL149" s="629"/>
      <c r="AM149" s="629"/>
      <c r="AN149" s="629"/>
      <c r="AO149" s="629"/>
      <c r="AP149" s="629"/>
      <c r="AQ149" s="157"/>
      <c r="AR149" s="157"/>
      <c r="AS149" s="157"/>
      <c r="AT149" s="157"/>
      <c r="AU149" s="157"/>
      <c r="AV149" s="157"/>
      <c r="AW149" s="157"/>
      <c r="AX149" s="157"/>
      <c r="AY149" s="157"/>
      <c r="AZ149" s="157"/>
      <c r="BA149" s="157"/>
      <c r="BB149" s="157"/>
      <c r="BC149" s="157"/>
      <c r="BD149" s="157"/>
      <c r="BE149" s="37"/>
      <c r="BF149" s="37"/>
      <c r="BG149" s="37"/>
      <c r="BH149" s="37"/>
      <c r="BI149" s="195"/>
      <c r="BJ149" s="195"/>
      <c r="BK149" s="195"/>
      <c r="BL149" s="195"/>
      <c r="BM149" s="1"/>
      <c r="BN149" s="8"/>
      <c r="BO149" s="1"/>
    </row>
    <row r="150" spans="1:67" ht="54" customHeight="1" x14ac:dyDescent="0.5">
      <c r="A150" s="131"/>
      <c r="B150" s="131"/>
      <c r="C150" s="131"/>
      <c r="D150" s="131"/>
      <c r="E150" s="131"/>
      <c r="F150" s="131"/>
      <c r="G150" s="297">
        <v>2022</v>
      </c>
      <c r="H150" s="297"/>
      <c r="I150" s="297"/>
      <c r="R150" s="1"/>
      <c r="S150" s="1"/>
      <c r="AD150" s="155"/>
      <c r="AE150" s="155"/>
      <c r="AF150" s="155"/>
      <c r="AG150" s="155"/>
      <c r="AH150" s="155"/>
      <c r="AI150" s="155"/>
      <c r="AJ150" s="155"/>
      <c r="AK150" s="627">
        <v>2022</v>
      </c>
      <c r="AL150" s="627"/>
      <c r="AM150" s="627"/>
      <c r="AN150" s="627"/>
      <c r="AO150" s="627"/>
      <c r="AP150" s="156"/>
      <c r="AQ150" s="156"/>
      <c r="AR150" s="156"/>
      <c r="AS150" s="156"/>
      <c r="AT150" s="154"/>
      <c r="AU150" s="154"/>
      <c r="AV150" s="154"/>
      <c r="AW150" s="154"/>
      <c r="AX150" s="154"/>
      <c r="AY150" s="154"/>
      <c r="AZ150" s="154"/>
      <c r="BA150" s="154"/>
      <c r="BB150" s="154"/>
      <c r="BC150" s="150"/>
      <c r="BD150" s="151"/>
      <c r="BE150" s="207"/>
      <c r="BF150" s="207"/>
      <c r="BG150" s="207"/>
      <c r="BH150" s="151"/>
      <c r="BI150" s="195"/>
      <c r="BJ150" s="195"/>
      <c r="BK150" s="195"/>
      <c r="BL150" s="195"/>
      <c r="BM150" s="1"/>
      <c r="BN150" s="8"/>
      <c r="BO150" s="1"/>
    </row>
    <row r="151" spans="1:67" ht="55.5" customHeight="1" x14ac:dyDescent="0.5">
      <c r="A151" s="11"/>
      <c r="B151" s="11"/>
      <c r="C151" s="11"/>
      <c r="D151" s="11"/>
      <c r="E151" s="11"/>
      <c r="F151" s="11"/>
      <c r="R151" s="1"/>
      <c r="S151" s="1"/>
      <c r="AD151" s="150"/>
      <c r="AE151" s="150"/>
      <c r="AF151" s="151"/>
      <c r="AG151" s="150"/>
      <c r="AH151" s="150"/>
      <c r="AI151" s="150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4"/>
      <c r="AY151" s="154"/>
      <c r="AZ151" s="154"/>
      <c r="BA151" s="154"/>
      <c r="BB151" s="154"/>
      <c r="BC151" s="154"/>
      <c r="BD151" s="154"/>
      <c r="BE151" s="154"/>
      <c r="BF151" s="154"/>
      <c r="BG151" s="150"/>
      <c r="BH151" s="150"/>
      <c r="BI151" s="195"/>
      <c r="BJ151" s="195"/>
      <c r="BK151" s="195"/>
      <c r="BL151" s="195"/>
      <c r="BM151" s="1"/>
      <c r="BN151" s="8"/>
      <c r="BO151" s="1"/>
    </row>
    <row r="152" spans="1:67" ht="33.75" customHeight="1" x14ac:dyDescent="0.5">
      <c r="A152" s="631" t="s">
        <v>106</v>
      </c>
      <c r="B152" s="631"/>
      <c r="C152" s="631"/>
      <c r="D152" s="631"/>
      <c r="E152" s="631"/>
      <c r="F152" s="631"/>
      <c r="G152" s="631"/>
      <c r="H152" s="631"/>
      <c r="I152" s="631"/>
      <c r="J152" s="631"/>
      <c r="K152" s="631"/>
      <c r="L152" s="631"/>
      <c r="M152" s="631"/>
      <c r="N152" s="631"/>
      <c r="O152" s="631"/>
      <c r="P152" s="631"/>
      <c r="Q152" s="631"/>
      <c r="R152" s="631"/>
      <c r="S152" s="631"/>
      <c r="T152" s="631"/>
      <c r="U152" s="631"/>
      <c r="V152" s="631"/>
      <c r="W152" s="631"/>
      <c r="X152" s="631"/>
      <c r="Y152" s="631"/>
      <c r="Z152" s="631"/>
      <c r="AA152" s="631"/>
      <c r="AB152" s="631"/>
      <c r="AC152" s="631"/>
      <c r="AD152" s="150"/>
      <c r="AE152" s="150"/>
      <c r="AF152" s="151"/>
      <c r="AG152" s="150"/>
      <c r="AH152" s="15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1"/>
      <c r="AT152" s="161"/>
      <c r="AU152" s="161"/>
      <c r="AV152" s="161"/>
      <c r="AW152" s="161"/>
      <c r="AX152" s="161"/>
      <c r="AY152" s="161"/>
      <c r="AZ152" s="161"/>
      <c r="BA152" s="161"/>
      <c r="BB152" s="161"/>
      <c r="BC152" s="161"/>
      <c r="BD152" s="150"/>
      <c r="BE152" s="150"/>
      <c r="BF152" s="150"/>
      <c r="BG152" s="150"/>
      <c r="BH152" s="150"/>
      <c r="BI152" s="195"/>
      <c r="BJ152" s="195"/>
      <c r="BK152" s="195"/>
      <c r="BL152" s="195"/>
      <c r="BM152" s="1"/>
      <c r="BN152" s="8"/>
      <c r="BO152" s="1"/>
    </row>
    <row r="153" spans="1:67" ht="69" customHeight="1" x14ac:dyDescent="0.5">
      <c r="A153" s="631"/>
      <c r="B153" s="631"/>
      <c r="C153" s="631"/>
      <c r="D153" s="631"/>
      <c r="E153" s="631"/>
      <c r="F153" s="631"/>
      <c r="G153" s="631"/>
      <c r="H153" s="631"/>
      <c r="I153" s="631"/>
      <c r="J153" s="631"/>
      <c r="K153" s="631"/>
      <c r="L153" s="631"/>
      <c r="M153" s="631"/>
      <c r="N153" s="631"/>
      <c r="O153" s="631"/>
      <c r="P153" s="631"/>
      <c r="Q153" s="631"/>
      <c r="R153" s="631"/>
      <c r="S153" s="631"/>
      <c r="T153" s="631"/>
      <c r="U153" s="631"/>
      <c r="V153" s="631"/>
      <c r="W153" s="631"/>
      <c r="X153" s="631"/>
      <c r="Y153" s="631"/>
      <c r="Z153" s="631"/>
      <c r="AA153" s="631"/>
      <c r="AB153" s="631"/>
      <c r="AC153" s="631"/>
      <c r="AD153" s="119"/>
      <c r="AE153" s="119"/>
      <c r="AF153" s="138"/>
      <c r="AG153" s="138"/>
      <c r="BI153" s="195"/>
      <c r="BJ153" s="195"/>
      <c r="BK153" s="195"/>
      <c r="BL153" s="195"/>
      <c r="BM153" s="1"/>
      <c r="BN153" s="8"/>
      <c r="BO153" s="1"/>
    </row>
    <row r="154" spans="1:67" ht="16.5" customHeight="1" x14ac:dyDescent="0.5">
      <c r="R154" s="1"/>
      <c r="S154" s="1"/>
      <c r="AD154" s="205"/>
      <c r="AE154" s="205"/>
      <c r="AF154" s="138"/>
      <c r="AG154" s="138"/>
      <c r="AH154" s="138"/>
      <c r="AI154" s="138"/>
      <c r="AJ154" s="127"/>
      <c r="AK154" s="127"/>
      <c r="AL154" s="127"/>
      <c r="AM154" s="127"/>
      <c r="AN154" s="127"/>
      <c r="AO154" s="127"/>
      <c r="BJ154" s="195"/>
      <c r="BK154" s="195"/>
      <c r="BL154" s="195"/>
      <c r="BM154" s="7"/>
    </row>
    <row r="155" spans="1:67" ht="49.5" customHeight="1" x14ac:dyDescent="0.5">
      <c r="A155" s="199" t="s">
        <v>151</v>
      </c>
      <c r="B155" s="199"/>
      <c r="C155" s="199"/>
      <c r="D155" s="199"/>
      <c r="E155" s="199"/>
      <c r="F155" s="199"/>
      <c r="G155" s="199"/>
      <c r="H155" s="199"/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  <c r="V155" s="199"/>
      <c r="W155" s="199"/>
      <c r="X155" s="199"/>
      <c r="Y155" s="199"/>
      <c r="Z155" s="199"/>
      <c r="AA155" s="199"/>
      <c r="AB155" s="199"/>
      <c r="AD155" s="205"/>
      <c r="AE155" s="205"/>
      <c r="AF155" s="138"/>
      <c r="AG155" s="138"/>
      <c r="AH155" s="138"/>
      <c r="AI155" s="138"/>
      <c r="AY155" s="138"/>
      <c r="AZ155" s="138"/>
      <c r="BA155" s="138"/>
      <c r="BB155" s="138"/>
      <c r="BC155" s="138"/>
      <c r="BD155" s="138"/>
      <c r="BE155" s="138"/>
      <c r="BF155" s="138"/>
      <c r="BG155" s="138"/>
      <c r="BH155" s="138"/>
      <c r="BI155" s="195"/>
      <c r="BJ155" s="195"/>
      <c r="BK155" s="195"/>
      <c r="BL155" s="195"/>
      <c r="BM155" s="7"/>
    </row>
    <row r="156" spans="1:67" ht="42" customHeight="1" x14ac:dyDescent="0.5">
      <c r="R156" s="1"/>
      <c r="S156" s="1"/>
      <c r="AD156" s="205"/>
      <c r="AE156" s="205"/>
      <c r="AF156" s="138"/>
      <c r="AG156" s="138"/>
      <c r="AH156" s="138"/>
      <c r="AI156" s="138"/>
      <c r="AJ156" s="132"/>
      <c r="AK156" s="132"/>
      <c r="AL156" s="132"/>
      <c r="AM156" s="132"/>
      <c r="AN156" s="132"/>
      <c r="AO156" s="132"/>
      <c r="AP156" s="138"/>
      <c r="AQ156" s="126"/>
      <c r="AR156" s="138"/>
      <c r="AS156" s="138"/>
      <c r="AT156" s="138"/>
      <c r="AU156" s="138"/>
      <c r="AV156" s="138"/>
      <c r="AW156" s="138"/>
      <c r="AX156" s="138"/>
      <c r="AY156" s="138"/>
      <c r="AZ156" s="138"/>
      <c r="BA156" s="138"/>
      <c r="BB156" s="138"/>
      <c r="BC156" s="138"/>
      <c r="BD156" s="138"/>
      <c r="BE156" s="138"/>
      <c r="BF156" s="138"/>
      <c r="BG156" s="138"/>
      <c r="BH156" s="138"/>
      <c r="BI156" s="195"/>
      <c r="BJ156" s="195"/>
      <c r="BK156" s="195"/>
      <c r="BL156" s="195"/>
      <c r="BM156" s="7"/>
    </row>
    <row r="157" spans="1:67" s="2" customFormat="1" ht="37.5" customHeight="1" x14ac:dyDescent="0.55000000000000004">
      <c r="AB157" s="23"/>
      <c r="AC157" s="23"/>
      <c r="AD157" s="31"/>
      <c r="AE157" s="31"/>
      <c r="AF157" s="30"/>
      <c r="AG157" s="30"/>
      <c r="AH157" s="30"/>
      <c r="AI157" s="30"/>
      <c r="AJ157" s="25"/>
      <c r="AK157" s="25"/>
      <c r="AL157" s="25"/>
      <c r="AM157" s="25"/>
      <c r="AN157" s="25"/>
      <c r="AO157" s="25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I157" s="167"/>
      <c r="BJ157" s="145"/>
      <c r="BK157" s="145"/>
      <c r="BL157" s="145"/>
      <c r="BM157" s="33"/>
      <c r="BO157" s="24"/>
    </row>
    <row r="158" spans="1:67" s="2" customFormat="1" ht="37.5" customHeight="1" x14ac:dyDescent="0.55000000000000004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27"/>
      <c r="AC158" s="23"/>
      <c r="AD158" s="31"/>
      <c r="AE158" s="31"/>
      <c r="AF158" s="30"/>
      <c r="AG158" s="30"/>
      <c r="AH158" s="30"/>
      <c r="AI158" s="30"/>
      <c r="AJ158" s="25"/>
      <c r="AK158" s="25"/>
      <c r="AL158" s="25"/>
      <c r="AM158" s="25"/>
      <c r="AN158" s="25"/>
      <c r="AO158" s="25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I158" s="167"/>
      <c r="BJ158" s="145"/>
      <c r="BK158" s="145"/>
      <c r="BL158" s="145"/>
      <c r="BM158" s="33"/>
      <c r="BO158" s="24"/>
    </row>
    <row r="159" spans="1:67" ht="37.5" customHeight="1" x14ac:dyDescent="0.5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6"/>
      <c r="AD159" s="3"/>
      <c r="AE159" s="3"/>
      <c r="AF159" s="7"/>
      <c r="AG159" s="7"/>
      <c r="AH159" s="7"/>
      <c r="AI159" s="7"/>
      <c r="AJ159" s="11"/>
      <c r="AK159" s="11"/>
      <c r="AL159" s="11"/>
      <c r="AM159" s="11"/>
      <c r="AN159" s="11"/>
      <c r="AO159" s="11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</row>
    <row r="160" spans="1:67" ht="37.5" customHeight="1" x14ac:dyDescent="0.5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6"/>
      <c r="AD160" s="3"/>
      <c r="AE160" s="3"/>
      <c r="AF160" s="7"/>
      <c r="AG160" s="7"/>
      <c r="AH160" s="7"/>
      <c r="AI160" s="7"/>
      <c r="AJ160" s="11"/>
      <c r="AK160" s="11"/>
      <c r="AL160" s="11"/>
      <c r="AM160" s="11"/>
      <c r="AN160" s="11"/>
      <c r="AO160" s="11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</row>
    <row r="161" spans="1:52" ht="37.5" customHeight="1" x14ac:dyDescent="0.5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6"/>
      <c r="AD161" s="3"/>
      <c r="AE161" s="3"/>
      <c r="AF161" s="7"/>
      <c r="AG161" s="7"/>
      <c r="AH161" s="7"/>
      <c r="AI161" s="7"/>
      <c r="AJ161" s="11"/>
      <c r="AK161" s="11"/>
      <c r="AL161" s="11"/>
      <c r="AM161" s="11"/>
      <c r="AN161" s="11"/>
      <c r="AO161" s="11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</row>
  </sheetData>
  <mergeCells count="1320">
    <mergeCell ref="A152:AC153"/>
    <mergeCell ref="A57:A60"/>
    <mergeCell ref="B57:O60"/>
    <mergeCell ref="P57:Q60"/>
    <mergeCell ref="R57:S60"/>
    <mergeCell ref="T57:AE57"/>
    <mergeCell ref="AF57:BB57"/>
    <mergeCell ref="BD57:BH60"/>
    <mergeCell ref="T58:U60"/>
    <mergeCell ref="V58:W60"/>
    <mergeCell ref="X58:AE58"/>
    <mergeCell ref="AF58:AQ58"/>
    <mergeCell ref="AR58:BC58"/>
    <mergeCell ref="X59:Y60"/>
    <mergeCell ref="Z59:AA60"/>
    <mergeCell ref="AB59:AC60"/>
    <mergeCell ref="AD59:AE60"/>
    <mergeCell ref="AF59:AK59"/>
    <mergeCell ref="AL59:AQ59"/>
    <mergeCell ref="AR59:AW59"/>
    <mergeCell ref="AX59:BC59"/>
    <mergeCell ref="AF60:AG60"/>
    <mergeCell ref="AH60:AI60"/>
    <mergeCell ref="AJ60:AK60"/>
    <mergeCell ref="AL60:AM60"/>
    <mergeCell ref="AN60:AO60"/>
    <mergeCell ref="AP60:AQ60"/>
    <mergeCell ref="AR60:AS60"/>
    <mergeCell ref="AT60:AU60"/>
    <mergeCell ref="AV60:AW60"/>
    <mergeCell ref="AX60:AY60"/>
    <mergeCell ref="AZ60:BA60"/>
    <mergeCell ref="A135:BH135"/>
    <mergeCell ref="A136:BH136"/>
    <mergeCell ref="AD139:BH139"/>
    <mergeCell ref="AK140:AS140"/>
    <mergeCell ref="AK141:AP141"/>
    <mergeCell ref="AD143:BH143"/>
    <mergeCell ref="AK145:AR145"/>
    <mergeCell ref="AF146:AG146"/>
    <mergeCell ref="AK146:AN146"/>
    <mergeCell ref="AK149:AP149"/>
    <mergeCell ref="AK150:AO150"/>
    <mergeCell ref="E124:BB124"/>
    <mergeCell ref="E125:BB125"/>
    <mergeCell ref="E126:BB126"/>
    <mergeCell ref="E127:BB127"/>
    <mergeCell ref="E128:BB128"/>
    <mergeCell ref="E129:BB129"/>
    <mergeCell ref="E130:BB130"/>
    <mergeCell ref="E131:BB131"/>
    <mergeCell ref="E132:BB132"/>
    <mergeCell ref="E133:BB133"/>
    <mergeCell ref="E134:BB134"/>
    <mergeCell ref="A139:AA139"/>
    <mergeCell ref="G149:O149"/>
    <mergeCell ref="G150:I150"/>
    <mergeCell ref="BC128:BH128"/>
    <mergeCell ref="A124:D124"/>
    <mergeCell ref="A126:D126"/>
    <mergeCell ref="BC134:BH134"/>
    <mergeCell ref="BC126:BH126"/>
    <mergeCell ref="BC131:BH131"/>
    <mergeCell ref="BC124:BH124"/>
    <mergeCell ref="A115:D115"/>
    <mergeCell ref="E115:BB115"/>
    <mergeCell ref="BC115:BH115"/>
    <mergeCell ref="A92:D92"/>
    <mergeCell ref="E92:BB92"/>
    <mergeCell ref="BC92:BH92"/>
    <mergeCell ref="AI107:AQ107"/>
    <mergeCell ref="A108:X109"/>
    <mergeCell ref="AI108:BH109"/>
    <mergeCell ref="A110:G110"/>
    <mergeCell ref="H110:Q110"/>
    <mergeCell ref="AP110:AW110"/>
    <mergeCell ref="A111:G111"/>
    <mergeCell ref="H111:J111"/>
    <mergeCell ref="AI111:AO111"/>
    <mergeCell ref="AP111:AR111"/>
    <mergeCell ref="E99:BB99"/>
    <mergeCell ref="E100:BB100"/>
    <mergeCell ref="E101:BB101"/>
    <mergeCell ref="E102:BB102"/>
    <mergeCell ref="E103:BB103"/>
    <mergeCell ref="E104:BB104"/>
    <mergeCell ref="E105:BB105"/>
    <mergeCell ref="E106:BB106"/>
    <mergeCell ref="A101:D101"/>
    <mergeCell ref="A98:D98"/>
    <mergeCell ref="E116:BB116"/>
    <mergeCell ref="E117:BB117"/>
    <mergeCell ref="E118:BB118"/>
    <mergeCell ref="E119:BB119"/>
    <mergeCell ref="E120:BB120"/>
    <mergeCell ref="E121:BB121"/>
    <mergeCell ref="E122:BB122"/>
    <mergeCell ref="E123:BB123"/>
    <mergeCell ref="BH14:BH15"/>
    <mergeCell ref="AQ86:BH86"/>
    <mergeCell ref="AQ87:BH88"/>
    <mergeCell ref="T65:U65"/>
    <mergeCell ref="V65:W65"/>
    <mergeCell ref="BD67:BH67"/>
    <mergeCell ref="BB67:BC67"/>
    <mergeCell ref="AZ67:BA67"/>
    <mergeCell ref="AX67:AY67"/>
    <mergeCell ref="AV67:AW67"/>
    <mergeCell ref="AT67:AU67"/>
    <mergeCell ref="AJ67:AK67"/>
    <mergeCell ref="AL65:AM65"/>
    <mergeCell ref="AN65:AO65"/>
    <mergeCell ref="AP65:AQ65"/>
    <mergeCell ref="AT65:AU65"/>
    <mergeCell ref="AR66:AS66"/>
    <mergeCell ref="AV47:AW47"/>
    <mergeCell ref="AT54:AU54"/>
    <mergeCell ref="AT53:AU53"/>
    <mergeCell ref="AF67:AG67"/>
    <mergeCell ref="AP66:AQ66"/>
    <mergeCell ref="AB33:AC33"/>
    <mergeCell ref="BB60:BC60"/>
    <mergeCell ref="BC2:BH2"/>
    <mergeCell ref="Y6:AU8"/>
    <mergeCell ref="B8:G8"/>
    <mergeCell ref="H8:K8"/>
    <mergeCell ref="A14:A15"/>
    <mergeCell ref="B14:E14"/>
    <mergeCell ref="F14:F15"/>
    <mergeCell ref="G14:I14"/>
    <mergeCell ref="J14:J15"/>
    <mergeCell ref="K14:N14"/>
    <mergeCell ref="O14:R14"/>
    <mergeCell ref="S14:S15"/>
    <mergeCell ref="T14:V14"/>
    <mergeCell ref="W14:W15"/>
    <mergeCell ref="X14:Z14"/>
    <mergeCell ref="AA14:AA15"/>
    <mergeCell ref="AB14:AE14"/>
    <mergeCell ref="AF14:AF15"/>
    <mergeCell ref="AG14:AI14"/>
    <mergeCell ref="AJ14:AJ15"/>
    <mergeCell ref="AK14:AN14"/>
    <mergeCell ref="AO14:AR14"/>
    <mergeCell ref="AS14:AS15"/>
    <mergeCell ref="AT14:AV14"/>
    <mergeCell ref="AW14:AW15"/>
    <mergeCell ref="AX14:BA14"/>
    <mergeCell ref="BB14:BB15"/>
    <mergeCell ref="BC14:BC15"/>
    <mergeCell ref="BD14:BD15"/>
    <mergeCell ref="BE14:BE15"/>
    <mergeCell ref="BF14:BF15"/>
    <mergeCell ref="BG14:BG15"/>
    <mergeCell ref="A120:D120"/>
    <mergeCell ref="A86:T86"/>
    <mergeCell ref="A87:K87"/>
    <mergeCell ref="A88:K88"/>
    <mergeCell ref="AN35:AO35"/>
    <mergeCell ref="BD64:BH64"/>
    <mergeCell ref="BD65:BH65"/>
    <mergeCell ref="P65:Q65"/>
    <mergeCell ref="R65:S65"/>
    <mergeCell ref="A130:D130"/>
    <mergeCell ref="A131:D131"/>
    <mergeCell ref="A132:D132"/>
    <mergeCell ref="A133:D133"/>
    <mergeCell ref="BC133:BH133"/>
    <mergeCell ref="A134:D134"/>
    <mergeCell ref="BC125:BH125"/>
    <mergeCell ref="A127:D127"/>
    <mergeCell ref="A129:D129"/>
    <mergeCell ref="BC127:BH127"/>
    <mergeCell ref="BC129:BH129"/>
    <mergeCell ref="A122:D122"/>
    <mergeCell ref="BC122:BH122"/>
    <mergeCell ref="BC130:BH130"/>
    <mergeCell ref="BC132:BH132"/>
    <mergeCell ref="A128:D128"/>
    <mergeCell ref="AD67:AE67"/>
    <mergeCell ref="BD66:BH66"/>
    <mergeCell ref="X65:Y65"/>
    <mergeCell ref="AH66:AI66"/>
    <mergeCell ref="AF66:AG66"/>
    <mergeCell ref="AD66:AE66"/>
    <mergeCell ref="AN66:AO66"/>
    <mergeCell ref="AL66:AM66"/>
    <mergeCell ref="AJ66:AK66"/>
    <mergeCell ref="Z66:AA66"/>
    <mergeCell ref="X66:Y66"/>
    <mergeCell ref="V73:W73"/>
    <mergeCell ref="X73:Y73"/>
    <mergeCell ref="Z73:AA73"/>
    <mergeCell ref="AB73:AC73"/>
    <mergeCell ref="AD73:AE73"/>
    <mergeCell ref="AF73:AG73"/>
    <mergeCell ref="AH73:AI73"/>
    <mergeCell ref="AJ73:AK73"/>
    <mergeCell ref="AL73:AM73"/>
    <mergeCell ref="AN73:AO73"/>
    <mergeCell ref="Z65:AA65"/>
    <mergeCell ref="AB65:AC65"/>
    <mergeCell ref="AD65:AE65"/>
    <mergeCell ref="AF65:AG65"/>
    <mergeCell ref="AH65:AI65"/>
    <mergeCell ref="AJ65:AK65"/>
    <mergeCell ref="AB68:AC68"/>
    <mergeCell ref="AB71:AC71"/>
    <mergeCell ref="AD71:AE71"/>
    <mergeCell ref="AB67:AC67"/>
    <mergeCell ref="AH72:AI72"/>
    <mergeCell ref="AF71:AG71"/>
    <mergeCell ref="AH71:AI71"/>
    <mergeCell ref="AJ71:AK71"/>
    <mergeCell ref="X72:Y72"/>
    <mergeCell ref="Z72:AA72"/>
    <mergeCell ref="AB72:AC72"/>
    <mergeCell ref="AX66:AY66"/>
    <mergeCell ref="AV66:AW66"/>
    <mergeCell ref="AT66:AU66"/>
    <mergeCell ref="AR67:AS67"/>
    <mergeCell ref="AP67:AQ67"/>
    <mergeCell ref="AN67:AO67"/>
    <mergeCell ref="AL67:AM67"/>
    <mergeCell ref="T66:U66"/>
    <mergeCell ref="R66:S66"/>
    <mergeCell ref="P72:Q72"/>
    <mergeCell ref="R72:S72"/>
    <mergeCell ref="T72:U72"/>
    <mergeCell ref="V72:W72"/>
    <mergeCell ref="P66:Q66"/>
    <mergeCell ref="V66:W66"/>
    <mergeCell ref="A100:D100"/>
    <mergeCell ref="P69:Q69"/>
    <mergeCell ref="R69:S69"/>
    <mergeCell ref="T69:U69"/>
    <mergeCell ref="V69:W69"/>
    <mergeCell ref="X69:Y69"/>
    <mergeCell ref="Z69:AA69"/>
    <mergeCell ref="AB69:AC69"/>
    <mergeCell ref="AD69:AE69"/>
    <mergeCell ref="AF69:AG69"/>
    <mergeCell ref="AH69:AI69"/>
    <mergeCell ref="AJ69:AK69"/>
    <mergeCell ref="AH67:AI67"/>
    <mergeCell ref="A96:D96"/>
    <mergeCell ref="A97:D97"/>
    <mergeCell ref="AJ68:AK68"/>
    <mergeCell ref="AD68:AE68"/>
    <mergeCell ref="AB66:AC66"/>
    <mergeCell ref="AB54:AC54"/>
    <mergeCell ref="BC123:BH123"/>
    <mergeCell ref="A105:D105"/>
    <mergeCell ref="A106:D106"/>
    <mergeCell ref="A117:D117"/>
    <mergeCell ref="BC116:BH116"/>
    <mergeCell ref="BC117:BH117"/>
    <mergeCell ref="A121:D121"/>
    <mergeCell ref="A119:D119"/>
    <mergeCell ref="A118:D118"/>
    <mergeCell ref="BC101:BH101"/>
    <mergeCell ref="A116:D116"/>
    <mergeCell ref="A123:D123"/>
    <mergeCell ref="T70:U70"/>
    <mergeCell ref="V70:W70"/>
    <mergeCell ref="X70:Y70"/>
    <mergeCell ref="Z70:AA70"/>
    <mergeCell ref="AB70:AC70"/>
    <mergeCell ref="AD70:AE70"/>
    <mergeCell ref="AF70:AG70"/>
    <mergeCell ref="AH70:AI70"/>
    <mergeCell ref="AJ70:AK70"/>
    <mergeCell ref="V71:W71"/>
    <mergeCell ref="AN71:AO71"/>
    <mergeCell ref="P73:Q73"/>
    <mergeCell ref="R73:S73"/>
    <mergeCell ref="T73:U73"/>
    <mergeCell ref="BD74:BH74"/>
    <mergeCell ref="AV72:AW72"/>
    <mergeCell ref="AX72:AY72"/>
    <mergeCell ref="BD72:BH72"/>
    <mergeCell ref="AF64:AG64"/>
    <mergeCell ref="Z52:AA52"/>
    <mergeCell ref="AB52:AC52"/>
    <mergeCell ref="V54:W54"/>
    <mergeCell ref="P54:Q54"/>
    <mergeCell ref="P63:Q63"/>
    <mergeCell ref="BD47:BH47"/>
    <mergeCell ref="BB47:BC47"/>
    <mergeCell ref="AZ47:BA47"/>
    <mergeCell ref="AX47:AY47"/>
    <mergeCell ref="AD47:AE47"/>
    <mergeCell ref="AB47:AC47"/>
    <mergeCell ref="Z47:AA47"/>
    <mergeCell ref="X47:Y47"/>
    <mergeCell ref="AJ48:AK48"/>
    <mergeCell ref="AL48:AM48"/>
    <mergeCell ref="AN52:AO52"/>
    <mergeCell ref="AP52:AQ52"/>
    <mergeCell ref="AR52:AS52"/>
    <mergeCell ref="AJ47:AK47"/>
    <mergeCell ref="X63:Y63"/>
    <mergeCell ref="Z63:AA63"/>
    <mergeCell ref="AH63:AI63"/>
    <mergeCell ref="AJ63:AK63"/>
    <mergeCell ref="AL63:AM63"/>
    <mergeCell ref="AZ64:BA64"/>
    <mergeCell ref="BD63:BH63"/>
    <mergeCell ref="AB39:AC39"/>
    <mergeCell ref="BD50:BH50"/>
    <mergeCell ref="AJ41:AK41"/>
    <mergeCell ref="AF39:AG39"/>
    <mergeCell ref="AH39:AI39"/>
    <mergeCell ref="AZ34:BA34"/>
    <mergeCell ref="BB34:BC34"/>
    <mergeCell ref="AD35:AE35"/>
    <mergeCell ref="BD46:BH46"/>
    <mergeCell ref="BD45:BH45"/>
    <mergeCell ref="AJ46:AK46"/>
    <mergeCell ref="AT44:AU44"/>
    <mergeCell ref="BD38:BH38"/>
    <mergeCell ref="AR42:AS42"/>
    <mergeCell ref="AJ42:AK42"/>
    <mergeCell ref="BD39:BH39"/>
    <mergeCell ref="AZ42:BA42"/>
    <mergeCell ref="AJ50:AK50"/>
    <mergeCell ref="AL37:AM37"/>
    <mergeCell ref="AR41:AS41"/>
    <mergeCell ref="AT41:AU41"/>
    <mergeCell ref="AV38:AW38"/>
    <mergeCell ref="BD48:BH48"/>
    <mergeCell ref="AX49:AY49"/>
    <mergeCell ref="AZ49:BA49"/>
    <mergeCell ref="AB41:AC41"/>
    <mergeCell ref="AR40:AS40"/>
    <mergeCell ref="BD40:BH40"/>
    <mergeCell ref="AX45:AY45"/>
    <mergeCell ref="AZ45:BA45"/>
    <mergeCell ref="AN43:AO43"/>
    <mergeCell ref="BD37:BH37"/>
    <mergeCell ref="BD70:BH70"/>
    <mergeCell ref="AV71:AW71"/>
    <mergeCell ref="AX71:AY71"/>
    <mergeCell ref="AZ71:BA71"/>
    <mergeCell ref="BD71:BH71"/>
    <mergeCell ref="AL70:AM70"/>
    <mergeCell ref="AN70:AO70"/>
    <mergeCell ref="AP70:AQ70"/>
    <mergeCell ref="AR70:AS70"/>
    <mergeCell ref="AT70:AU70"/>
    <mergeCell ref="BD52:BH52"/>
    <mergeCell ref="AR68:AS68"/>
    <mergeCell ref="AT68:AU68"/>
    <mergeCell ref="AV65:AW65"/>
    <mergeCell ref="AX65:AY65"/>
    <mergeCell ref="AZ65:BA65"/>
    <mergeCell ref="BD69:BH69"/>
    <mergeCell ref="BD62:BH62"/>
    <mergeCell ref="AL68:AM68"/>
    <mergeCell ref="AV62:AW62"/>
    <mergeCell ref="AN54:AO54"/>
    <mergeCell ref="BB61:BC61"/>
    <mergeCell ref="BB62:BC62"/>
    <mergeCell ref="AX63:AY63"/>
    <mergeCell ref="AZ63:BA63"/>
    <mergeCell ref="BB63:BC63"/>
    <mergeCell ref="BB64:BC64"/>
    <mergeCell ref="AL62:AM62"/>
    <mergeCell ref="AR53:AS53"/>
    <mergeCell ref="AZ66:BA66"/>
    <mergeCell ref="AR62:AS62"/>
    <mergeCell ref="AP62:AQ62"/>
    <mergeCell ref="AX70:AY70"/>
    <mergeCell ref="V74:W74"/>
    <mergeCell ref="V75:W75"/>
    <mergeCell ref="X75:Y75"/>
    <mergeCell ref="BB66:BC66"/>
    <mergeCell ref="AR65:AS65"/>
    <mergeCell ref="AN49:AO49"/>
    <mergeCell ref="BB48:BC48"/>
    <mergeCell ref="AP53:AQ53"/>
    <mergeCell ref="AF48:AG48"/>
    <mergeCell ref="AV53:AW53"/>
    <mergeCell ref="AV52:AW52"/>
    <mergeCell ref="AX52:AY52"/>
    <mergeCell ref="AZ52:BA52"/>
    <mergeCell ref="AT62:AU62"/>
    <mergeCell ref="AV68:AW68"/>
    <mergeCell ref="AR73:AS73"/>
    <mergeCell ref="AP71:AQ71"/>
    <mergeCell ref="AR71:AS71"/>
    <mergeCell ref="AT69:AU69"/>
    <mergeCell ref="BB73:BC73"/>
    <mergeCell ref="BB71:BC71"/>
    <mergeCell ref="AF49:AG49"/>
    <mergeCell ref="AV51:AW51"/>
    <mergeCell ref="AX51:AY51"/>
    <mergeCell ref="AZ51:BA51"/>
    <mergeCell ref="AZ50:BA50"/>
    <mergeCell ref="AF63:AG63"/>
    <mergeCell ref="BB51:BC51"/>
    <mergeCell ref="AT52:AU52"/>
    <mergeCell ref="AV49:AW49"/>
    <mergeCell ref="AB53:AC53"/>
    <mergeCell ref="AI88:AP88"/>
    <mergeCell ref="BD79:BH79"/>
    <mergeCell ref="AX77:AY77"/>
    <mergeCell ref="AZ77:BA77"/>
    <mergeCell ref="BB77:BC77"/>
    <mergeCell ref="BD77:BH77"/>
    <mergeCell ref="BD78:BH78"/>
    <mergeCell ref="AV75:AW75"/>
    <mergeCell ref="AX75:AY75"/>
    <mergeCell ref="AV74:AW74"/>
    <mergeCell ref="AX74:AY74"/>
    <mergeCell ref="AJ75:AK75"/>
    <mergeCell ref="AT73:AU73"/>
    <mergeCell ref="AL71:AM71"/>
    <mergeCell ref="AN48:AO48"/>
    <mergeCell ref="AP48:AQ48"/>
    <mergeCell ref="AR48:AS48"/>
    <mergeCell ref="AT48:AU48"/>
    <mergeCell ref="AV48:AW48"/>
    <mergeCell ref="BB52:BC52"/>
    <mergeCell ref="AZ61:BA61"/>
    <mergeCell ref="AN62:AO62"/>
    <mergeCell ref="BD68:BH68"/>
    <mergeCell ref="BB50:BC50"/>
    <mergeCell ref="BB54:BC54"/>
    <mergeCell ref="AX53:AY53"/>
    <mergeCell ref="BD73:BH73"/>
    <mergeCell ref="BD75:BH75"/>
    <mergeCell ref="AN53:AO53"/>
    <mergeCell ref="AP51:AQ51"/>
    <mergeCell ref="AV69:AW69"/>
    <mergeCell ref="AV70:AW70"/>
    <mergeCell ref="BD80:BH80"/>
    <mergeCell ref="Z75:AA75"/>
    <mergeCell ref="AB75:AC75"/>
    <mergeCell ref="AD75:AE75"/>
    <mergeCell ref="X74:Y74"/>
    <mergeCell ref="AL77:AM77"/>
    <mergeCell ref="AN77:AO77"/>
    <mergeCell ref="AT63:AU63"/>
    <mergeCell ref="AV63:AW63"/>
    <mergeCell ref="Z83:AA83"/>
    <mergeCell ref="L87:N87"/>
    <mergeCell ref="O87:Q87"/>
    <mergeCell ref="Z84:AA84"/>
    <mergeCell ref="R87:T87"/>
    <mergeCell ref="A104:D104"/>
    <mergeCell ref="BC93:BH93"/>
    <mergeCell ref="A95:D95"/>
    <mergeCell ref="A103:D103"/>
    <mergeCell ref="A99:D99"/>
    <mergeCell ref="A102:D102"/>
    <mergeCell ref="AH64:AI64"/>
    <mergeCell ref="AJ64:AK64"/>
    <mergeCell ref="AL64:AM64"/>
    <mergeCell ref="AN64:AO64"/>
    <mergeCell ref="AP64:AQ64"/>
    <mergeCell ref="AR64:AS64"/>
    <mergeCell ref="AT64:AU64"/>
    <mergeCell ref="AF68:AG68"/>
    <mergeCell ref="AH68:AI68"/>
    <mergeCell ref="P64:Q64"/>
    <mergeCell ref="R64:S64"/>
    <mergeCell ref="AB87:AH87"/>
    <mergeCell ref="AZ75:BA75"/>
    <mergeCell ref="U86:AP86"/>
    <mergeCell ref="BC106:BH106"/>
    <mergeCell ref="BC94:BH94"/>
    <mergeCell ref="BC105:BH105"/>
    <mergeCell ref="BC102:BH102"/>
    <mergeCell ref="BC103:BH103"/>
    <mergeCell ref="BC95:BH95"/>
    <mergeCell ref="BC96:BH96"/>
    <mergeCell ref="BC97:BH97"/>
    <mergeCell ref="BC98:BH98"/>
    <mergeCell ref="V77:W77"/>
    <mergeCell ref="T83:U83"/>
    <mergeCell ref="V83:W83"/>
    <mergeCell ref="X83:Y83"/>
    <mergeCell ref="T82:U82"/>
    <mergeCell ref="T79:U79"/>
    <mergeCell ref="V79:W79"/>
    <mergeCell ref="Z79:AA79"/>
    <mergeCell ref="AB79:AC79"/>
    <mergeCell ref="Z78:AA78"/>
    <mergeCell ref="AF78:AG78"/>
    <mergeCell ref="AH78:AI78"/>
    <mergeCell ref="AJ77:AK77"/>
    <mergeCell ref="E93:BB93"/>
    <mergeCell ref="E94:BB94"/>
    <mergeCell ref="E95:BB95"/>
    <mergeCell ref="E96:BB96"/>
    <mergeCell ref="E97:BB97"/>
    <mergeCell ref="E98:BB98"/>
    <mergeCell ref="BC99:BH99"/>
    <mergeCell ref="AX83:BC83"/>
    <mergeCell ref="AV45:AW45"/>
    <mergeCell ref="BC118:BH118"/>
    <mergeCell ref="BC119:BH119"/>
    <mergeCell ref="BC120:BH120"/>
    <mergeCell ref="BC121:BH121"/>
    <mergeCell ref="AB88:AH88"/>
    <mergeCell ref="AI87:AP87"/>
    <mergeCell ref="O88:Q88"/>
    <mergeCell ref="R88:T88"/>
    <mergeCell ref="BC100:BH100"/>
    <mergeCell ref="AP35:AQ35"/>
    <mergeCell ref="AX34:AY34"/>
    <mergeCell ref="AT29:AU29"/>
    <mergeCell ref="AN30:AO30"/>
    <mergeCell ref="AH41:AI41"/>
    <mergeCell ref="BB35:BC35"/>
    <mergeCell ref="BB36:BC36"/>
    <mergeCell ref="AZ37:BA37"/>
    <mergeCell ref="AR37:AS37"/>
    <mergeCell ref="AX37:AY37"/>
    <mergeCell ref="AF37:AG37"/>
    <mergeCell ref="AX33:AY33"/>
    <mergeCell ref="BB65:BC65"/>
    <mergeCell ref="AX68:AY68"/>
    <mergeCell ref="AZ68:BA68"/>
    <mergeCell ref="BB68:BC68"/>
    <mergeCell ref="AJ62:AK62"/>
    <mergeCell ref="AN68:AO68"/>
    <mergeCell ref="AR49:AS49"/>
    <mergeCell ref="AX32:AY32"/>
    <mergeCell ref="BB41:BC41"/>
    <mergeCell ref="AX39:AY39"/>
    <mergeCell ref="AR32:AS32"/>
    <mergeCell ref="AT32:AU32"/>
    <mergeCell ref="AV32:AW32"/>
    <mergeCell ref="AH32:AI32"/>
    <mergeCell ref="AL76:AM76"/>
    <mergeCell ref="AN76:AO76"/>
    <mergeCell ref="AV76:AW76"/>
    <mergeCell ref="AX76:AY76"/>
    <mergeCell ref="AT74:AU74"/>
    <mergeCell ref="AX46:AY46"/>
    <mergeCell ref="AZ46:BA46"/>
    <mergeCell ref="BB46:BC46"/>
    <mergeCell ref="AV46:AW46"/>
    <mergeCell ref="AP41:AQ41"/>
    <mergeCell ref="AZ54:BA54"/>
    <mergeCell ref="AV73:AW73"/>
    <mergeCell ref="AX73:AY73"/>
    <mergeCell ref="AZ73:BA73"/>
    <mergeCell ref="BB49:BC49"/>
    <mergeCell ref="AT49:AU49"/>
    <mergeCell ref="AZ74:BA74"/>
    <mergeCell ref="BB74:BC74"/>
    <mergeCell ref="AL41:AM41"/>
    <mergeCell ref="BB72:BC72"/>
    <mergeCell ref="AN72:AO72"/>
    <mergeCell ref="AP72:AQ72"/>
    <mergeCell ref="AR72:AS72"/>
    <mergeCell ref="AT72:AU72"/>
    <mergeCell ref="AL69:AM69"/>
    <mergeCell ref="AN69:AO69"/>
    <mergeCell ref="AP73:AQ73"/>
    <mergeCell ref="AX41:AY41"/>
    <mergeCell ref="AJ32:AK32"/>
    <mergeCell ref="AT33:AU33"/>
    <mergeCell ref="AV33:AW33"/>
    <mergeCell ref="AZ32:BA32"/>
    <mergeCell ref="AX38:AY38"/>
    <mergeCell ref="AZ38:BA38"/>
    <mergeCell ref="BB38:BC38"/>
    <mergeCell ref="AL39:AM39"/>
    <mergeCell ref="AJ37:AK37"/>
    <mergeCell ref="AR35:AS35"/>
    <mergeCell ref="AJ33:AK33"/>
    <mergeCell ref="AL33:AM33"/>
    <mergeCell ref="AT39:AU39"/>
    <mergeCell ref="AV39:AW39"/>
    <mergeCell ref="AF35:AG35"/>
    <mergeCell ref="AN36:AO36"/>
    <mergeCell ref="AL36:AM36"/>
    <mergeCell ref="AR34:AS34"/>
    <mergeCell ref="BB32:BC32"/>
    <mergeCell ref="AX35:AY35"/>
    <mergeCell ref="AZ35:BA35"/>
    <mergeCell ref="AX36:AY36"/>
    <mergeCell ref="AZ36:BA36"/>
    <mergeCell ref="AV36:AW36"/>
    <mergeCell ref="AZ39:BA39"/>
    <mergeCell ref="BB39:BC39"/>
    <mergeCell ref="AH34:AI34"/>
    <mergeCell ref="AJ34:AK34"/>
    <mergeCell ref="AL38:AM38"/>
    <mergeCell ref="AN38:AO38"/>
    <mergeCell ref="AJ36:AK36"/>
    <mergeCell ref="AP32:AQ32"/>
    <mergeCell ref="AD39:AE39"/>
    <mergeCell ref="AH37:AI37"/>
    <mergeCell ref="AT34:AU34"/>
    <mergeCell ref="AT36:AU36"/>
    <mergeCell ref="AV34:AW34"/>
    <mergeCell ref="AT35:AU35"/>
    <mergeCell ref="AV35:AW35"/>
    <mergeCell ref="AN39:AO39"/>
    <mergeCell ref="AL34:AM34"/>
    <mergeCell ref="AN34:AO34"/>
    <mergeCell ref="AP34:AQ34"/>
    <mergeCell ref="AL35:AM35"/>
    <mergeCell ref="AD36:AE36"/>
    <mergeCell ref="AF36:AG36"/>
    <mergeCell ref="AH35:AI35"/>
    <mergeCell ref="AJ38:AK38"/>
    <mergeCell ref="AV37:AW37"/>
    <mergeCell ref="AN33:AO33"/>
    <mergeCell ref="AP33:AQ33"/>
    <mergeCell ref="AR33:AS33"/>
    <mergeCell ref="AF34:AG34"/>
    <mergeCell ref="BB40:BC40"/>
    <mergeCell ref="AJ40:AK40"/>
    <mergeCell ref="AT40:AU40"/>
    <mergeCell ref="AX40:AY40"/>
    <mergeCell ref="AZ40:BA40"/>
    <mergeCell ref="AP40:AQ40"/>
    <mergeCell ref="AF40:AG40"/>
    <mergeCell ref="AL75:AM75"/>
    <mergeCell ref="AN75:AO75"/>
    <mergeCell ref="AP75:AQ75"/>
    <mergeCell ref="AR75:AS75"/>
    <mergeCell ref="AT75:AU75"/>
    <mergeCell ref="AF74:AG74"/>
    <mergeCell ref="AH74:AI74"/>
    <mergeCell ref="AX69:AY69"/>
    <mergeCell ref="AZ69:BA69"/>
    <mergeCell ref="BB69:BC69"/>
    <mergeCell ref="AT71:AU71"/>
    <mergeCell ref="AJ72:AK72"/>
    <mergeCell ref="AL72:AM72"/>
    <mergeCell ref="BB75:BC75"/>
    <mergeCell ref="BB43:BC43"/>
    <mergeCell ref="AH52:AI52"/>
    <mergeCell ref="AJ52:AK52"/>
    <mergeCell ref="AL52:AM52"/>
    <mergeCell ref="AX61:AY61"/>
    <mergeCell ref="AZ72:BA72"/>
    <mergeCell ref="AJ39:AK39"/>
    <mergeCell ref="BD82:BH82"/>
    <mergeCell ref="AP76:AQ76"/>
    <mergeCell ref="AR76:AS76"/>
    <mergeCell ref="AH40:AI40"/>
    <mergeCell ref="AF75:AG75"/>
    <mergeCell ref="AH75:AI75"/>
    <mergeCell ref="V40:W40"/>
    <mergeCell ref="AN40:AO40"/>
    <mergeCell ref="AB40:AC40"/>
    <mergeCell ref="AD40:AE40"/>
    <mergeCell ref="AP69:AQ69"/>
    <mergeCell ref="AR69:AS69"/>
    <mergeCell ref="AB74:AC74"/>
    <mergeCell ref="BD81:BH81"/>
    <mergeCell ref="X81:Y81"/>
    <mergeCell ref="Z81:AA81"/>
    <mergeCell ref="AB81:AC81"/>
    <mergeCell ref="AX81:AY81"/>
    <mergeCell ref="AZ81:BA81"/>
    <mergeCell ref="AX78:AY78"/>
    <mergeCell ref="AJ74:AK74"/>
    <mergeCell ref="AL74:AM74"/>
    <mergeCell ref="AN74:AO74"/>
    <mergeCell ref="AZ70:BA70"/>
    <mergeCell ref="BB70:BC70"/>
    <mergeCell ref="AH54:AI54"/>
    <mergeCell ref="AL50:AM50"/>
    <mergeCell ref="AX48:AY48"/>
    <mergeCell ref="AZ48:BA48"/>
    <mergeCell ref="AJ53:AK53"/>
    <mergeCell ref="AB63:AC63"/>
    <mergeCell ref="AZ41:BA41"/>
    <mergeCell ref="AB83:AC83"/>
    <mergeCell ref="AR80:AS80"/>
    <mergeCell ref="AT80:AU80"/>
    <mergeCell ref="T81:U81"/>
    <mergeCell ref="V81:W81"/>
    <mergeCell ref="T78:U78"/>
    <mergeCell ref="V78:W78"/>
    <mergeCell ref="AJ81:AK81"/>
    <mergeCell ref="AL81:AM81"/>
    <mergeCell ref="AN81:AO81"/>
    <mergeCell ref="AT76:AU76"/>
    <mergeCell ref="P77:Q77"/>
    <mergeCell ref="AJ78:AK78"/>
    <mergeCell ref="AL78:AM78"/>
    <mergeCell ref="AN78:AO78"/>
    <mergeCell ref="AP78:AQ78"/>
    <mergeCell ref="AT78:AU78"/>
    <mergeCell ref="AT77:AU77"/>
    <mergeCell ref="AR77:AS77"/>
    <mergeCell ref="AP77:AQ77"/>
    <mergeCell ref="AB76:AC76"/>
    <mergeCell ref="AD76:AE76"/>
    <mergeCell ref="T77:U77"/>
    <mergeCell ref="AP81:AQ81"/>
    <mergeCell ref="BB81:BC81"/>
    <mergeCell ref="BB79:BC79"/>
    <mergeCell ref="AX80:AY80"/>
    <mergeCell ref="T76:U76"/>
    <mergeCell ref="V76:W76"/>
    <mergeCell ref="T80:U80"/>
    <mergeCell ref="V80:W80"/>
    <mergeCell ref="AL82:AQ82"/>
    <mergeCell ref="AX79:AY79"/>
    <mergeCell ref="AZ79:BA79"/>
    <mergeCell ref="AZ78:BA78"/>
    <mergeCell ref="AD77:AE77"/>
    <mergeCell ref="AT81:AU81"/>
    <mergeCell ref="AV81:AW81"/>
    <mergeCell ref="AB78:AC78"/>
    <mergeCell ref="AD78:AE78"/>
    <mergeCell ref="AV78:AW78"/>
    <mergeCell ref="AZ76:BA76"/>
    <mergeCell ref="BB76:BC76"/>
    <mergeCell ref="AF79:AG79"/>
    <mergeCell ref="AH79:AI79"/>
    <mergeCell ref="AJ80:AK80"/>
    <mergeCell ref="AL80:AM80"/>
    <mergeCell ref="AN80:AO80"/>
    <mergeCell ref="AP80:AQ80"/>
    <mergeCell ref="AL79:AM79"/>
    <mergeCell ref="AN79:AO79"/>
    <mergeCell ref="AF80:AG80"/>
    <mergeCell ref="AH80:AI80"/>
    <mergeCell ref="AP79:AQ79"/>
    <mergeCell ref="AJ76:AK76"/>
    <mergeCell ref="AX84:BC84"/>
    <mergeCell ref="AX82:BC82"/>
    <mergeCell ref="AR84:AW84"/>
    <mergeCell ref="AF83:AK83"/>
    <mergeCell ref="P80:Q80"/>
    <mergeCell ref="P61:Q61"/>
    <mergeCell ref="R61:S61"/>
    <mergeCell ref="AL83:AQ83"/>
    <mergeCell ref="X82:Y82"/>
    <mergeCell ref="Z82:AA82"/>
    <mergeCell ref="AB82:AC82"/>
    <mergeCell ref="AD82:AE82"/>
    <mergeCell ref="AF82:AK82"/>
    <mergeCell ref="BB78:BC78"/>
    <mergeCell ref="BB80:BC80"/>
    <mergeCell ref="AF76:AG76"/>
    <mergeCell ref="AH76:AI76"/>
    <mergeCell ref="AL84:AQ84"/>
    <mergeCell ref="AR82:AW82"/>
    <mergeCell ref="AD81:AE81"/>
    <mergeCell ref="AF81:AG81"/>
    <mergeCell ref="AH81:AI81"/>
    <mergeCell ref="AR81:AS81"/>
    <mergeCell ref="AD84:AE84"/>
    <mergeCell ref="AF84:AK84"/>
    <mergeCell ref="X76:Y76"/>
    <mergeCell ref="Z76:AA76"/>
    <mergeCell ref="X78:Y78"/>
    <mergeCell ref="AJ79:AK79"/>
    <mergeCell ref="AR83:AW83"/>
    <mergeCell ref="AD83:AE83"/>
    <mergeCell ref="AV77:AW77"/>
    <mergeCell ref="V52:W52"/>
    <mergeCell ref="P76:Q76"/>
    <mergeCell ref="R76:S76"/>
    <mergeCell ref="X52:Y52"/>
    <mergeCell ref="BD83:BH83"/>
    <mergeCell ref="L88:N88"/>
    <mergeCell ref="U88:AA88"/>
    <mergeCell ref="BD61:BH61"/>
    <mergeCell ref="AJ61:AK61"/>
    <mergeCell ref="AX62:AY62"/>
    <mergeCell ref="AZ62:BA62"/>
    <mergeCell ref="X61:Y61"/>
    <mergeCell ref="Z61:AA61"/>
    <mergeCell ref="AV80:AW80"/>
    <mergeCell ref="AB77:AC77"/>
    <mergeCell ref="AT79:AU79"/>
    <mergeCell ref="AV79:AW79"/>
    <mergeCell ref="X80:Y80"/>
    <mergeCell ref="Z80:AA80"/>
    <mergeCell ref="AB80:AC80"/>
    <mergeCell ref="AD80:AE80"/>
    <mergeCell ref="AB84:AC84"/>
    <mergeCell ref="AF77:AG77"/>
    <mergeCell ref="X77:Y77"/>
    <mergeCell ref="Z77:AA77"/>
    <mergeCell ref="AD79:AE79"/>
    <mergeCell ref="AR79:AS79"/>
    <mergeCell ref="P79:Q79"/>
    <mergeCell ref="BD84:BH84"/>
    <mergeCell ref="AZ80:BA80"/>
    <mergeCell ref="AR78:AS78"/>
    <mergeCell ref="U87:AA87"/>
    <mergeCell ref="BB45:BC45"/>
    <mergeCell ref="AN41:AO41"/>
    <mergeCell ref="BD41:BH41"/>
    <mergeCell ref="BB37:BC37"/>
    <mergeCell ref="AZ43:BA43"/>
    <mergeCell ref="AT37:AU37"/>
    <mergeCell ref="BB44:BC44"/>
    <mergeCell ref="AV44:AW44"/>
    <mergeCell ref="AP42:AQ42"/>
    <mergeCell ref="AX43:AY43"/>
    <mergeCell ref="AN37:AO37"/>
    <mergeCell ref="AP37:AQ37"/>
    <mergeCell ref="AR63:AS63"/>
    <mergeCell ref="AR51:AS51"/>
    <mergeCell ref="AT51:AU51"/>
    <mergeCell ref="AP49:AQ49"/>
    <mergeCell ref="AV64:AW64"/>
    <mergeCell ref="AX64:AY64"/>
    <mergeCell ref="AX50:AY50"/>
    <mergeCell ref="AX54:AY54"/>
    <mergeCell ref="AP46:AQ46"/>
    <mergeCell ref="AR61:AS61"/>
    <mergeCell ref="BD54:BH54"/>
    <mergeCell ref="BD53:BH53"/>
    <mergeCell ref="AZ53:BA53"/>
    <mergeCell ref="AT43:AU43"/>
    <mergeCell ref="AP39:AQ39"/>
    <mergeCell ref="AR39:AS39"/>
    <mergeCell ref="AV41:AW41"/>
    <mergeCell ref="AV40:AW40"/>
    <mergeCell ref="AR45:AS45"/>
    <mergeCell ref="AN45:AO45"/>
    <mergeCell ref="BD76:BH76"/>
    <mergeCell ref="R80:S80"/>
    <mergeCell ref="R79:S79"/>
    <mergeCell ref="AD44:AE44"/>
    <mergeCell ref="Z44:AA44"/>
    <mergeCell ref="AB44:AC44"/>
    <mergeCell ref="AP74:AQ74"/>
    <mergeCell ref="AR74:AS74"/>
    <mergeCell ref="Z51:AA51"/>
    <mergeCell ref="X53:Y53"/>
    <mergeCell ref="Z53:AA53"/>
    <mergeCell ref="AH49:AI49"/>
    <mergeCell ref="AH46:AI46"/>
    <mergeCell ref="AP68:AQ68"/>
    <mergeCell ref="V67:W67"/>
    <mergeCell ref="X62:Y62"/>
    <mergeCell ref="Z62:AA62"/>
    <mergeCell ref="AH44:AI44"/>
    <mergeCell ref="AJ44:AK44"/>
    <mergeCell ref="AL53:AM53"/>
    <mergeCell ref="AP54:AQ54"/>
    <mergeCell ref="AP61:AQ61"/>
    <mergeCell ref="AL45:AM45"/>
    <mergeCell ref="AJ45:AK45"/>
    <mergeCell ref="AH48:AI48"/>
    <mergeCell ref="T62:U62"/>
    <mergeCell ref="AF47:AG47"/>
    <mergeCell ref="AH47:AI47"/>
    <mergeCell ref="AR50:AS50"/>
    <mergeCell ref="AF52:AG52"/>
    <mergeCell ref="T64:U64"/>
    <mergeCell ref="X48:Y48"/>
    <mergeCell ref="J145:P145"/>
    <mergeCell ref="A148:P148"/>
    <mergeCell ref="V43:W43"/>
    <mergeCell ref="P45:Q45"/>
    <mergeCell ref="X46:Y46"/>
    <mergeCell ref="T67:U67"/>
    <mergeCell ref="R67:S67"/>
    <mergeCell ref="P67:Q67"/>
    <mergeCell ref="P70:Q70"/>
    <mergeCell ref="R70:S70"/>
    <mergeCell ref="V82:W82"/>
    <mergeCell ref="AF61:AG61"/>
    <mergeCell ref="AH61:AI61"/>
    <mergeCell ref="AH77:AI77"/>
    <mergeCell ref="A125:D125"/>
    <mergeCell ref="R50:S50"/>
    <mergeCell ref="AD49:AE49"/>
    <mergeCell ref="R77:S77"/>
    <mergeCell ref="V62:W62"/>
    <mergeCell ref="T61:U61"/>
    <mergeCell ref="R62:S62"/>
    <mergeCell ref="P52:Q52"/>
    <mergeCell ref="R52:S52"/>
    <mergeCell ref="T52:U52"/>
    <mergeCell ref="A93:D93"/>
    <mergeCell ref="X79:Y79"/>
    <mergeCell ref="V46:W46"/>
    <mergeCell ref="T46:U46"/>
    <mergeCell ref="AD45:AE45"/>
    <mergeCell ref="T43:U43"/>
    <mergeCell ref="R46:S46"/>
    <mergeCell ref="V50:W50"/>
    <mergeCell ref="V45:W45"/>
    <mergeCell ref="T47:U47"/>
    <mergeCell ref="V47:W47"/>
    <mergeCell ref="X44:Y44"/>
    <mergeCell ref="T40:U40"/>
    <mergeCell ref="R49:S49"/>
    <mergeCell ref="R48:S48"/>
    <mergeCell ref="T48:U48"/>
    <mergeCell ref="P48:Q48"/>
    <mergeCell ref="T51:U51"/>
    <mergeCell ref="V51:W51"/>
    <mergeCell ref="V37:W37"/>
    <mergeCell ref="P39:Q39"/>
    <mergeCell ref="R39:S39"/>
    <mergeCell ref="P44:Q44"/>
    <mergeCell ref="R44:S44"/>
    <mergeCell ref="P46:Q46"/>
    <mergeCell ref="V49:W49"/>
    <mergeCell ref="X49:Y49"/>
    <mergeCell ref="P43:Q43"/>
    <mergeCell ref="P47:Q47"/>
    <mergeCell ref="R47:S47"/>
    <mergeCell ref="V44:W44"/>
    <mergeCell ref="R51:S51"/>
    <mergeCell ref="P40:Q40"/>
    <mergeCell ref="R40:S40"/>
    <mergeCell ref="BD36:BH36"/>
    <mergeCell ref="AJ35:AK35"/>
    <mergeCell ref="AP36:AQ36"/>
    <mergeCell ref="BB31:BC31"/>
    <mergeCell ref="AH31:AI31"/>
    <mergeCell ref="AH29:AI29"/>
    <mergeCell ref="AJ29:AK29"/>
    <mergeCell ref="T32:U32"/>
    <mergeCell ref="AL31:AM31"/>
    <mergeCell ref="X31:Y31"/>
    <mergeCell ref="Z31:AA31"/>
    <mergeCell ref="AP31:AQ31"/>
    <mergeCell ref="AT30:AU30"/>
    <mergeCell ref="AV30:AW30"/>
    <mergeCell ref="BD34:BH34"/>
    <mergeCell ref="BD35:BH35"/>
    <mergeCell ref="Z35:AA35"/>
    <mergeCell ref="AD32:AE32"/>
    <mergeCell ref="AF32:AG32"/>
    <mergeCell ref="AR36:AS36"/>
    <mergeCell ref="AL32:AM32"/>
    <mergeCell ref="AN32:AO32"/>
    <mergeCell ref="AB32:AC32"/>
    <mergeCell ref="AN31:AO31"/>
    <mergeCell ref="T34:U34"/>
    <mergeCell ref="V34:W34"/>
    <mergeCell ref="T36:U36"/>
    <mergeCell ref="V36:W36"/>
    <mergeCell ref="AH36:AI36"/>
    <mergeCell ref="V35:W35"/>
    <mergeCell ref="AF33:AG33"/>
    <mergeCell ref="AH33:AI33"/>
    <mergeCell ref="BD25:BH28"/>
    <mergeCell ref="AF26:AQ26"/>
    <mergeCell ref="AR26:BC26"/>
    <mergeCell ref="AF27:AK27"/>
    <mergeCell ref="AL27:AQ27"/>
    <mergeCell ref="AR27:AW27"/>
    <mergeCell ref="AX27:BC27"/>
    <mergeCell ref="AF28:AG28"/>
    <mergeCell ref="AH28:AI28"/>
    <mergeCell ref="AJ28:AK28"/>
    <mergeCell ref="AL28:AM28"/>
    <mergeCell ref="AN28:AO28"/>
    <mergeCell ref="BD33:BH33"/>
    <mergeCell ref="AL29:AM29"/>
    <mergeCell ref="AZ33:BA33"/>
    <mergeCell ref="BB33:BC33"/>
    <mergeCell ref="AX31:AY31"/>
    <mergeCell ref="BD32:BH32"/>
    <mergeCell ref="BD30:BH30"/>
    <mergeCell ref="AX29:AY29"/>
    <mergeCell ref="AZ29:BA29"/>
    <mergeCell ref="BB29:BC29"/>
    <mergeCell ref="AX30:AY30"/>
    <mergeCell ref="AR29:AS29"/>
    <mergeCell ref="AP30:AQ30"/>
    <mergeCell ref="AR31:AS31"/>
    <mergeCell ref="AT31:AU31"/>
    <mergeCell ref="AV31:AW31"/>
    <mergeCell ref="AR30:AS30"/>
    <mergeCell ref="AN29:AO29"/>
    <mergeCell ref="AP29:AQ29"/>
    <mergeCell ref="AZ30:BA30"/>
    <mergeCell ref="V29:W29"/>
    <mergeCell ref="AJ31:AK31"/>
    <mergeCell ref="BD29:BH29"/>
    <mergeCell ref="AH30:AI30"/>
    <mergeCell ref="AJ30:AK30"/>
    <mergeCell ref="AL30:AM30"/>
    <mergeCell ref="AD31:AE31"/>
    <mergeCell ref="AZ31:BA31"/>
    <mergeCell ref="AB29:AC29"/>
    <mergeCell ref="AD29:AE29"/>
    <mergeCell ref="AF29:AG29"/>
    <mergeCell ref="V30:W30"/>
    <mergeCell ref="AV29:AW29"/>
    <mergeCell ref="R29:S29"/>
    <mergeCell ref="X29:Y29"/>
    <mergeCell ref="BB30:BC30"/>
    <mergeCell ref="X30:Y30"/>
    <mergeCell ref="AB30:AC30"/>
    <mergeCell ref="AD30:AE30"/>
    <mergeCell ref="BD31:BH31"/>
    <mergeCell ref="R25:S28"/>
    <mergeCell ref="T25:AE25"/>
    <mergeCell ref="T26:U28"/>
    <mergeCell ref="V26:W28"/>
    <mergeCell ref="X26:AE26"/>
    <mergeCell ref="X27:Y28"/>
    <mergeCell ref="Z27:AA28"/>
    <mergeCell ref="AB27:AC28"/>
    <mergeCell ref="AD27:AE28"/>
    <mergeCell ref="Z32:AA32"/>
    <mergeCell ref="P32:Q32"/>
    <mergeCell ref="R32:S32"/>
    <mergeCell ref="X32:Y32"/>
    <mergeCell ref="V32:W32"/>
    <mergeCell ref="AF30:AG30"/>
    <mergeCell ref="P33:Q33"/>
    <mergeCell ref="R33:S33"/>
    <mergeCell ref="T33:U33"/>
    <mergeCell ref="V33:W33"/>
    <mergeCell ref="X33:Y33"/>
    <mergeCell ref="Z33:AA33"/>
    <mergeCell ref="Z29:AA29"/>
    <mergeCell ref="Z30:AA30"/>
    <mergeCell ref="AF31:AG31"/>
    <mergeCell ref="AB31:AC31"/>
    <mergeCell ref="AF25:BB25"/>
    <mergeCell ref="P31:Q31"/>
    <mergeCell ref="R31:S31"/>
    <mergeCell ref="T31:U31"/>
    <mergeCell ref="V31:W31"/>
    <mergeCell ref="P29:Q29"/>
    <mergeCell ref="T29:U29"/>
    <mergeCell ref="P35:Q35"/>
    <mergeCell ref="P30:Q30"/>
    <mergeCell ref="R30:S30"/>
    <mergeCell ref="T30:U30"/>
    <mergeCell ref="P34:Q34"/>
    <mergeCell ref="X36:Y36"/>
    <mergeCell ref="X35:Y35"/>
    <mergeCell ref="Z34:AA34"/>
    <mergeCell ref="P38:Q38"/>
    <mergeCell ref="X38:Y38"/>
    <mergeCell ref="Z38:AA38"/>
    <mergeCell ref="T37:U37"/>
    <mergeCell ref="AB35:AC35"/>
    <mergeCell ref="AB34:AC34"/>
    <mergeCell ref="X34:Y34"/>
    <mergeCell ref="AD34:AE34"/>
    <mergeCell ref="T35:U35"/>
    <mergeCell ref="R34:S34"/>
    <mergeCell ref="X37:Y37"/>
    <mergeCell ref="Z37:AA37"/>
    <mergeCell ref="AB37:AC37"/>
    <mergeCell ref="AB36:AC36"/>
    <mergeCell ref="Z36:AA36"/>
    <mergeCell ref="R35:S35"/>
    <mergeCell ref="P36:Q36"/>
    <mergeCell ref="R36:S36"/>
    <mergeCell ref="R37:S37"/>
    <mergeCell ref="P37:Q37"/>
    <mergeCell ref="AD33:AE33"/>
    <mergeCell ref="AD37:AE37"/>
    <mergeCell ref="T53:U53"/>
    <mergeCell ref="P50:Q50"/>
    <mergeCell ref="P53:Q53"/>
    <mergeCell ref="P49:Q49"/>
    <mergeCell ref="V53:W53"/>
    <mergeCell ref="R38:S38"/>
    <mergeCell ref="T38:U38"/>
    <mergeCell ref="V38:W38"/>
    <mergeCell ref="AH50:AI50"/>
    <mergeCell ref="AD41:AE41"/>
    <mergeCell ref="AF41:AG41"/>
    <mergeCell ref="AB38:AC38"/>
    <mergeCell ref="AD38:AE38"/>
    <mergeCell ref="AF38:AG38"/>
    <mergeCell ref="AH38:AI38"/>
    <mergeCell ref="Z39:AA39"/>
    <mergeCell ref="AH42:AI42"/>
    <mergeCell ref="AH43:AI43"/>
    <mergeCell ref="AD52:AE52"/>
    <mergeCell ref="AH51:AI51"/>
    <mergeCell ref="X41:Y41"/>
    <mergeCell ref="P42:Q42"/>
    <mergeCell ref="R42:S42"/>
    <mergeCell ref="V41:W41"/>
    <mergeCell ref="X39:Y39"/>
    <mergeCell ref="P51:Q51"/>
    <mergeCell ref="X40:Y40"/>
    <mergeCell ref="Z40:AA40"/>
    <mergeCell ref="X43:Y43"/>
    <mergeCell ref="T39:U39"/>
    <mergeCell ref="V39:W39"/>
    <mergeCell ref="X45:Y45"/>
    <mergeCell ref="R63:S63"/>
    <mergeCell ref="T63:U63"/>
    <mergeCell ref="P71:Q71"/>
    <mergeCell ref="R71:S71"/>
    <mergeCell ref="T71:U71"/>
    <mergeCell ref="T42:U42"/>
    <mergeCell ref="V42:W42"/>
    <mergeCell ref="R41:S41"/>
    <mergeCell ref="R43:S43"/>
    <mergeCell ref="T54:U54"/>
    <mergeCell ref="V61:W61"/>
    <mergeCell ref="P68:Q68"/>
    <mergeCell ref="R68:S68"/>
    <mergeCell ref="T68:U68"/>
    <mergeCell ref="V68:W68"/>
    <mergeCell ref="X71:Y71"/>
    <mergeCell ref="Z71:AA71"/>
    <mergeCell ref="Z54:AA54"/>
    <mergeCell ref="Z43:AA43"/>
    <mergeCell ref="P41:Q41"/>
    <mergeCell ref="T45:U45"/>
    <mergeCell ref="T41:U41"/>
    <mergeCell ref="T44:U44"/>
    <mergeCell ref="R45:S45"/>
    <mergeCell ref="T50:U50"/>
    <mergeCell ref="P62:Q62"/>
    <mergeCell ref="V64:W64"/>
    <mergeCell ref="X64:Y64"/>
    <mergeCell ref="V63:W63"/>
    <mergeCell ref="Z45:AA45"/>
    <mergeCell ref="Z41:AA41"/>
    <mergeCell ref="R53:S53"/>
    <mergeCell ref="AD74:AE74"/>
    <mergeCell ref="X68:Y68"/>
    <mergeCell ref="Z68:AA68"/>
    <mergeCell ref="AF42:AG42"/>
    <mergeCell ref="R54:S54"/>
    <mergeCell ref="X54:Y54"/>
    <mergeCell ref="T49:U49"/>
    <mergeCell ref="R78:S78"/>
    <mergeCell ref="R74:S74"/>
    <mergeCell ref="T74:U74"/>
    <mergeCell ref="R75:S75"/>
    <mergeCell ref="T75:U75"/>
    <mergeCell ref="Z74:AA74"/>
    <mergeCell ref="V48:W48"/>
    <mergeCell ref="AB46:AC46"/>
    <mergeCell ref="X50:Y50"/>
    <mergeCell ref="Z50:AA50"/>
    <mergeCell ref="X51:Y51"/>
    <mergeCell ref="AB49:AC49"/>
    <mergeCell ref="AB50:AC50"/>
    <mergeCell ref="AD50:AE50"/>
    <mergeCell ref="Z67:AA67"/>
    <mergeCell ref="X67:Y67"/>
    <mergeCell ref="AD46:AE46"/>
    <mergeCell ref="AF46:AG46"/>
    <mergeCell ref="Z46:AA46"/>
    <mergeCell ref="AF45:AG45"/>
    <mergeCell ref="AF43:AG43"/>
    <mergeCell ref="Z64:AA64"/>
    <mergeCell ref="AB64:AC64"/>
    <mergeCell ref="AF44:AG44"/>
    <mergeCell ref="AD42:AE42"/>
    <mergeCell ref="AD72:AE72"/>
    <mergeCell ref="AF72:AG72"/>
    <mergeCell ref="AN61:AO61"/>
    <mergeCell ref="AF50:AG50"/>
    <mergeCell ref="AF54:AG54"/>
    <mergeCell ref="AB62:AC62"/>
    <mergeCell ref="AN50:AO50"/>
    <mergeCell ref="AP50:AQ50"/>
    <mergeCell ref="AT50:AU50"/>
    <mergeCell ref="AJ43:AK43"/>
    <mergeCell ref="AT46:AU46"/>
    <mergeCell ref="AR46:AS46"/>
    <mergeCell ref="AL47:AM47"/>
    <mergeCell ref="AN47:AO47"/>
    <mergeCell ref="AP47:AQ47"/>
    <mergeCell ref="X42:Y42"/>
    <mergeCell ref="Z42:AA42"/>
    <mergeCell ref="AB43:AC43"/>
    <mergeCell ref="AT42:AU42"/>
    <mergeCell ref="AD62:AE62"/>
    <mergeCell ref="AD48:AE48"/>
    <mergeCell ref="AB45:AC45"/>
    <mergeCell ref="AH45:AI45"/>
    <mergeCell ref="Z48:AA48"/>
    <mergeCell ref="AT45:AU45"/>
    <mergeCell ref="AD53:AE53"/>
    <mergeCell ref="AD63:AE63"/>
    <mergeCell ref="AH62:AI62"/>
    <mergeCell ref="AF53:AG53"/>
    <mergeCell ref="AH53:AI53"/>
    <mergeCell ref="AF62:AG62"/>
    <mergeCell ref="AD64:AE64"/>
    <mergeCell ref="AL40:AM40"/>
    <mergeCell ref="AJ54:AK54"/>
    <mergeCell ref="AL54:AM54"/>
    <mergeCell ref="AL42:AM42"/>
    <mergeCell ref="BB53:BC53"/>
    <mergeCell ref="AV50:AW50"/>
    <mergeCell ref="AV54:AW54"/>
    <mergeCell ref="BD44:BH44"/>
    <mergeCell ref="AL44:AM44"/>
    <mergeCell ref="AN44:AO44"/>
    <mergeCell ref="AB42:AC42"/>
    <mergeCell ref="AP43:AQ43"/>
    <mergeCell ref="AR43:AS43"/>
    <mergeCell ref="AL43:AM43"/>
    <mergeCell ref="AD43:AE43"/>
    <mergeCell ref="AP44:AQ44"/>
    <mergeCell ref="AR44:AS44"/>
    <mergeCell ref="AB51:AC51"/>
    <mergeCell ref="AD51:AE51"/>
    <mergeCell ref="AF51:AG51"/>
    <mergeCell ref="AD54:AE54"/>
    <mergeCell ref="AV42:AW42"/>
    <mergeCell ref="AX42:AY42"/>
    <mergeCell ref="BD43:BH43"/>
    <mergeCell ref="BD49:BH49"/>
    <mergeCell ref="BB42:BC42"/>
    <mergeCell ref="AN42:AO42"/>
    <mergeCell ref="AL46:AM46"/>
    <mergeCell ref="AN46:AO46"/>
    <mergeCell ref="BD42:BH42"/>
    <mergeCell ref="AP45:AQ45"/>
    <mergeCell ref="AB48:AC48"/>
    <mergeCell ref="P74:Q74"/>
    <mergeCell ref="P75:Q75"/>
    <mergeCell ref="J140:R140"/>
    <mergeCell ref="A143:S144"/>
    <mergeCell ref="BC104:BH104"/>
    <mergeCell ref="G146:I146"/>
    <mergeCell ref="G141:I141"/>
    <mergeCell ref="B50:O50"/>
    <mergeCell ref="B51:O51"/>
    <mergeCell ref="B52:O52"/>
    <mergeCell ref="B53:O53"/>
    <mergeCell ref="B54:O54"/>
    <mergeCell ref="B61:O61"/>
    <mergeCell ref="B62:O62"/>
    <mergeCell ref="B63:O63"/>
    <mergeCell ref="B64:O64"/>
    <mergeCell ref="B75:O75"/>
    <mergeCell ref="B76:O76"/>
    <mergeCell ref="B77:O77"/>
    <mergeCell ref="B78:O78"/>
    <mergeCell ref="B79:O79"/>
    <mergeCell ref="AR54:AS54"/>
    <mergeCell ref="AN63:AO63"/>
    <mergeCell ref="AP63:AQ63"/>
    <mergeCell ref="BD51:BH51"/>
    <mergeCell ref="AB61:AC61"/>
    <mergeCell ref="AD61:AE61"/>
    <mergeCell ref="AJ51:AK51"/>
    <mergeCell ref="AL51:AM51"/>
    <mergeCell ref="AN51:AO51"/>
    <mergeCell ref="AL61:AM61"/>
    <mergeCell ref="B80:O80"/>
    <mergeCell ref="B31:O31"/>
    <mergeCell ref="B32:O32"/>
    <mergeCell ref="B33:O33"/>
    <mergeCell ref="B34:O34"/>
    <mergeCell ref="B35:O35"/>
    <mergeCell ref="B36:O36"/>
    <mergeCell ref="B37:O37"/>
    <mergeCell ref="B38:O38"/>
    <mergeCell ref="B39:O39"/>
    <mergeCell ref="B40:O40"/>
    <mergeCell ref="B41:O41"/>
    <mergeCell ref="B42:O42"/>
    <mergeCell ref="AX44:AY44"/>
    <mergeCell ref="AZ44:BA44"/>
    <mergeCell ref="AV43:AW43"/>
    <mergeCell ref="A94:D94"/>
    <mergeCell ref="T84:U84"/>
    <mergeCell ref="V84:W84"/>
    <mergeCell ref="X84:Y84"/>
    <mergeCell ref="P78:Q78"/>
    <mergeCell ref="B43:O43"/>
    <mergeCell ref="B44:O44"/>
    <mergeCell ref="AR47:AS47"/>
    <mergeCell ref="AT47:AU47"/>
    <mergeCell ref="AP38:AQ38"/>
    <mergeCell ref="AR38:AS38"/>
    <mergeCell ref="AT38:AU38"/>
    <mergeCell ref="AJ49:AK49"/>
    <mergeCell ref="AL49:AM49"/>
    <mergeCell ref="AT61:AU61"/>
    <mergeCell ref="AV61:AW61"/>
    <mergeCell ref="Z49:AA49"/>
    <mergeCell ref="A137:BH137"/>
    <mergeCell ref="A81:S81"/>
    <mergeCell ref="A82:S82"/>
    <mergeCell ref="A83:S83"/>
    <mergeCell ref="A84:S84"/>
    <mergeCell ref="AP28:AQ28"/>
    <mergeCell ref="AR28:AS28"/>
    <mergeCell ref="AT28:AU28"/>
    <mergeCell ref="AV28:AW28"/>
    <mergeCell ref="AX28:AY28"/>
    <mergeCell ref="AZ28:BA28"/>
    <mergeCell ref="BB28:BC28"/>
    <mergeCell ref="B65:O65"/>
    <mergeCell ref="B66:O66"/>
    <mergeCell ref="B67:O67"/>
    <mergeCell ref="B68:O68"/>
    <mergeCell ref="B69:O69"/>
    <mergeCell ref="B70:O70"/>
    <mergeCell ref="B71:O71"/>
    <mergeCell ref="B72:O72"/>
    <mergeCell ref="B73:O73"/>
    <mergeCell ref="B74:O74"/>
    <mergeCell ref="B45:O45"/>
    <mergeCell ref="B46:O46"/>
    <mergeCell ref="B47:O47"/>
    <mergeCell ref="B48:O48"/>
    <mergeCell ref="B49:O49"/>
    <mergeCell ref="A25:A28"/>
    <mergeCell ref="B25:O28"/>
    <mergeCell ref="P25:Q28"/>
    <mergeCell ref="B29:O29"/>
    <mergeCell ref="B30:O30"/>
  </mergeCells>
  <printOptions horizontalCentered="1"/>
  <pageMargins left="0" right="0" top="0" bottom="0" header="0" footer="0"/>
  <pageSetup paperSize="8" scale="37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ШАБЛОН_Типовой учебный план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Хмельницкая Е.А.</dc:creator>
  <cp:lastModifiedBy>Фецкович Д.А.</cp:lastModifiedBy>
  <cp:lastPrinted>2022-10-04T12:01:26Z</cp:lastPrinted>
  <dcterms:created xsi:type="dcterms:W3CDTF">2018-11-26T12:23:21Z</dcterms:created>
  <dcterms:modified xsi:type="dcterms:W3CDTF">2022-10-05T06:17:34Z</dcterms:modified>
</cp:coreProperties>
</file>