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2025-2026\Африканистика\"/>
    </mc:Choice>
  </mc:AlternateContent>
  <bookViews>
    <workbookView xWindow="0" yWindow="0" windowWidth="23040" windowHeight="8610"/>
  </bookViews>
  <sheets>
    <sheet name="Модель" sheetId="3" r:id="rId1"/>
  </sheets>
  <definedNames>
    <definedName name="_xlnm.Print_Area" localSheetId="0">Модель!$A$1:$BK$204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31" i="3" l="1"/>
  <c r="AH31" i="3"/>
  <c r="BC61" i="3"/>
  <c r="AZ61" i="3"/>
  <c r="AW61" i="3"/>
  <c r="AT61" i="3"/>
  <c r="AQ61" i="3"/>
  <c r="AN61" i="3"/>
  <c r="AH61" i="3"/>
  <c r="BJ19" i="3" l="1"/>
  <c r="AY61" i="3" l="1"/>
  <c r="BB61" i="3"/>
  <c r="BA61" i="3"/>
  <c r="V66" i="3"/>
  <c r="T66" i="3"/>
  <c r="V67" i="3"/>
  <c r="T67" i="3"/>
  <c r="BB31" i="3" l="1"/>
  <c r="BA31" i="3"/>
  <c r="BA110" i="3" s="1"/>
  <c r="AU31" i="3"/>
  <c r="BB110" i="3" l="1"/>
  <c r="BA111" i="3" s="1"/>
  <c r="BC110" i="3"/>
  <c r="AF31" i="3"/>
  <c r="T115" i="3" l="1"/>
  <c r="T114" i="3"/>
  <c r="T113" i="3"/>
  <c r="T112" i="3"/>
  <c r="V98" i="3"/>
  <c r="V96" i="3" s="1"/>
  <c r="T98" i="3"/>
  <c r="T96" i="3" s="1"/>
  <c r="AD96" i="3"/>
  <c r="AB96" i="3"/>
  <c r="AB61" i="3" s="1"/>
  <c r="X96" i="3"/>
  <c r="V89" i="3"/>
  <c r="T89" i="3"/>
  <c r="T88" i="3" s="1"/>
  <c r="AD88" i="3"/>
  <c r="X88" i="3"/>
  <c r="V85" i="3"/>
  <c r="T85" i="3"/>
  <c r="V86" i="3"/>
  <c r="T86" i="3"/>
  <c r="V87" i="3"/>
  <c r="T87" i="3"/>
  <c r="V77" i="3"/>
  <c r="T77" i="3"/>
  <c r="V83" i="3"/>
  <c r="T83" i="3"/>
  <c r="V82" i="3"/>
  <c r="T82" i="3"/>
  <c r="V81" i="3"/>
  <c r="T81" i="3"/>
  <c r="V78" i="3"/>
  <c r="T78" i="3"/>
  <c r="V79" i="3"/>
  <c r="T79" i="3"/>
  <c r="V74" i="3"/>
  <c r="T74" i="3"/>
  <c r="V73" i="3"/>
  <c r="T73" i="3"/>
  <c r="V71" i="3"/>
  <c r="T71" i="3"/>
  <c r="V70" i="3"/>
  <c r="T70" i="3"/>
  <c r="V64" i="3"/>
  <c r="T64" i="3"/>
  <c r="V63" i="3"/>
  <c r="T63" i="3"/>
  <c r="AX61" i="3"/>
  <c r="AV61" i="3"/>
  <c r="AU61" i="3"/>
  <c r="AS61" i="3"/>
  <c r="AR61" i="3"/>
  <c r="AP61" i="3"/>
  <c r="AO61" i="3"/>
  <c r="AM61" i="3"/>
  <c r="AL61" i="3"/>
  <c r="AK61" i="3"/>
  <c r="AJ61" i="3"/>
  <c r="AI61" i="3"/>
  <c r="AG61" i="3"/>
  <c r="AF61" i="3"/>
  <c r="AF110" i="3" s="1"/>
  <c r="T60" i="3"/>
  <c r="T58" i="3"/>
  <c r="T57" i="3"/>
  <c r="T56" i="3"/>
  <c r="T54" i="3"/>
  <c r="V53" i="3"/>
  <c r="T53" i="3"/>
  <c r="AB51" i="3"/>
  <c r="AB31" i="3" s="1"/>
  <c r="T51" i="3"/>
  <c r="V50" i="3"/>
  <c r="T50" i="3"/>
  <c r="V49" i="3"/>
  <c r="T49" i="3"/>
  <c r="V47" i="3"/>
  <c r="T47" i="3"/>
  <c r="V45" i="3"/>
  <c r="T45" i="3"/>
  <c r="V44" i="3"/>
  <c r="T44" i="3"/>
  <c r="V42" i="3"/>
  <c r="T42" i="3"/>
  <c r="V41" i="3"/>
  <c r="T41" i="3"/>
  <c r="V40" i="3"/>
  <c r="T40" i="3"/>
  <c r="V38" i="3"/>
  <c r="T38" i="3"/>
  <c r="V37" i="3"/>
  <c r="T37" i="3"/>
  <c r="V35" i="3"/>
  <c r="T35" i="3"/>
  <c r="V34" i="3"/>
  <c r="T34" i="3"/>
  <c r="V33" i="3"/>
  <c r="T33" i="3"/>
  <c r="AZ31" i="3"/>
  <c r="AY31" i="3"/>
  <c r="AX31" i="3"/>
  <c r="AW31" i="3"/>
  <c r="AV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G31" i="3"/>
  <c r="AD31" i="3"/>
  <c r="X31" i="3"/>
  <c r="BH20" i="3"/>
  <c r="BF20" i="3"/>
  <c r="BE20" i="3"/>
  <c r="BD20" i="3"/>
  <c r="BC20" i="3"/>
  <c r="BB20" i="3"/>
  <c r="BJ18" i="3"/>
  <c r="BJ17" i="3"/>
  <c r="BJ16" i="3"/>
  <c r="BJ15" i="3"/>
  <c r="X61" i="3" l="1"/>
  <c r="X110" i="3" s="1"/>
  <c r="BJ20" i="3"/>
  <c r="AT110" i="3"/>
  <c r="AB110" i="3"/>
  <c r="AD61" i="3"/>
  <c r="AD110" i="3" s="1"/>
  <c r="AX110" i="3"/>
  <c r="AU110" i="3"/>
  <c r="AG110" i="3"/>
  <c r="AF111" i="3" s="1"/>
  <c r="AK110" i="3"/>
  <c r="AO110" i="3"/>
  <c r="AS110" i="3"/>
  <c r="AR111" i="3" s="1"/>
  <c r="AW110" i="3"/>
  <c r="V88" i="3"/>
  <c r="V61" i="3" s="1"/>
  <c r="AH110" i="3"/>
  <c r="AL110" i="3"/>
  <c r="AP110" i="3"/>
  <c r="AO111" i="3" s="1"/>
  <c r="V31" i="3"/>
  <c r="T61" i="3"/>
  <c r="T31" i="3" s="1"/>
  <c r="AJ110" i="3"/>
  <c r="AI111" i="3" s="1"/>
  <c r="AR110" i="3"/>
  <c r="AI110" i="3"/>
  <c r="AM110" i="3"/>
  <c r="AL111" i="3" s="1"/>
  <c r="AQ110" i="3"/>
  <c r="AY110" i="3"/>
  <c r="AX111" i="3" s="1"/>
  <c r="AN110" i="3"/>
  <c r="AV110" i="3"/>
  <c r="AU111" i="3" s="1"/>
  <c r="AZ110" i="3"/>
  <c r="V110" i="3" l="1"/>
  <c r="T110" i="3"/>
</calcChain>
</file>

<file path=xl/sharedStrings.xml><?xml version="1.0" encoding="utf-8"?>
<sst xmlns="http://schemas.openxmlformats.org/spreadsheetml/2006/main" count="725" uniqueCount="448">
  <si>
    <t xml:space="preserve">МИНИСТЕРСТВО ОБРАЗОВАНИЯ РЕСПУБЛИКИ БЕЛАРУСЬ </t>
  </si>
  <si>
    <t>Квалификация:</t>
  </si>
  <si>
    <t>Регистрационный № ____________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</si>
  <si>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</si>
  <si>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</si>
  <si>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</si>
  <si>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</si>
  <si>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</si>
  <si>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</si>
  <si>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</si>
  <si>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</si>
  <si>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</si>
  <si>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</si>
  <si>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</si>
  <si>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</si>
  <si>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</si>
  <si>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</si>
  <si>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</si>
  <si>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</si>
  <si>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</si>
  <si>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</si>
  <si>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</si>
  <si>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</si>
  <si>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</si>
  <si>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</si>
  <si>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</si>
  <si>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</si>
  <si>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</si>
  <si>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</si>
  <si>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</si>
  <si>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</si>
  <si>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</si>
  <si>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</si>
  <si>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</si>
  <si>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</si>
  <si>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</si>
  <si>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</si>
  <si>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</si>
  <si>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</si>
  <si>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</si>
  <si>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</si>
  <si>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</si>
  <si>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</si>
  <si>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</si>
  <si>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</si>
  <si>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</si>
  <si>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</si>
  <si>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</si>
  <si>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</si>
  <si>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</si>
  <si>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</si>
  <si>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</si>
  <si>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</si>
  <si>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</si>
  <si>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</si>
  <si>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Х</t>
  </si>
  <si>
    <t>III</t>
  </si>
  <si>
    <t>X</t>
  </si>
  <si>
    <t>IV</t>
  </si>
  <si>
    <t>//</t>
  </si>
  <si>
    <t>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</si>
  <si>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</si>
  <si>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</si>
  <si>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</si>
  <si>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</si>
  <si>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</si>
  <si>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</si>
  <si>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</si>
  <si>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</si>
  <si>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</si>
  <si>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</si>
  <si>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</si>
  <si>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</si>
  <si>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</si>
  <si>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</si>
  <si>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</si>
  <si>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</si>
  <si>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</si>
  <si>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</si>
  <si>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</si>
  <si>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</si>
  <si>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</si>
  <si>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</si>
  <si>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</si>
  <si>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</si>
  <si>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</si>
  <si>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</si>
  <si>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</si>
  <si>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</si>
  <si>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</si>
  <si>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</si>
  <si>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</si>
  <si>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</si>
  <si>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</si>
  <si>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Всего часов</t>
  </si>
  <si>
    <t>Ауд. часов</t>
  </si>
  <si>
    <t>Зач. единиц</t>
  </si>
  <si>
    <t>Государственный компонент</t>
  </si>
  <si>
    <t>1.1</t>
  </si>
  <si>
    <t>Социально-гуманитарный модуль - 1</t>
  </si>
  <si>
    <t>1.1.1</t>
  </si>
  <si>
    <t>Философия</t>
  </si>
  <si>
    <t>УК-8</t>
  </si>
  <si>
    <t>1.1.2</t>
  </si>
  <si>
    <t>Современная политэкономия</t>
  </si>
  <si>
    <t>УК-9</t>
  </si>
  <si>
    <t>1.1.3</t>
  </si>
  <si>
    <t>История белорусской государственности</t>
  </si>
  <si>
    <t>1.2</t>
  </si>
  <si>
    <t>1.2.1</t>
  </si>
  <si>
    <t>БПК-1</t>
  </si>
  <si>
    <t>1.2.2</t>
  </si>
  <si>
    <t>БПК-2</t>
  </si>
  <si>
    <t>1.3</t>
  </si>
  <si>
    <t>1.3.1</t>
  </si>
  <si>
    <t>БПК-3</t>
  </si>
  <si>
    <t>1.3.2</t>
  </si>
  <si>
    <t>БПК-4</t>
  </si>
  <si>
    <t>1.3.3</t>
  </si>
  <si>
    <t>1.4</t>
  </si>
  <si>
    <t>1.5</t>
  </si>
  <si>
    <t>1.6</t>
  </si>
  <si>
    <t>1.6.1</t>
  </si>
  <si>
    <t>БПК-8</t>
  </si>
  <si>
    <t>1.6.2</t>
  </si>
  <si>
    <t>Модуль "Курсовая работа"</t>
  </si>
  <si>
    <t>2.</t>
  </si>
  <si>
    <t>Компонент учреждения образования</t>
  </si>
  <si>
    <t>2.1</t>
  </si>
  <si>
    <t>Социально-гуманитарный модуль - 2</t>
  </si>
  <si>
    <t>2.1.1</t>
  </si>
  <si>
    <t>Политология</t>
  </si>
  <si>
    <t>2.1.2</t>
  </si>
  <si>
    <t>Великая Отечественная война советского народа (в контексте Второй мировой войны) / Культурология</t>
  </si>
  <si>
    <t>СК-2</t>
  </si>
  <si>
    <t>СК-3</t>
  </si>
  <si>
    <t>СК-13</t>
  </si>
  <si>
    <t>СК-4</t>
  </si>
  <si>
    <t>2.3</t>
  </si>
  <si>
    <t>2.3.1</t>
  </si>
  <si>
    <t>СК-5</t>
  </si>
  <si>
    <t>2.3.2</t>
  </si>
  <si>
    <t>СК-6</t>
  </si>
  <si>
    <t>2.4</t>
  </si>
  <si>
    <t>СК-7</t>
  </si>
  <si>
    <t>2.4.1</t>
  </si>
  <si>
    <t>2.4.2</t>
  </si>
  <si>
    <t>2.5</t>
  </si>
  <si>
    <t>СК-10</t>
  </si>
  <si>
    <t>2.5.1</t>
  </si>
  <si>
    <t>Введение в языкознание</t>
  </si>
  <si>
    <t>2.5.2</t>
  </si>
  <si>
    <t>2.6</t>
  </si>
  <si>
    <t>2.6.1</t>
  </si>
  <si>
    <t>СК-9</t>
  </si>
  <si>
    <t>2.6.2</t>
  </si>
  <si>
    <t>2.7</t>
  </si>
  <si>
    <t>2.7.1</t>
  </si>
  <si>
    <t>СК-12</t>
  </si>
  <si>
    <t>СОГЛАСОВАНО</t>
  </si>
  <si>
    <t>2.7.2</t>
  </si>
  <si>
    <t>2.7.3</t>
  </si>
  <si>
    <t>СК-16</t>
  </si>
  <si>
    <t>2.8</t>
  </si>
  <si>
    <t>СК-8</t>
  </si>
  <si>
    <t>2.8.2</t>
  </si>
  <si>
    <t>СК-17</t>
  </si>
  <si>
    <t>2.8.3</t>
  </si>
  <si>
    <t>2.9</t>
  </si>
  <si>
    <t>2.9.1</t>
  </si>
  <si>
    <t>БПК-11</t>
  </si>
  <si>
    <t>СК-15</t>
  </si>
  <si>
    <t>СК-21</t>
  </si>
  <si>
    <t>2.10</t>
  </si>
  <si>
    <t>Модуль "Управленческая деятельность"</t>
  </si>
  <si>
    <t>2.10.1</t>
  </si>
  <si>
    <t>Государственная служба. Дипломатическая служба.  Психология специалиста-международника</t>
  </si>
  <si>
    <t>СК-18</t>
  </si>
  <si>
    <t>2.10.2</t>
  </si>
  <si>
    <t>2.11</t>
  </si>
  <si>
    <t xml:space="preserve">Факультативные дисциплины </t>
  </si>
  <si>
    <t>2.11.1</t>
  </si>
  <si>
    <t>Введение в бизнес</t>
  </si>
  <si>
    <t>/7</t>
  </si>
  <si>
    <t>/102</t>
  </si>
  <si>
    <t>/68</t>
  </si>
  <si>
    <t>СК-19</t>
  </si>
  <si>
    <t>2.11.2</t>
  </si>
  <si>
    <t>Физическая культура</t>
  </si>
  <si>
    <t>/70</t>
  </si>
  <si>
    <t>/36</t>
  </si>
  <si>
    <t>/34</t>
  </si>
  <si>
    <t>УК-11</t>
  </si>
  <si>
    <t>2.11.3</t>
  </si>
  <si>
    <t>/1</t>
  </si>
  <si>
    <t>/44</t>
  </si>
  <si>
    <t>/24</t>
  </si>
  <si>
    <t>/18</t>
  </si>
  <si>
    <t>/6</t>
  </si>
  <si>
    <t>/2</t>
  </si>
  <si>
    <t>УК-1</t>
  </si>
  <si>
    <t>Дополнительны виды обучения</t>
  </si>
  <si>
    <t>/1,2,3,
4,5,6</t>
  </si>
  <si>
    <t>/350</t>
  </si>
  <si>
    <t>/10</t>
  </si>
  <si>
    <t>/340</t>
  </si>
  <si>
    <t>/72</t>
  </si>
  <si>
    <t>Белорусский язык (профессиональная лексика)</t>
  </si>
  <si>
    <t>/52</t>
  </si>
  <si>
    <t>УК-10</t>
  </si>
  <si>
    <t>/3</t>
  </si>
  <si>
    <t>БПК-15</t>
  </si>
  <si>
    <t>/20</t>
  </si>
  <si>
    <t>/14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</si>
  <si>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</si>
  <si>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</si>
  <si>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</si>
  <si>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</si>
  <si>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</si>
  <si>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</si>
  <si>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</si>
  <si>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</si>
  <si>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</si>
  <si>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Название практики</t>
  </si>
  <si>
    <t>Семестр</t>
  </si>
  <si>
    <t>Недель</t>
  </si>
  <si>
    <t>Зачетных
единиц</t>
  </si>
  <si>
    <t>Ознакомительная</t>
  </si>
  <si>
    <t>Страноведческая</t>
  </si>
  <si>
    <t>Языковая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</si>
  <si>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</si>
  <si>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</si>
  <si>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</si>
  <si>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</si>
  <si>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Владеть основами исследовательской деятельности, осуществлять поиск, анализ и синтез информации</t>
  </si>
  <si>
    <t>УК-2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</si>
  <si>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</si>
  <si>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УК-3</t>
  </si>
  <si>
    <t>Осуществлять коммуникации на иностранном языке для решения задач межличностного и межкультурного взаимодействия</t>
  </si>
  <si>
    <t>УК-4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</si>
  <si>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</si>
  <si>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</si>
  <si>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</si>
  <si>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</si>
  <si>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</si>
  <si>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УК-7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</si>
  <si>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</si>
  <si>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</si>
  <si>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</si>
  <si>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Использовать основные понятия и термины специальной лексики белорусского языка в профессиональной деятельности</t>
  </si>
  <si>
    <t>Использовать средства физической культуры и спорта для сохранения и укрепления здоровья, профилактики заболеваний</t>
  </si>
  <si>
    <t>БПК-5</t>
  </si>
  <si>
    <t>БПК-6</t>
  </si>
  <si>
    <t>БПК-7</t>
  </si>
  <si>
    <t>БПК-9</t>
  </si>
  <si>
    <t>Применять теорию и методику двустороннего устного и письменного перевода</t>
  </si>
  <si>
    <t>БПК-10</t>
  </si>
  <si>
    <t>Использовать базовые стилистические навыки перевода с изучаемого восточного языка на родной</t>
  </si>
  <si>
    <t>Демонстрировать знание особенностей современной дипломатии и дипломатического этикета</t>
  </si>
  <si>
    <t>БПК-12</t>
  </si>
  <si>
    <t>БПК-13</t>
  </si>
  <si>
    <t>БПК-14</t>
  </si>
  <si>
    <t>Применять научные подходы, концепции и методы, выработанные в рамках современного востоковедения и смежных социально-гуманитарных наук, для анализа теоретических и практических проблем развития страны изучаемого восточного языка и комплексного анализа уклада жизни населения восточной страны или восточных стран, составляющих единую культурную общность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</si>
  <si>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</si>
  <si>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СК-1</t>
  </si>
  <si>
    <t>Понимать особенности развития художественной культуры в странах Востока</t>
  </si>
  <si>
    <t>Осуществлять устный и письменный перевод  деловых документов с восточного иностраннного языка на родной и с родного языка на восточный иностранный</t>
  </si>
  <si>
    <t>Учитывать основные стилистические и диалектные особенности изучаемого восточного языка и применять соответствующие знания в практике перевода</t>
  </si>
  <si>
    <t>Осуществлять речевое взаимодействие в рамках предсказуемых и непредсказуемых ситуаций на западном иностранном языке</t>
  </si>
  <si>
    <t>Понимать устную речь как живую, так и в записи, быть способным правильно использовать языковой материал</t>
  </si>
  <si>
    <t>Осуществлять устный и письменный  перевод текстов различного содержания и проблематики с западного иностранного языка на родной и с родного языка на западный иностранный</t>
  </si>
  <si>
    <t>Использовать терминологический аппарат и основные разделы языкознания, достижения общего и восточного языкознания и приоритетные направления развития лингвистической отрасли</t>
  </si>
  <si>
    <t>СК-11</t>
  </si>
  <si>
    <t>Использовать информацию об актуальных особенностях материальной и духовной культуры страны изучаемого восточного языка</t>
  </si>
  <si>
    <t>Понимать роль мифологических представлений, религиозных и религиозно-этических  учений в становлении и функционировании традиционных обществ страны изучаемого восточного языка</t>
  </si>
  <si>
    <t>Учитывать основные особенности классических форм изучаемого восточного языка и применять соответствующие знания в практике перевода</t>
  </si>
  <si>
    <t>СК-14</t>
  </si>
  <si>
    <t>Учитывать источники и основные этапы развития внешней политики страны изучаемого восточного языка после Второй мировой войны</t>
  </si>
  <si>
    <t>Представлять особенности культурной модернизации и процессы, повлиявшие на становление современной литературы страны изучаемого восточного языка</t>
  </si>
  <si>
    <t>Учитывать специфику общественно-политической мысли в контексте модернизации, политические институты страны изучаемого восточного языка и особенности их комплексного функционирования</t>
  </si>
  <si>
    <t>Выделять и характеризовать основные понятия, категории и принципы государственной службы и руководствоваться ими в практической деятельности, понимать и применять на практике современные требования к организации дипломатической службы в Республике Беларусь, учитывать психологические особенности профессиональной деятельности специалиста-международника</t>
  </si>
  <si>
    <t>Применять основы ведения бизнеса и предпринимательской деятельности</t>
  </si>
  <si>
    <t>СК-20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</si>
  <si>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</si>
  <si>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4 Дифференцированный зачёт</t>
  </si>
  <si>
    <t>5 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 или дисциплины по выбору</t>
  </si>
  <si>
    <t>6 Интегрированная учебная дисциплина "Безопасность жизнедеятельности человека"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</t>
  </si>
  <si>
    <t>_______________     О.Г. Прохоренко</t>
  </si>
  <si>
    <t>_______________   ________________</t>
  </si>
  <si>
    <t>Эксперт-нормоконтролер</t>
  </si>
  <si>
    <t>Специальные спортивные и оздоровительные компетенции</t>
  </si>
  <si>
    <t>Форма получения образования: дневная</t>
  </si>
  <si>
    <t xml:space="preserve">                  Специальность</t>
  </si>
  <si>
    <t>/30</t>
  </si>
  <si>
    <t>/38</t>
  </si>
  <si>
    <t>/28</t>
  </si>
  <si>
    <t>V курс</t>
  </si>
  <si>
    <t>9 семестр</t>
  </si>
  <si>
    <t>Ауд. Часов</t>
  </si>
  <si>
    <t>V</t>
  </si>
  <si>
    <t>Методология востоковедческих исследований</t>
  </si>
  <si>
    <t>Технологии креативного образования в высшей школе /Педагогика и психология высшего образования</t>
  </si>
  <si>
    <t>УПК-1,5</t>
  </si>
  <si>
    <t>УК-1,2</t>
  </si>
  <si>
    <t>УПК-4</t>
  </si>
  <si>
    <t>УК-4,7</t>
  </si>
  <si>
    <t>УК-5; БПК-5</t>
  </si>
  <si>
    <t>УК-3; БПК-5,6</t>
  </si>
  <si>
    <t>УК-3,6;БПК-7</t>
  </si>
  <si>
    <t>УК-2;БПК-9</t>
  </si>
  <si>
    <t>УК-1,2; БПК-14</t>
  </si>
  <si>
    <t>УК-8,9</t>
  </si>
  <si>
    <t>УК-7,8</t>
  </si>
  <si>
    <t>БПК-12; СК-9</t>
  </si>
  <si>
    <t>БПК-14; СК-9</t>
  </si>
  <si>
    <t>УК-5, 6</t>
  </si>
  <si>
    <t xml:space="preserve"> БПК-13</t>
  </si>
  <si>
    <t>/90</t>
  </si>
  <si>
    <t>Срок обучения:  4,5 лет</t>
  </si>
  <si>
    <t>Степень: Бакалавр</t>
  </si>
  <si>
    <t>VII. Итоговая аттестация</t>
  </si>
  <si>
    <t>Экономика стран Африки</t>
  </si>
  <si>
    <t>Правовые системы стран Африки</t>
  </si>
  <si>
    <t>Модуль "Основы первого иностранного языка"</t>
  </si>
  <si>
    <t>Первый иностранный язык (базовый уровень)</t>
  </si>
  <si>
    <t>Системы письменности изучаемого языка стран Африки</t>
  </si>
  <si>
    <t>Модуль "Первый иностранный язык "</t>
  </si>
  <si>
    <t>Первый иностранный язык (основной уровень)</t>
  </si>
  <si>
    <t xml:space="preserve">Практикум первого иностранного языка </t>
  </si>
  <si>
    <t>Речевая практика первого иностранного языка (базовый уровень)</t>
  </si>
  <si>
    <t>Речевая практика первого иностранного языка (основной уровень)</t>
  </si>
  <si>
    <t>Модуль "Практика и теория перевода первого иностранного языка"</t>
  </si>
  <si>
    <t>Практика перевода первого иностранного языка  (базовый уровень)</t>
  </si>
  <si>
    <t>Теория перевода первого иностранного языка</t>
  </si>
  <si>
    <t>Стилистика перевода с иностранного языка на родной</t>
  </si>
  <si>
    <t>Иностранный язык (первый) в профессиональной деятельности</t>
  </si>
  <si>
    <t>Второй иностранный язык (базовый уровень)</t>
  </si>
  <si>
    <t>Модуль "Второй иностранный язык"</t>
  </si>
  <si>
    <t>Второй иностранный язык (основной уровень)</t>
  </si>
  <si>
    <t>Модуль "Практика перевода иностранного языка (второго)"</t>
  </si>
  <si>
    <t xml:space="preserve">Теория и практика перевода второго иностранного языка </t>
  </si>
  <si>
    <t>Практика перевода иностранного языка (второго) в профессиональной деятельности</t>
  </si>
  <si>
    <t>История стран изучаемого региона в Новое и Новейшее время</t>
  </si>
  <si>
    <t>История стран Африки и Ближнего Востока: древность и средние века</t>
  </si>
  <si>
    <t>Мифология и религии стран изучаемого региона</t>
  </si>
  <si>
    <t>Традиционная культура стран изучаемого региона</t>
  </si>
  <si>
    <t>Литература стран изучаемого региона</t>
  </si>
  <si>
    <t>Модуль "Социальные системы стран Африки"</t>
  </si>
  <si>
    <t>Политическая и экономическая география стран изучаемого региона</t>
  </si>
  <si>
    <t>Модуль "Международные отношения стран Африки"</t>
  </si>
  <si>
    <t>Дипломатия, дипломатический протокол и этикет</t>
  </si>
  <si>
    <t>Внешняя политика и региональные конфликты стран Африки</t>
  </si>
  <si>
    <t>Политические системы стран изучаемого региона</t>
  </si>
  <si>
    <t>Теоретическая грамматика иностранного языка</t>
  </si>
  <si>
    <t>Практика перевода первого иностранного языка  (основной уровень)</t>
  </si>
  <si>
    <t>Актуальные проблемы востоковедения и африканистики</t>
  </si>
  <si>
    <t>Речевая практика второго иностранного языка</t>
  </si>
  <si>
    <t>Общее и региональное языкознание</t>
  </si>
  <si>
    <t>Модуль "Цивилизации стран Африки"</t>
  </si>
  <si>
    <t>Модуль "История и география стран региона"</t>
  </si>
  <si>
    <t>1.7</t>
  </si>
  <si>
    <t>Африка в мировой политике</t>
  </si>
  <si>
    <t>2.6.3</t>
  </si>
  <si>
    <t>СК-1,11</t>
  </si>
  <si>
    <t>Модуль "Речевая практика первого иностранного языка"</t>
  </si>
  <si>
    <t>1.4.1</t>
  </si>
  <si>
    <t>1.4.2</t>
  </si>
  <si>
    <t>Модуль "Современная африканистика"</t>
  </si>
  <si>
    <t>7 семестр,
18 недель</t>
  </si>
  <si>
    <t>8 семестр                    17 недель</t>
  </si>
  <si>
    <t>/8</t>
  </si>
  <si>
    <t>1.5.1</t>
  </si>
  <si>
    <t>1.5.2</t>
  </si>
  <si>
    <t>1.5.3</t>
  </si>
  <si>
    <t>1.5.4</t>
  </si>
  <si>
    <t>1.5.5</t>
  </si>
  <si>
    <t>1.7.1</t>
  </si>
  <si>
    <t>1.7.2</t>
  </si>
  <si>
    <t>1.7.3</t>
  </si>
  <si>
    <t>1.7.4</t>
  </si>
  <si>
    <t>2.2</t>
  </si>
  <si>
    <t>2.2.1</t>
  </si>
  <si>
    <t>2.2.2</t>
  </si>
  <si>
    <t>2.2.3</t>
  </si>
  <si>
    <t>2.5.3</t>
  </si>
  <si>
    <t>2.8.1</t>
  </si>
  <si>
    <t>2.10.4</t>
  </si>
  <si>
    <t xml:space="preserve">1. Государственный экзамен по первому иностранному языку                                                                                                                2. Государственный экзамен по специальности                                                                                                                                                     3. Защита дипломной работы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</si>
  <si>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Введение в специальность и основы написания курсовых работ</t>
  </si>
  <si>
    <t>2.4.3</t>
  </si>
  <si>
    <t>Модуль "Методология и языкознание"</t>
  </si>
  <si>
    <t>Первый заместитель</t>
  </si>
  <si>
    <t>Министра обрзования</t>
  </si>
  <si>
    <t>УТВЕРЖДАЮ</t>
  </si>
  <si>
    <t>ПРИМЕРНЫЙ УЧЕБНЫЙ ПЛАН</t>
  </si>
  <si>
    <t>А.Г. Баханович</t>
  </si>
  <si>
    <t>Учитывать роль и место стран Африки в истории международных отношений</t>
  </si>
  <si>
    <t>Понимать особенности развития философской мысли ключевых мыслителей стран Африки</t>
  </si>
  <si>
    <t>Учитывать географические аспекты социально-экономических и политических процессов и явлений в странах изучаемых языков народов Африки</t>
  </si>
  <si>
    <t>Представлять основные исторические этапы и тенденции в развитии стран изучаемых языков народов Африки, применять цивилизационный подход к анализу истории стран Африки</t>
  </si>
  <si>
    <t xml:space="preserve">Осуществлять устный и письменный перевод текстов различного содержания и проблематики с языков народов Африки на русский язык </t>
  </si>
  <si>
    <t>Осуществлять речевое взаимодействие на изучаемых языках народов Африки в рамках непредсказуемых ситуаций, понимать устную речь как живую, так и в записи</t>
  </si>
  <si>
    <t>Вести диалог на изучаемых языках народов Африки на заданную тему</t>
  </si>
  <si>
    <t>Применять теоретические основы грамматики изучаемых языков народов Африки</t>
  </si>
  <si>
    <t>Составлять четко структурированное сообщение на заданную тему на изучаемых языках народов Африки</t>
  </si>
  <si>
    <t>Учитывать основные особенности систем письменности изучаемых языков народов Африки</t>
  </si>
  <si>
    <t>Применять знания фонетической системы, особенностей произношения и базовых грамматических структур изучаемых языков народов Африки</t>
  </si>
  <si>
    <t>Воспринимать на слух базовые элементы разговорной речи, использовать их при ведении диалога и владеть практическими методами работы с системами письменности языков народов Африки</t>
  </si>
  <si>
    <t>Понимать особенности региональных конфликтов и деятельности региональных организаций Африки</t>
  </si>
  <si>
    <t>Учитывать место и роль стран Африки в современной системе международных экономических связей, понимать особенности региональных подсистем международных отношений в Африке</t>
  </si>
  <si>
    <t>6-05-0312-05 «Африканистика»</t>
  </si>
  <si>
    <t>_______________________________________________________________</t>
  </si>
  <si>
    <t>Начальник Главного управления профессионального образования
Министерства образования Республики Беларусь</t>
  </si>
  <si>
    <t>Председатель УМО по гуманитарному образованию</t>
  </si>
  <si>
    <t>Проректор по научно-методической работе</t>
  </si>
  <si>
    <t xml:space="preserve">Государственного учреждения образования «Республиканский </t>
  </si>
  <si>
    <t>институт высшей школы»</t>
  </si>
  <si>
    <t>Председатель НМС по политическим наукам</t>
  </si>
  <si>
    <t>_______________     Е.А. Достанко</t>
  </si>
  <si>
    <t>Разработан в качестве примера реализации образовательного стандарта по специальности 6-05-0312-05 "Африканистика"</t>
  </si>
  <si>
    <t xml:space="preserve">Африканист. Переводчик </t>
  </si>
  <si>
    <r>
      <rPr>
        <u/>
        <sz val="36"/>
        <color theme="1"/>
        <rFont val="Times New Roman"/>
        <family val="1"/>
        <charset val="204"/>
      </rPr>
      <t xml:space="preserve">29 </t>
    </r>
    <r>
      <rPr>
        <sz val="36"/>
        <color theme="1"/>
        <rFont val="Times New Roman"/>
        <family val="1"/>
        <charset val="204"/>
      </rPr>
      <t xml:space="preserve">
09
</t>
    </r>
    <r>
      <rPr>
        <u/>
        <sz val="36"/>
        <color theme="1"/>
        <rFont val="Times New Roman"/>
        <family val="1"/>
        <charset val="204"/>
      </rPr>
      <t>05</t>
    </r>
    <r>
      <rPr>
        <sz val="36"/>
        <color theme="1"/>
        <rFont val="Times New Roman"/>
        <family val="1"/>
        <charset val="204"/>
      </rPr>
      <t xml:space="preserve">
10</t>
    </r>
  </si>
  <si>
    <r>
      <rPr>
        <u/>
        <sz val="36"/>
        <color theme="1"/>
        <rFont val="Times New Roman"/>
        <family val="1"/>
        <charset val="204"/>
      </rPr>
      <t xml:space="preserve">27 </t>
    </r>
    <r>
      <rPr>
        <sz val="36"/>
        <color theme="1"/>
        <rFont val="Times New Roman"/>
        <family val="1"/>
        <charset val="204"/>
      </rPr>
      <t xml:space="preserve">
10
</t>
    </r>
    <r>
      <rPr>
        <u/>
        <sz val="36"/>
        <color theme="1"/>
        <rFont val="Times New Roman"/>
        <family val="1"/>
        <charset val="204"/>
      </rPr>
      <t>02</t>
    </r>
    <r>
      <rPr>
        <sz val="36"/>
        <color theme="1"/>
        <rFont val="Times New Roman"/>
        <family val="1"/>
        <charset val="204"/>
      </rPr>
      <t xml:space="preserve">
11</t>
    </r>
  </si>
  <si>
    <r>
      <rPr>
        <u/>
        <sz val="36"/>
        <color theme="1"/>
        <rFont val="Times New Roman"/>
        <family val="1"/>
        <charset val="204"/>
      </rPr>
      <t xml:space="preserve">29 </t>
    </r>
    <r>
      <rPr>
        <sz val="36"/>
        <color theme="1"/>
        <rFont val="Times New Roman"/>
        <family val="1"/>
        <charset val="204"/>
      </rPr>
      <t xml:space="preserve">
12
</t>
    </r>
    <r>
      <rPr>
        <u/>
        <sz val="36"/>
        <color theme="1"/>
        <rFont val="Times New Roman"/>
        <family val="1"/>
        <charset val="204"/>
      </rPr>
      <t>04</t>
    </r>
    <r>
      <rPr>
        <sz val="36"/>
        <color theme="1"/>
        <rFont val="Times New Roman"/>
        <family val="1"/>
        <charset val="204"/>
      </rPr>
      <t xml:space="preserve">
01</t>
    </r>
  </si>
  <si>
    <r>
      <rPr>
        <u/>
        <sz val="36"/>
        <color theme="1"/>
        <rFont val="Times New Roman"/>
        <family val="1"/>
        <charset val="204"/>
      </rPr>
      <t xml:space="preserve">26 </t>
    </r>
    <r>
      <rPr>
        <sz val="36"/>
        <color theme="1"/>
        <rFont val="Times New Roman"/>
        <family val="1"/>
        <charset val="204"/>
      </rPr>
      <t xml:space="preserve">
01
</t>
    </r>
    <r>
      <rPr>
        <u/>
        <sz val="36"/>
        <color theme="1"/>
        <rFont val="Times New Roman"/>
        <family val="1"/>
        <charset val="204"/>
      </rPr>
      <t>01</t>
    </r>
    <r>
      <rPr>
        <sz val="36"/>
        <color theme="1"/>
        <rFont val="Times New Roman"/>
        <family val="1"/>
        <charset val="204"/>
      </rPr>
      <t xml:space="preserve">
02</t>
    </r>
  </si>
  <si>
    <r>
      <rPr>
        <u/>
        <sz val="36"/>
        <color theme="1"/>
        <rFont val="Times New Roman"/>
        <family val="1"/>
        <charset val="204"/>
      </rPr>
      <t xml:space="preserve">23 </t>
    </r>
    <r>
      <rPr>
        <sz val="36"/>
        <color theme="1"/>
        <rFont val="Times New Roman"/>
        <family val="1"/>
        <charset val="204"/>
      </rPr>
      <t xml:space="preserve">
02
</t>
    </r>
    <r>
      <rPr>
        <u/>
        <sz val="36"/>
        <color theme="1"/>
        <rFont val="Times New Roman"/>
        <family val="1"/>
        <charset val="204"/>
      </rPr>
      <t>01</t>
    </r>
    <r>
      <rPr>
        <sz val="36"/>
        <color theme="1"/>
        <rFont val="Times New Roman"/>
        <family val="1"/>
        <charset val="204"/>
      </rPr>
      <t xml:space="preserve">
03</t>
    </r>
  </si>
  <si>
    <r>
      <rPr>
        <u/>
        <sz val="36"/>
        <color theme="1"/>
        <rFont val="Times New Roman"/>
        <family val="1"/>
        <charset val="204"/>
      </rPr>
      <t xml:space="preserve">30 </t>
    </r>
    <r>
      <rPr>
        <sz val="36"/>
        <color theme="1"/>
        <rFont val="Times New Roman"/>
        <family val="1"/>
        <charset val="204"/>
      </rPr>
      <t xml:space="preserve">
03
</t>
    </r>
    <r>
      <rPr>
        <u/>
        <sz val="36"/>
        <color theme="1"/>
        <rFont val="Times New Roman"/>
        <family val="1"/>
        <charset val="204"/>
      </rPr>
      <t>05</t>
    </r>
    <r>
      <rPr>
        <sz val="36"/>
        <color theme="1"/>
        <rFont val="Times New Roman"/>
        <family val="1"/>
        <charset val="204"/>
      </rPr>
      <t xml:space="preserve">
04</t>
    </r>
  </si>
  <si>
    <r>
      <rPr>
        <u/>
        <sz val="36"/>
        <color theme="1"/>
        <rFont val="Times New Roman"/>
        <family val="1"/>
        <charset val="204"/>
      </rPr>
      <t xml:space="preserve">27 </t>
    </r>
    <r>
      <rPr>
        <sz val="36"/>
        <color theme="1"/>
        <rFont val="Times New Roman"/>
        <family val="1"/>
        <charset val="204"/>
      </rPr>
      <t xml:space="preserve">
04
</t>
    </r>
    <r>
      <rPr>
        <u/>
        <sz val="36"/>
        <color theme="1"/>
        <rFont val="Times New Roman"/>
        <family val="1"/>
        <charset val="204"/>
      </rPr>
      <t>03</t>
    </r>
    <r>
      <rPr>
        <sz val="36"/>
        <color theme="1"/>
        <rFont val="Times New Roman"/>
        <family val="1"/>
        <charset val="204"/>
      </rPr>
      <t xml:space="preserve">
05</t>
    </r>
  </si>
  <si>
    <r>
      <rPr>
        <u/>
        <sz val="36"/>
        <color theme="1"/>
        <rFont val="Times New Roman"/>
        <family val="1"/>
        <charset val="204"/>
      </rPr>
      <t xml:space="preserve">29 </t>
    </r>
    <r>
      <rPr>
        <sz val="36"/>
        <color theme="1"/>
        <rFont val="Times New Roman"/>
        <family val="1"/>
        <charset val="204"/>
      </rPr>
      <t xml:space="preserve">
06
</t>
    </r>
    <r>
      <rPr>
        <u/>
        <sz val="36"/>
        <color theme="1"/>
        <rFont val="Times New Roman"/>
        <family val="1"/>
        <charset val="204"/>
      </rPr>
      <t>05</t>
    </r>
    <r>
      <rPr>
        <sz val="36"/>
        <color theme="1"/>
        <rFont val="Times New Roman"/>
        <family val="1"/>
        <charset val="204"/>
      </rPr>
      <t xml:space="preserve">
07</t>
    </r>
  </si>
  <si>
    <r>
      <rPr>
        <u/>
        <sz val="36"/>
        <color theme="1"/>
        <rFont val="Times New Roman"/>
        <family val="1"/>
        <charset val="204"/>
      </rPr>
      <t xml:space="preserve">27 </t>
    </r>
    <r>
      <rPr>
        <sz val="36"/>
        <color theme="1"/>
        <rFont val="Times New Roman"/>
        <family val="1"/>
        <charset val="204"/>
      </rPr>
      <t xml:space="preserve">
07
</t>
    </r>
    <r>
      <rPr>
        <u/>
        <sz val="36"/>
        <color theme="1"/>
        <rFont val="Times New Roman"/>
        <family val="1"/>
        <charset val="204"/>
      </rPr>
      <t>02</t>
    </r>
    <r>
      <rPr>
        <sz val="36"/>
        <color theme="1"/>
        <rFont val="Times New Roman"/>
        <family val="1"/>
        <charset val="204"/>
      </rPr>
      <t xml:space="preserve">
08</t>
    </r>
  </si>
  <si>
    <r>
      <t>Курсовая работа 1</t>
    </r>
    <r>
      <rPr>
        <vertAlign val="superscript"/>
        <sz val="36"/>
        <rFont val="Times New Roman"/>
        <family val="1"/>
        <charset val="204"/>
      </rPr>
      <t>1</t>
    </r>
  </si>
  <si>
    <r>
      <t>Курсовая работа 2</t>
    </r>
    <r>
      <rPr>
        <vertAlign val="superscript"/>
        <sz val="36"/>
        <color theme="1"/>
        <rFont val="Times New Roman"/>
        <family val="1"/>
        <charset val="204"/>
      </rPr>
      <t>1</t>
    </r>
  </si>
  <si>
    <r>
      <t xml:space="preserve">3 </t>
    </r>
    <r>
      <rPr>
        <vertAlign val="superscript"/>
        <sz val="36"/>
        <rFont val="Times New Roman"/>
        <family val="1"/>
        <charset val="204"/>
      </rPr>
      <t>4</t>
    </r>
  </si>
  <si>
    <r>
      <t xml:space="preserve">4 </t>
    </r>
    <r>
      <rPr>
        <vertAlign val="superscript"/>
        <sz val="36"/>
        <rFont val="Times New Roman"/>
        <family val="1"/>
        <charset val="204"/>
      </rPr>
      <t>4</t>
    </r>
  </si>
  <si>
    <r>
      <t xml:space="preserve">Безопасность жизнедеятельности человека </t>
    </r>
    <r>
      <rPr>
        <vertAlign val="superscript"/>
        <sz val="36"/>
        <color theme="1"/>
        <rFont val="Times New Roman"/>
        <family val="1"/>
        <charset val="204"/>
      </rPr>
      <t>6</t>
    </r>
  </si>
  <si>
    <r>
      <t>Осуществлять устный и письменный  перевод текстов различного содержания и проблематики с русского</t>
    </r>
    <r>
      <rPr>
        <sz val="36"/>
        <color rgb="FFFF0000"/>
        <rFont val="Times New Roman"/>
        <family val="1"/>
        <charset val="204"/>
      </rPr>
      <t xml:space="preserve"> </t>
    </r>
    <r>
      <rPr>
        <sz val="36"/>
        <rFont val="Times New Roman"/>
        <family val="1"/>
        <charset val="204"/>
      </rPr>
      <t>языка на восточный иностранный язык</t>
    </r>
  </si>
  <si>
    <t>1 Курсовая работа по выбору студента из учебных дисциплин модулей 1.1, 1.2, 1.6, 2.1, 2.5, 2.6, 2.7, 2.8</t>
  </si>
  <si>
    <t>1.7.5</t>
  </si>
  <si>
    <r>
      <t>Курсовая работа 3</t>
    </r>
    <r>
      <rPr>
        <vertAlign val="superscript"/>
        <sz val="36"/>
        <color rgb="FF000000"/>
        <rFont val="Times New Roman"/>
        <family val="1"/>
        <charset val="204"/>
      </rPr>
      <t>2</t>
    </r>
  </si>
  <si>
    <t>2 Курсовая работа по выбору студента по учебной дисциплине 1.5</t>
  </si>
  <si>
    <t>3 Курсовой  проект по выбору студента из учебных дисциплин модуля 2.3</t>
  </si>
  <si>
    <r>
      <t>Курсовой проект 1</t>
    </r>
    <r>
      <rPr>
        <vertAlign val="superscript"/>
        <sz val="36"/>
        <color theme="1"/>
        <rFont val="Times New Roman"/>
        <family val="1"/>
        <charset val="204"/>
      </rPr>
      <t>3</t>
    </r>
  </si>
  <si>
    <r>
      <t>Курсовая работа 4</t>
    </r>
    <r>
      <rPr>
        <vertAlign val="superscript"/>
        <sz val="36"/>
        <color theme="1"/>
        <rFont val="Times New Roman"/>
        <family val="1"/>
        <charset val="204"/>
      </rPr>
      <t xml:space="preserve">1 </t>
    </r>
  </si>
  <si>
    <t>2.9.2</t>
  </si>
  <si>
    <t>Основы управления интеллектуальной собственностью</t>
  </si>
  <si>
    <t>УК-2,6;СК-20</t>
  </si>
  <si>
    <t>«___»___________ 202__г.</t>
  </si>
  <si>
    <t xml:space="preserve">______________________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</si>
</sst>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u/>
      <sz val="36"/>
      <color theme="1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vertAlign val="superscript"/>
      <sz val="36"/>
      <color theme="1"/>
      <name val="Times New Roman"/>
      <family val="1"/>
      <charset val="204"/>
    </font>
    <font>
      <b/>
      <i/>
      <sz val="36"/>
      <color theme="1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sz val="36"/>
      <color indexed="8"/>
      <name val="Times New Roman"/>
      <family val="1"/>
      <charset val="204"/>
    </font>
    <font>
      <vertAlign val="superscript"/>
      <sz val="3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8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Alignment="0" applyProtection="0"/>
  </cellStyleXfs>
  <cellXfs count="702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3" fillId="2" borderId="0" xfId="1" applyFont="1" applyFill="1" applyBorder="1"/>
    <xf numFmtId="0" fontId="3" fillId="2" borderId="0" xfId="0" applyFont="1" applyFill="1"/>
    <xf numFmtId="0" fontId="5" fillId="2" borderId="0" xfId="0" applyFont="1" applyFill="1" applyAlignment="1">
      <alignment horizont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0" xfId="0" applyFont="1"/>
    <xf numFmtId="0" fontId="6" fillId="2" borderId="0" xfId="2" applyFont="1" applyFill="1"/>
    <xf numFmtId="0" fontId="4" fillId="2" borderId="1" xfId="0" applyFont="1" applyFill="1" applyBorder="1"/>
    <xf numFmtId="0" fontId="4" fillId="3" borderId="0" xfId="0" applyFont="1" applyFill="1"/>
    <xf numFmtId="0" fontId="7" fillId="0" borderId="0" xfId="0" applyFont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/>
    </xf>
    <xf numFmtId="49" fontId="14" fillId="2" borderId="0" xfId="0" applyNumberFormat="1" applyFont="1" applyFill="1" applyAlignment="1" applyProtection="1">
      <alignment vertical="center"/>
      <protection locked="0"/>
    </xf>
    <xf numFmtId="0" fontId="13" fillId="2" borderId="0" xfId="0" applyFont="1" applyFill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/>
    <xf numFmtId="0" fontId="13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0" fontId="10" fillId="2" borderId="0" xfId="1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49" fontId="8" fillId="2" borderId="74" xfId="0" applyNumberFormat="1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49" fontId="10" fillId="2" borderId="74" xfId="0" applyNumberFormat="1" applyFont="1" applyFill="1" applyBorder="1" applyAlignment="1">
      <alignment horizontal="center" vertical="center"/>
    </xf>
    <xf numFmtId="49" fontId="11" fillId="2" borderId="0" xfId="2" applyNumberFormat="1" applyFont="1" applyFill="1"/>
    <xf numFmtId="49" fontId="11" fillId="2" borderId="0" xfId="2" applyNumberFormat="1" applyFont="1" applyFill="1" applyAlignment="1">
      <alignment horizontal="center"/>
    </xf>
    <xf numFmtId="0" fontId="11" fillId="2" borderId="0" xfId="2" applyFont="1" applyFill="1"/>
    <xf numFmtId="0" fontId="11" fillId="2" borderId="2" xfId="2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/>
    <xf numFmtId="49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1" xfId="0" applyFont="1" applyFill="1" applyBorder="1" applyAlignment="1">
      <alignment horizontal="center" textRotation="90"/>
    </xf>
    <xf numFmtId="0" fontId="8" fillId="2" borderId="36" xfId="0" applyFont="1" applyFill="1" applyBorder="1" applyAlignment="1">
      <alignment horizontal="center" textRotation="90"/>
    </xf>
    <xf numFmtId="0" fontId="8" fillId="2" borderId="37" xfId="0" applyFont="1" applyFill="1" applyBorder="1" applyAlignment="1">
      <alignment horizontal="center" textRotation="90"/>
    </xf>
    <xf numFmtId="0" fontId="8" fillId="2" borderId="12" xfId="0" applyFont="1" applyFill="1" applyBorder="1" applyAlignment="1">
      <alignment horizontal="center" textRotation="90"/>
    </xf>
    <xf numFmtId="0" fontId="8" fillId="2" borderId="8" xfId="0" applyFont="1" applyFill="1" applyBorder="1" applyAlignment="1">
      <alignment horizontal="center" textRotation="90"/>
    </xf>
    <xf numFmtId="0" fontId="8" fillId="2" borderId="41" xfId="0" applyFont="1" applyFill="1" applyBorder="1" applyAlignment="1">
      <alignment horizontal="center" textRotation="90"/>
    </xf>
    <xf numFmtId="0" fontId="8" fillId="2" borderId="47" xfId="0" applyFont="1" applyFill="1" applyBorder="1" applyAlignment="1">
      <alignment horizontal="center" textRotation="90"/>
    </xf>
    <xf numFmtId="0" fontId="8" fillId="2" borderId="9" xfId="0" applyFont="1" applyFill="1" applyBorder="1" applyAlignment="1">
      <alignment horizontal="center" textRotation="90"/>
    </xf>
    <xf numFmtId="0" fontId="10" fillId="2" borderId="1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vertical="center" textRotation="90"/>
    </xf>
    <xf numFmtId="0" fontId="10" fillId="2" borderId="36" xfId="0" applyFont="1" applyFill="1" applyBorder="1" applyAlignment="1">
      <alignment vertical="center" textRotation="90"/>
    </xf>
    <xf numFmtId="0" fontId="10" fillId="2" borderId="37" xfId="0" applyFont="1" applyFill="1" applyBorder="1" applyAlignment="1">
      <alignment vertical="center" textRotation="90"/>
    </xf>
    <xf numFmtId="49" fontId="11" fillId="2" borderId="14" xfId="0" applyNumberFormat="1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 textRotation="90"/>
    </xf>
    <xf numFmtId="0" fontId="10" fillId="2" borderId="32" xfId="0" applyFont="1" applyFill="1" applyBorder="1" applyAlignment="1">
      <alignment vertical="center" textRotation="90"/>
    </xf>
    <xf numFmtId="0" fontId="10" fillId="2" borderId="33" xfId="0" applyFont="1" applyFill="1" applyBorder="1" applyAlignment="1">
      <alignment vertical="center" textRotation="90"/>
    </xf>
    <xf numFmtId="0" fontId="12" fillId="2" borderId="0" xfId="0" applyFont="1" applyFill="1"/>
    <xf numFmtId="49" fontId="9" fillId="2" borderId="70" xfId="0" applyNumberFormat="1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vertical="center" textRotation="90"/>
    </xf>
    <xf numFmtId="0" fontId="10" fillId="2" borderId="74" xfId="0" applyFont="1" applyFill="1" applyBorder="1" applyAlignment="1">
      <alignment vertical="center" textRotation="90"/>
    </xf>
    <xf numFmtId="0" fontId="10" fillId="2" borderId="78" xfId="0" applyFont="1" applyFill="1" applyBorder="1" applyAlignment="1">
      <alignment vertical="center" textRotation="90"/>
    </xf>
    <xf numFmtId="0" fontId="10" fillId="2" borderId="70" xfId="0" applyFont="1" applyFill="1" applyBorder="1" applyAlignment="1">
      <alignment vertical="center" wrapText="1"/>
    </xf>
    <xf numFmtId="0" fontId="10" fillId="2" borderId="74" xfId="0" applyFont="1" applyFill="1" applyBorder="1" applyAlignment="1">
      <alignment vertical="center" wrapText="1"/>
    </xf>
    <xf numFmtId="0" fontId="10" fillId="2" borderId="78" xfId="0" applyFont="1" applyFill="1" applyBorder="1" applyAlignment="1">
      <alignment vertical="center" wrapText="1"/>
    </xf>
    <xf numFmtId="0" fontId="9" fillId="2" borderId="70" xfId="0" applyFont="1" applyFill="1" applyBorder="1" applyAlignment="1">
      <alignment vertical="center" wrapText="1"/>
    </xf>
    <xf numFmtId="0" fontId="9" fillId="2" borderId="74" xfId="0" applyFont="1" applyFill="1" applyBorder="1" applyAlignment="1">
      <alignment vertical="center" wrapText="1"/>
    </xf>
    <xf numFmtId="0" fontId="9" fillId="2" borderId="78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0" fontId="8" fillId="2" borderId="78" xfId="0" applyFont="1" applyFill="1" applyBorder="1" applyAlignment="1">
      <alignment horizontal="center" vertical="center"/>
    </xf>
    <xf numFmtId="0" fontId="8" fillId="2" borderId="75" xfId="0" applyFont="1" applyFill="1" applyBorder="1" applyAlignment="1">
      <alignment horizontal="center" vertical="center"/>
    </xf>
    <xf numFmtId="49" fontId="8" fillId="2" borderId="70" xfId="0" applyNumberFormat="1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vertical="center" wrapText="1"/>
    </xf>
    <xf numFmtId="0" fontId="8" fillId="2" borderId="74" xfId="0" applyFont="1" applyFill="1" applyBorder="1" applyAlignment="1">
      <alignment vertical="center" wrapText="1"/>
    </xf>
    <xf numFmtId="0" fontId="8" fillId="2" borderId="78" xfId="0" applyFont="1" applyFill="1" applyBorder="1" applyAlignment="1">
      <alignment vertical="center" wrapText="1"/>
    </xf>
    <xf numFmtId="0" fontId="12" fillId="2" borderId="74" xfId="0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8" fillId="2" borderId="68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8" fillId="2" borderId="70" xfId="0" applyFont="1" applyFill="1" applyBorder="1"/>
    <xf numFmtId="0" fontId="8" fillId="2" borderId="74" xfId="0" applyFont="1" applyFill="1" applyBorder="1"/>
    <xf numFmtId="0" fontId="8" fillId="2" borderId="78" xfId="0" applyFont="1" applyFill="1" applyBorder="1"/>
    <xf numFmtId="49" fontId="10" fillId="2" borderId="70" xfId="0" applyNumberFormat="1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8" fillId="2" borderId="65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49" fontId="8" fillId="2" borderId="69" xfId="0" applyNumberFormat="1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vertical="center" wrapText="1"/>
    </xf>
    <xf numFmtId="0" fontId="8" fillId="2" borderId="44" xfId="0" applyFont="1" applyFill="1" applyBorder="1" applyAlignment="1">
      <alignment vertical="center" wrapText="1"/>
    </xf>
    <xf numFmtId="0" fontId="8" fillId="2" borderId="53" xfId="0" applyFont="1" applyFill="1" applyBorder="1" applyAlignment="1">
      <alignment vertical="center" wrapText="1"/>
    </xf>
    <xf numFmtId="0" fontId="8" fillId="2" borderId="69" xfId="0" applyFont="1" applyFill="1" applyBorder="1"/>
    <xf numFmtId="0" fontId="8" fillId="2" borderId="44" xfId="0" applyFont="1" applyFill="1" applyBorder="1"/>
    <xf numFmtId="0" fontId="8" fillId="2" borderId="68" xfId="0" applyFont="1" applyFill="1" applyBorder="1"/>
    <xf numFmtId="49" fontId="10" fillId="2" borderId="11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 textRotation="90"/>
    </xf>
    <xf numFmtId="0" fontId="10" fillId="2" borderId="12" xfId="0" applyFont="1" applyFill="1" applyBorder="1" applyAlignment="1">
      <alignment vertical="center" textRotation="90"/>
    </xf>
    <xf numFmtId="49" fontId="9" fillId="2" borderId="14" xfId="0" applyNumberFormat="1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 textRotation="90"/>
    </xf>
    <xf numFmtId="0" fontId="10" fillId="2" borderId="24" xfId="0" applyFont="1" applyFill="1" applyBorder="1" applyAlignment="1">
      <alignment vertical="center" textRotation="90"/>
    </xf>
    <xf numFmtId="0" fontId="10" fillId="2" borderId="42" xfId="0" applyFont="1" applyFill="1" applyBorder="1" applyAlignment="1">
      <alignment vertical="center" textRotation="90"/>
    </xf>
    <xf numFmtId="0" fontId="10" fillId="2" borderId="75" xfId="0" applyFont="1" applyFill="1" applyBorder="1" applyAlignment="1">
      <alignment vertical="center" textRotation="90"/>
    </xf>
    <xf numFmtId="0" fontId="9" fillId="2" borderId="75" xfId="0" applyFont="1" applyFill="1" applyBorder="1" applyAlignment="1">
      <alignment vertical="center" wrapText="1"/>
    </xf>
    <xf numFmtId="49" fontId="11" fillId="2" borderId="11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vertical="center" wrapText="1"/>
    </xf>
    <xf numFmtId="0" fontId="8" fillId="2" borderId="32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9" fillId="2" borderId="76" xfId="0" applyFont="1" applyFill="1" applyBorder="1" applyAlignment="1">
      <alignment horizontal="center" vertical="center"/>
    </xf>
    <xf numFmtId="0" fontId="22" fillId="2" borderId="70" xfId="0" applyFont="1" applyFill="1" applyBorder="1" applyAlignment="1">
      <alignment vertical="center" wrapText="1"/>
    </xf>
    <xf numFmtId="0" fontId="22" fillId="2" borderId="74" xfId="0" applyFont="1" applyFill="1" applyBorder="1" applyAlignment="1">
      <alignment vertical="center" wrapText="1"/>
    </xf>
    <xf numFmtId="0" fontId="22" fillId="2" borderId="78" xfId="0" applyFont="1" applyFill="1" applyBorder="1" applyAlignment="1">
      <alignment vertical="center" wrapText="1"/>
    </xf>
    <xf numFmtId="0" fontId="8" fillId="2" borderId="76" xfId="0" applyFont="1" applyFill="1" applyBorder="1"/>
    <xf numFmtId="0" fontId="8" fillId="0" borderId="70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wrapText="1"/>
    </xf>
    <xf numFmtId="49" fontId="8" fillId="2" borderId="88" xfId="0" applyNumberFormat="1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vertical="center" wrapText="1"/>
    </xf>
    <xf numFmtId="0" fontId="8" fillId="4" borderId="75" xfId="0" applyFont="1" applyFill="1" applyBorder="1" applyAlignment="1">
      <alignment horizontal="center" vertical="center"/>
    </xf>
    <xf numFmtId="0" fontId="8" fillId="4" borderId="76" xfId="0" applyFont="1" applyFill="1" applyBorder="1" applyAlignment="1">
      <alignment horizontal="center" vertical="center"/>
    </xf>
    <xf numFmtId="0" fontId="9" fillId="4" borderId="75" xfId="0" applyFont="1" applyFill="1" applyBorder="1" applyAlignment="1">
      <alignment horizontal="center" vertical="center"/>
    </xf>
    <xf numFmtId="0" fontId="9" fillId="4" borderId="76" xfId="0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 vertical="center"/>
    </xf>
    <xf numFmtId="0" fontId="9" fillId="4" borderId="78" xfId="0" applyFont="1" applyFill="1" applyBorder="1" applyAlignment="1">
      <alignment horizontal="center" vertical="center"/>
    </xf>
    <xf numFmtId="0" fontId="8" fillId="4" borderId="88" xfId="0" applyFont="1" applyFill="1" applyBorder="1" applyAlignment="1">
      <alignment horizontal="center" vertical="center"/>
    </xf>
    <xf numFmtId="0" fontId="8" fillId="4" borderId="74" xfId="0" applyFont="1" applyFill="1" applyBorder="1" applyAlignment="1">
      <alignment horizontal="center" vertical="center"/>
    </xf>
    <xf numFmtId="0" fontId="8" fillId="4" borderId="78" xfId="0" applyFont="1" applyFill="1" applyBorder="1" applyAlignment="1">
      <alignment horizontal="center" vertical="center"/>
    </xf>
    <xf numFmtId="0" fontId="12" fillId="4" borderId="78" xfId="0" applyFont="1" applyFill="1" applyBorder="1" applyAlignment="1">
      <alignment horizontal="center" vertical="center"/>
    </xf>
    <xf numFmtId="0" fontId="10" fillId="4" borderId="88" xfId="0" applyFont="1" applyFill="1" applyBorder="1" applyAlignment="1">
      <alignment vertical="center" wrapText="1"/>
    </xf>
    <xf numFmtId="0" fontId="10" fillId="4" borderId="74" xfId="0" applyFont="1" applyFill="1" applyBorder="1" applyAlignment="1">
      <alignment vertical="center" wrapText="1"/>
    </xf>
    <xf numFmtId="0" fontId="10" fillId="4" borderId="75" xfId="0" applyFont="1" applyFill="1" applyBorder="1" applyAlignment="1">
      <alignment vertical="center" wrapText="1"/>
    </xf>
    <xf numFmtId="0" fontId="9" fillId="2" borderId="77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vertical="center" textRotation="90"/>
    </xf>
    <xf numFmtId="49" fontId="10" fillId="2" borderId="88" xfId="0" applyNumberFormat="1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vertical="center"/>
    </xf>
    <xf numFmtId="0" fontId="8" fillId="2" borderId="74" xfId="0" applyFont="1" applyFill="1" applyBorder="1" applyAlignment="1">
      <alignment vertical="center"/>
    </xf>
    <xf numFmtId="0" fontId="8" fillId="2" borderId="75" xfId="0" applyFont="1" applyFill="1" applyBorder="1" applyAlignment="1">
      <alignment vertical="center"/>
    </xf>
    <xf numFmtId="0" fontId="8" fillId="2" borderId="88" xfId="0" applyFont="1" applyFill="1" applyBorder="1"/>
    <xf numFmtId="0" fontId="10" fillId="2" borderId="2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6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7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46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8" fillId="0" borderId="88" xfId="0" applyFont="1" applyBorder="1" applyAlignment="1">
      <alignment vertical="center" wrapText="1"/>
    </xf>
    <xf numFmtId="0" fontId="8" fillId="0" borderId="74" xfId="0" applyFont="1" applyBorder="1" applyAlignment="1">
      <alignment vertical="center" wrapText="1"/>
    </xf>
    <xf numFmtId="0" fontId="8" fillId="0" borderId="75" xfId="0" applyFont="1" applyBorder="1" applyAlignment="1">
      <alignment vertical="center" wrapText="1"/>
    </xf>
    <xf numFmtId="0" fontId="8" fillId="2" borderId="5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 vertical="center"/>
    </xf>
    <xf numFmtId="0" fontId="8" fillId="0" borderId="69" xfId="0" applyFont="1" applyBorder="1" applyAlignment="1">
      <alignment vertical="justify" wrapText="1"/>
    </xf>
    <xf numFmtId="0" fontId="8" fillId="0" borderId="44" xfId="0" applyFont="1" applyBorder="1" applyAlignment="1">
      <alignment vertical="justify" wrapText="1"/>
    </xf>
    <xf numFmtId="0" fontId="8" fillId="0" borderId="53" xfId="0" applyFont="1" applyBorder="1" applyAlignment="1">
      <alignment vertical="justify" wrapText="1"/>
    </xf>
    <xf numFmtId="0" fontId="10" fillId="4" borderId="11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22" fillId="4" borderId="3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 wrapText="1"/>
    </xf>
    <xf numFmtId="0" fontId="8" fillId="4" borderId="36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10" fillId="2" borderId="0" xfId="0" applyFont="1" applyFill="1"/>
    <xf numFmtId="49" fontId="8" fillId="0" borderId="14" xfId="0" applyNumberFormat="1" applyFont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4" borderId="29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4" borderId="33" xfId="0" applyFont="1" applyFill="1" applyBorder="1" applyAlignment="1">
      <alignment vertical="center" wrapText="1"/>
    </xf>
    <xf numFmtId="0" fontId="8" fillId="0" borderId="0" xfId="0" applyFont="1"/>
    <xf numFmtId="0" fontId="12" fillId="2" borderId="75" xfId="0" applyFont="1" applyFill="1" applyBorder="1" applyAlignment="1">
      <alignment horizontal="center" vertical="center"/>
    </xf>
    <xf numFmtId="0" fontId="8" fillId="4" borderId="88" xfId="0" applyFont="1" applyFill="1" applyBorder="1" applyAlignment="1">
      <alignment vertical="center" wrapText="1"/>
    </xf>
    <xf numFmtId="0" fontId="8" fillId="4" borderId="74" xfId="0" applyFont="1" applyFill="1" applyBorder="1" applyAlignment="1">
      <alignment vertical="center" wrapText="1"/>
    </xf>
    <xf numFmtId="0" fontId="8" fillId="4" borderId="78" xfId="0" applyFont="1" applyFill="1" applyBorder="1" applyAlignment="1">
      <alignment vertical="center" wrapText="1"/>
    </xf>
    <xf numFmtId="0" fontId="10" fillId="2" borderId="88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0" fillId="4" borderId="78" xfId="0" applyFont="1" applyFill="1" applyBorder="1" applyAlignment="1">
      <alignment vertical="center" wrapText="1"/>
    </xf>
    <xf numFmtId="0" fontId="11" fillId="2" borderId="11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/>
    </xf>
    <xf numFmtId="0" fontId="11" fillId="2" borderId="27" xfId="2" applyFont="1" applyFill="1" applyBorder="1" applyAlignment="1">
      <alignment horizontal="center" vertical="center"/>
    </xf>
    <xf numFmtId="0" fontId="8" fillId="2" borderId="0" xfId="0" applyFont="1" applyFill="1" applyAlignment="1">
      <alignment vertical="justify" wrapText="1"/>
    </xf>
    <xf numFmtId="0" fontId="8" fillId="2" borderId="0" xfId="0" applyFont="1" applyFill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8" fillId="3" borderId="0" xfId="0" applyFont="1" applyFill="1"/>
    <xf numFmtId="0" fontId="9" fillId="2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49" fontId="13" fillId="2" borderId="0" xfId="0" applyNumberFormat="1" applyFont="1" applyFill="1" applyBorder="1" applyAlignment="1"/>
    <xf numFmtId="49" fontId="13" fillId="2" borderId="0" xfId="0" applyNumberFormat="1" applyFont="1" applyFill="1" applyBorder="1" applyAlignment="1">
      <alignment horizontal="left"/>
    </xf>
    <xf numFmtId="0" fontId="14" fillId="2" borderId="0" xfId="0" applyFont="1" applyFill="1" applyAlignment="1">
      <alignment vertical="top" wrapText="1"/>
    </xf>
    <xf numFmtId="0" fontId="13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/>
    <xf numFmtId="0" fontId="17" fillId="0" borderId="0" xfId="0" applyFont="1"/>
    <xf numFmtId="0" fontId="17" fillId="0" borderId="0" xfId="0" applyFont="1" applyAlignment="1">
      <alignment vertical="center" wrapText="1"/>
    </xf>
    <xf numFmtId="0" fontId="13" fillId="0" borderId="0" xfId="0" applyFont="1"/>
    <xf numFmtId="0" fontId="13" fillId="2" borderId="0" xfId="0" applyFont="1" applyFill="1" applyAlignment="1">
      <alignment vertical="top" wrapText="1"/>
    </xf>
    <xf numFmtId="0" fontId="9" fillId="2" borderId="69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vertical="center" wrapText="1"/>
    </xf>
    <xf numFmtId="0" fontId="9" fillId="2" borderId="53" xfId="0" applyFont="1" applyFill="1" applyBorder="1" applyAlignment="1">
      <alignment vertical="center" wrapText="1"/>
    </xf>
    <xf numFmtId="0" fontId="8" fillId="2" borderId="84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/>
    </xf>
    <xf numFmtId="0" fontId="15" fillId="2" borderId="0" xfId="1" applyFont="1" applyFill="1" applyBorder="1"/>
    <xf numFmtId="0" fontId="9" fillId="2" borderId="56" xfId="1" applyFont="1" applyFill="1" applyBorder="1" applyAlignment="1">
      <alignment horizontal="center"/>
    </xf>
    <xf numFmtId="0" fontId="9" fillId="2" borderId="55" xfId="1" applyFont="1" applyFill="1" applyBorder="1" applyAlignment="1">
      <alignment horizontal="center"/>
    </xf>
    <xf numFmtId="0" fontId="9" fillId="2" borderId="26" xfId="1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center" textRotation="90"/>
    </xf>
    <xf numFmtId="0" fontId="8" fillId="2" borderId="44" xfId="0" applyFont="1" applyFill="1" applyBorder="1" applyAlignment="1">
      <alignment horizontal="center" textRotation="90"/>
    </xf>
    <xf numFmtId="0" fontId="8" fillId="2" borderId="24" xfId="0" applyFont="1" applyFill="1" applyBorder="1" applyAlignment="1">
      <alignment horizontal="center" textRotation="90"/>
    </xf>
    <xf numFmtId="0" fontId="13" fillId="2" borderId="0" xfId="0" applyFont="1" applyFill="1" applyAlignment="1">
      <alignment horizontal="center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textRotation="90"/>
    </xf>
    <xf numFmtId="0" fontId="8" fillId="2" borderId="18" xfId="0" applyFont="1" applyFill="1" applyBorder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8" fillId="2" borderId="19" xfId="0" applyFont="1" applyFill="1" applyBorder="1" applyAlignment="1">
      <alignment horizontal="center" textRotation="90"/>
    </xf>
    <xf numFmtId="0" fontId="8" fillId="2" borderId="9" xfId="0" applyFont="1" applyFill="1" applyBorder="1" applyAlignment="1">
      <alignment horizontal="center" textRotation="90"/>
    </xf>
    <xf numFmtId="0" fontId="8" fillId="2" borderId="20" xfId="0" applyFont="1" applyFill="1" applyBorder="1" applyAlignment="1">
      <alignment horizontal="center" textRotation="90"/>
    </xf>
    <xf numFmtId="0" fontId="8" fillId="2" borderId="5" xfId="0" applyFont="1" applyFill="1" applyBorder="1" applyAlignment="1">
      <alignment horizontal="center" textRotation="90"/>
    </xf>
    <xf numFmtId="0" fontId="10" fillId="2" borderId="2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 wrapText="1"/>
    </xf>
    <xf numFmtId="0" fontId="8" fillId="2" borderId="81" xfId="0" applyFont="1" applyFill="1" applyBorder="1" applyAlignment="1">
      <alignment horizontal="center" vertical="center"/>
    </xf>
    <xf numFmtId="0" fontId="8" fillId="2" borderId="82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center" vertical="center"/>
    </xf>
    <xf numFmtId="0" fontId="9" fillId="2" borderId="71" xfId="1" applyFont="1" applyFill="1" applyBorder="1" applyAlignment="1">
      <alignment horizontal="center" vertical="center" wrapText="1"/>
    </xf>
    <xf numFmtId="0" fontId="9" fillId="2" borderId="72" xfId="1" applyFont="1" applyFill="1" applyBorder="1" applyAlignment="1">
      <alignment horizontal="center" vertical="center" wrapText="1"/>
    </xf>
    <xf numFmtId="0" fontId="9" fillId="2" borderId="73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textRotation="90"/>
    </xf>
    <xf numFmtId="0" fontId="8" fillId="2" borderId="10" xfId="0" applyFont="1" applyFill="1" applyBorder="1" applyAlignment="1">
      <alignment horizontal="center" textRotation="90"/>
    </xf>
    <xf numFmtId="0" fontId="9" fillId="2" borderId="75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1" fillId="2" borderId="7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1" fillId="2" borderId="75" xfId="0" applyFont="1" applyFill="1" applyBorder="1" applyAlignment="1">
      <alignment horizontal="center" vertical="center"/>
    </xf>
    <xf numFmtId="0" fontId="11" fillId="2" borderId="76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left" vertical="center" wrapText="1"/>
    </xf>
    <xf numFmtId="0" fontId="8" fillId="2" borderId="75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5" xfId="0" applyFont="1" applyFill="1" applyBorder="1" applyAlignment="1">
      <alignment horizontal="left" vertical="center" wrapText="1"/>
    </xf>
    <xf numFmtId="0" fontId="8" fillId="2" borderId="77" xfId="0" applyFont="1" applyFill="1" applyBorder="1" applyAlignment="1">
      <alignment horizontal="left" vertical="center" wrapText="1"/>
    </xf>
    <xf numFmtId="0" fontId="8" fillId="2" borderId="76" xfId="0" applyFont="1" applyFill="1" applyBorder="1" applyAlignment="1">
      <alignment horizontal="left" vertical="center" wrapText="1"/>
    </xf>
    <xf numFmtId="0" fontId="8" fillId="2" borderId="74" xfId="0" applyFont="1" applyFill="1" applyBorder="1" applyAlignment="1">
      <alignment horizontal="left" vertical="center" wrapText="1"/>
    </xf>
    <xf numFmtId="0" fontId="10" fillId="2" borderId="75" xfId="0" applyFont="1" applyFill="1" applyBorder="1" applyAlignment="1">
      <alignment horizontal="left" vertical="center" wrapText="1"/>
    </xf>
    <xf numFmtId="0" fontId="8" fillId="2" borderId="74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left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7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left" vertical="center" wrapText="1"/>
    </xf>
    <xf numFmtId="0" fontId="10" fillId="2" borderId="76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60" xfId="0" applyFont="1" applyFill="1" applyBorder="1" applyAlignment="1">
      <alignment horizontal="left" vertical="center" wrapText="1"/>
    </xf>
    <xf numFmtId="0" fontId="9" fillId="2" borderId="42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8" fillId="2" borderId="84" xfId="0" applyFont="1" applyFill="1" applyBorder="1" applyAlignment="1">
      <alignment horizontal="center" vertical="center" wrapText="1"/>
    </xf>
    <xf numFmtId="0" fontId="12" fillId="2" borderId="84" xfId="0" applyFont="1" applyFill="1" applyBorder="1" applyAlignment="1">
      <alignment horizontal="center" vertical="center" wrapText="1"/>
    </xf>
    <xf numFmtId="0" fontId="12" fillId="2" borderId="77" xfId="0" applyFont="1" applyFill="1" applyBorder="1" applyAlignment="1">
      <alignment horizontal="center" vertical="center" wrapText="1"/>
    </xf>
    <xf numFmtId="0" fontId="12" fillId="2" borderId="79" xfId="0" applyFont="1" applyFill="1" applyBorder="1" applyAlignment="1">
      <alignment horizontal="center" vertical="center" wrapText="1"/>
    </xf>
    <xf numFmtId="0" fontId="21" fillId="2" borderId="75" xfId="0" applyFont="1" applyFill="1" applyBorder="1" applyAlignment="1">
      <alignment horizontal="left" vertical="center" wrapText="1"/>
    </xf>
    <xf numFmtId="0" fontId="21" fillId="2" borderId="77" xfId="0" applyFont="1" applyFill="1" applyBorder="1" applyAlignment="1">
      <alignment horizontal="left" vertical="center" wrapText="1"/>
    </xf>
    <xf numFmtId="0" fontId="21" fillId="2" borderId="76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left" vertical="center" wrapText="1"/>
    </xf>
    <xf numFmtId="0" fontId="9" fillId="2" borderId="77" xfId="0" applyFont="1" applyFill="1" applyBorder="1" applyAlignment="1">
      <alignment horizontal="left" vertical="center" wrapText="1"/>
    </xf>
    <xf numFmtId="0" fontId="9" fillId="2" borderId="76" xfId="0" applyFont="1" applyFill="1" applyBorder="1" applyAlignment="1">
      <alignment horizontal="left" vertical="center" wrapText="1"/>
    </xf>
    <xf numFmtId="0" fontId="12" fillId="2" borderId="77" xfId="0" applyFont="1" applyFill="1" applyBorder="1" applyAlignment="1">
      <alignment horizontal="center" vertical="center"/>
    </xf>
    <xf numFmtId="0" fontId="12" fillId="2" borderId="76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49" fontId="23" fillId="2" borderId="85" xfId="0" applyNumberFormat="1" applyFont="1" applyFill="1" applyBorder="1" applyAlignment="1">
      <alignment horizontal="center" vertical="center" wrapText="1"/>
    </xf>
    <xf numFmtId="49" fontId="23" fillId="2" borderId="86" xfId="0" applyNumberFormat="1" applyFont="1" applyFill="1" applyBorder="1" applyAlignment="1">
      <alignment horizontal="center" vertical="center" wrapText="1"/>
    </xf>
    <xf numFmtId="49" fontId="23" fillId="2" borderId="87" xfId="0" applyNumberFormat="1" applyFont="1" applyFill="1" applyBorder="1" applyAlignment="1">
      <alignment horizontal="center" vertical="center" wrapText="1"/>
    </xf>
    <xf numFmtId="0" fontId="11" fillId="2" borderId="75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60" xfId="0" applyFont="1" applyFill="1" applyBorder="1" applyAlignment="1">
      <alignment horizontal="left" vertical="center" wrapText="1"/>
    </xf>
    <xf numFmtId="0" fontId="8" fillId="2" borderId="6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/>
    </xf>
    <xf numFmtId="0" fontId="8" fillId="2" borderId="79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63" xfId="0" applyFont="1" applyFill="1" applyBorder="1" applyAlignment="1">
      <alignment horizontal="center"/>
    </xf>
    <xf numFmtId="0" fontId="8" fillId="2" borderId="53" xfId="0" applyFont="1" applyFill="1" applyBorder="1" applyAlignment="1">
      <alignment horizontal="left" vertical="center" wrapText="1"/>
    </xf>
    <xf numFmtId="0" fontId="8" fillId="2" borderId="54" xfId="0" applyFont="1" applyFill="1" applyBorder="1" applyAlignment="1">
      <alignment horizontal="left" vertical="center" wrapText="1"/>
    </xf>
    <xf numFmtId="0" fontId="8" fillId="2" borderId="59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0" borderId="42" xfId="0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60" xfId="0" applyFont="1" applyBorder="1"/>
    <xf numFmtId="0" fontId="8" fillId="0" borderId="75" xfId="0" applyFont="1" applyBorder="1" applyAlignment="1">
      <alignment horizontal="left" vertical="center" wrapText="1"/>
    </xf>
    <xf numFmtId="0" fontId="8" fillId="0" borderId="77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11" fillId="2" borderId="2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6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60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60" xfId="0" applyFont="1" applyBorder="1" applyAlignment="1">
      <alignment horizontal="left" vertical="center" wrapText="1"/>
    </xf>
    <xf numFmtId="0" fontId="8" fillId="2" borderId="63" xfId="0" applyFont="1" applyFill="1" applyBorder="1" applyAlignment="1">
      <alignment horizontal="center" vertical="center"/>
    </xf>
    <xf numFmtId="0" fontId="9" fillId="4" borderId="75" xfId="0" applyFont="1" applyFill="1" applyBorder="1" applyAlignment="1">
      <alignment horizontal="center" vertical="center"/>
    </xf>
    <xf numFmtId="0" fontId="9" fillId="4" borderId="76" xfId="0" applyFont="1" applyFill="1" applyBorder="1" applyAlignment="1">
      <alignment horizontal="center" vertical="center"/>
    </xf>
    <xf numFmtId="0" fontId="9" fillId="4" borderId="77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60" xfId="0" applyFont="1" applyBorder="1" applyAlignment="1">
      <alignment horizontal="center" vertical="center"/>
    </xf>
    <xf numFmtId="16" fontId="8" fillId="0" borderId="42" xfId="0" applyNumberFormat="1" applyFont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/>
    </xf>
    <xf numFmtId="0" fontId="8" fillId="2" borderId="76" xfId="0" applyFont="1" applyFill="1" applyBorder="1" applyAlignment="1">
      <alignment horizontal="center"/>
    </xf>
    <xf numFmtId="1" fontId="8" fillId="2" borderId="56" xfId="0" applyNumberFormat="1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2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27" xfId="2" applyFont="1" applyFill="1" applyBorder="1" applyAlignment="1">
      <alignment horizontal="left" vertical="center"/>
    </xf>
    <xf numFmtId="0" fontId="11" fillId="2" borderId="23" xfId="2" applyFont="1" applyFill="1" applyBorder="1" applyAlignment="1">
      <alignment horizontal="center" vertical="center"/>
    </xf>
    <xf numFmtId="0" fontId="11" fillId="2" borderId="27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/>
    </xf>
    <xf numFmtId="1" fontId="8" fillId="2" borderId="57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51" xfId="0" applyNumberFormat="1" applyFont="1" applyFill="1" applyBorder="1" applyAlignment="1">
      <alignment horizontal="center" vertical="center"/>
    </xf>
    <xf numFmtId="1" fontId="8" fillId="2" borderId="55" xfId="0" applyNumberFormat="1" applyFont="1" applyFill="1" applyBorder="1" applyAlignment="1">
      <alignment horizontal="center" vertical="center"/>
    </xf>
    <xf numFmtId="1" fontId="8" fillId="2" borderId="6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justify" wrapText="1"/>
    </xf>
    <xf numFmtId="0" fontId="8" fillId="2" borderId="61" xfId="0" applyFont="1" applyFill="1" applyBorder="1" applyAlignment="1">
      <alignment horizontal="center" vertical="center"/>
    </xf>
    <xf numFmtId="1" fontId="9" fillId="2" borderId="57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51" xfId="0" applyNumberFormat="1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left" vertical="center" wrapText="1"/>
    </xf>
    <xf numFmtId="0" fontId="8" fillId="2" borderId="55" xfId="0" applyFont="1" applyFill="1" applyBorder="1" applyAlignment="1">
      <alignment horizontal="left" vertical="center"/>
    </xf>
    <xf numFmtId="0" fontId="8" fillId="2" borderId="61" xfId="0" applyFont="1" applyFill="1" applyBorder="1" applyAlignment="1">
      <alignment horizontal="left" vertical="center"/>
    </xf>
    <xf numFmtId="0" fontId="8" fillId="2" borderId="5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61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50" xfId="0" applyFont="1" applyFill="1" applyBorder="1" applyAlignment="1">
      <alignment horizontal="left" vertical="center"/>
    </xf>
    <xf numFmtId="0" fontId="8" fillId="2" borderId="5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49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3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9" fillId="2" borderId="43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8" fillId="2" borderId="5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2" borderId="56" xfId="0" applyFont="1" applyFill="1" applyBorder="1" applyAlignment="1">
      <alignment horizontal="left" vertical="center" wrapText="1"/>
    </xf>
    <xf numFmtId="0" fontId="9" fillId="2" borderId="55" xfId="0" applyFont="1" applyFill="1" applyBorder="1" applyAlignment="1">
      <alignment horizontal="left" vertical="center" wrapText="1"/>
    </xf>
    <xf numFmtId="0" fontId="9" fillId="2" borderId="61" xfId="0" applyFont="1" applyFill="1" applyBorder="1" applyAlignment="1">
      <alignment horizontal="left" vertical="center" wrapText="1"/>
    </xf>
    <xf numFmtId="0" fontId="9" fillId="2" borderId="66" xfId="0" applyFont="1" applyFill="1" applyBorder="1" applyAlignment="1">
      <alignment horizontal="left" vertical="center" wrapText="1"/>
    </xf>
    <xf numFmtId="0" fontId="9" fillId="2" borderId="54" xfId="0" applyFont="1" applyFill="1" applyBorder="1" applyAlignment="1">
      <alignment horizontal="left" vertical="center" wrapText="1"/>
    </xf>
    <xf numFmtId="0" fontId="9" fillId="2" borderId="63" xfId="0" applyFont="1" applyFill="1" applyBorder="1" applyAlignment="1">
      <alignment horizontal="left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9" fillId="2" borderId="57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left"/>
    </xf>
    <xf numFmtId="0" fontId="9" fillId="0" borderId="62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9" fillId="0" borderId="64" xfId="0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/>
    </xf>
    <xf numFmtId="49" fontId="13" fillId="2" borderId="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wrapText="1"/>
    </xf>
    <xf numFmtId="49" fontId="13" fillId="2" borderId="0" xfId="0" applyNumberFormat="1" applyFont="1" applyFill="1" applyBorder="1" applyAlignment="1">
      <alignment vertical="center"/>
    </xf>
    <xf numFmtId="49" fontId="8" fillId="0" borderId="29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2" borderId="25" xfId="0" applyFont="1" applyFill="1" applyBorder="1" applyAlignment="1">
      <alignment vertical="center" wrapText="1"/>
    </xf>
    <xf numFmtId="0" fontId="8" fillId="2" borderId="56" xfId="0" applyFont="1" applyFill="1" applyBorder="1" applyAlignment="1">
      <alignment horizontal="center"/>
    </xf>
    <xf numFmtId="0" fontId="8" fillId="2" borderId="55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</cellXfs>
  <cellStyles count="3">
    <cellStyle name="мой стиль" xfId="1"/>
    <cellStyle name="Обычный" xfId="0" builtinId="0"/>
    <cellStyle name="样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225"/>
  <sheetViews>
    <sheetView tabSelected="1" view="pageBreakPreview" topLeftCell="A4" zoomScale="30" zoomScaleNormal="100" zoomScaleSheetLayoutView="56" workbookViewId="0">
      <selection activeCell="O6" sqref="O6"/>
    </sheetView>
  </sheetViews>
  <sheetFormatPr defaultColWidth="9.140625" defaultRowHeight="27.75" x14ac:dyDescent="0.4"/>
  <cols>
    <col min="1" max="1" width="23.42578125" style="1" customWidth="1"/>
    <col min="2" max="2" width="7.28515625" style="1" customWidth="1"/>
    <col min="3" max="3" width="9.140625" style="1" customWidth="1"/>
    <col min="4" max="4" width="11.140625" style="1" customWidth="1"/>
    <col min="5" max="5" width="6.85546875" style="1" customWidth="1"/>
    <col min="6" max="6" width="9" style="1" customWidth="1"/>
    <col min="7" max="7" width="9.7109375" style="1" customWidth="1"/>
    <col min="8" max="8" width="8.28515625" style="1" customWidth="1"/>
    <col min="9" max="9" width="8.85546875" style="1" customWidth="1"/>
    <col min="10" max="10" width="9" style="1" customWidth="1"/>
    <col min="11" max="11" width="9.7109375" style="1" customWidth="1"/>
    <col min="12" max="12" width="9.140625" style="1" customWidth="1"/>
    <col min="13" max="13" width="11.140625" style="1" customWidth="1"/>
    <col min="14" max="14" width="15.85546875" style="1" customWidth="1"/>
    <col min="15" max="15" width="17.7109375" style="1" customWidth="1"/>
    <col min="16" max="16" width="11.5703125" style="1" customWidth="1"/>
    <col min="17" max="17" width="14.42578125" style="1" customWidth="1"/>
    <col min="18" max="18" width="14" style="1" customWidth="1"/>
    <col min="19" max="19" width="11.85546875" style="1" customWidth="1"/>
    <col min="20" max="20" width="8.5703125" style="1" customWidth="1"/>
    <col min="21" max="21" width="18.7109375" style="1" customWidth="1"/>
    <col min="22" max="22" width="10.140625" style="1" customWidth="1"/>
    <col min="23" max="23" width="13.5703125" style="1" customWidth="1"/>
    <col min="24" max="24" width="10.42578125" style="1" customWidth="1"/>
    <col min="25" max="25" width="10.85546875" style="1" customWidth="1"/>
    <col min="26" max="26" width="14.140625" style="1" customWidth="1"/>
    <col min="27" max="27" width="11.85546875" style="1" customWidth="1"/>
    <col min="28" max="28" width="11.42578125" style="1" customWidth="1"/>
    <col min="29" max="29" width="19.5703125" style="1" customWidth="1"/>
    <col min="30" max="30" width="10.85546875" style="1" customWidth="1"/>
    <col min="31" max="31" width="11.85546875" style="1" customWidth="1"/>
    <col min="32" max="32" width="21.28515625" style="1" customWidth="1"/>
    <col min="33" max="33" width="14.5703125" style="1" customWidth="1"/>
    <col min="34" max="34" width="16.140625" style="1" customWidth="1"/>
    <col min="35" max="35" width="16.42578125" style="1" customWidth="1"/>
    <col min="36" max="36" width="13.140625" style="1" customWidth="1"/>
    <col min="37" max="37" width="10.28515625" style="1" customWidth="1"/>
    <col min="38" max="38" width="21.85546875" style="1" customWidth="1"/>
    <col min="39" max="39" width="15" style="1" customWidth="1"/>
    <col min="40" max="40" width="10.85546875" style="1" customWidth="1"/>
    <col min="41" max="41" width="15.7109375" style="1" customWidth="1"/>
    <col min="42" max="42" width="19.5703125" style="1" customWidth="1"/>
    <col min="43" max="43" width="16" style="1" customWidth="1"/>
    <col min="44" max="44" width="16.42578125" style="1" customWidth="1"/>
    <col min="45" max="45" width="12.42578125" style="1" customWidth="1"/>
    <col min="46" max="46" width="11.42578125" style="1" customWidth="1"/>
    <col min="47" max="47" width="17.7109375" style="1" customWidth="1"/>
    <col min="48" max="48" width="16.7109375" style="1" customWidth="1"/>
    <col min="49" max="49" width="20.140625" style="1" customWidth="1"/>
    <col min="50" max="50" width="17.7109375" style="1" customWidth="1"/>
    <col min="51" max="51" width="12.28515625" style="1" customWidth="1"/>
    <col min="52" max="52" width="8.85546875" style="1" customWidth="1"/>
    <col min="53" max="53" width="20.28515625" style="1" customWidth="1"/>
    <col min="54" max="54" width="21" style="1" customWidth="1"/>
    <col min="55" max="55" width="17.85546875" style="1" customWidth="1"/>
    <col min="56" max="56" width="16.85546875" style="1" customWidth="1"/>
    <col min="57" max="58" width="13.140625" style="1" customWidth="1"/>
    <col min="59" max="59" width="16.140625" style="1" customWidth="1"/>
    <col min="60" max="60" width="17.140625" style="1" customWidth="1"/>
    <col min="61" max="61" width="11.85546875" style="1" customWidth="1"/>
    <col min="62" max="62" width="21.140625" style="1" customWidth="1"/>
    <col min="63" max="63" width="6.42578125" style="1" customWidth="1"/>
    <col min="64" max="64" width="2.5703125" style="1" customWidth="1"/>
    <col min="65" max="16384" width="9.140625" style="1"/>
  </cols>
  <sheetData>
    <row r="1" spans="1:66" ht="8.25" customHeight="1" x14ac:dyDescent="0.85">
      <c r="A1" s="348" t="s">
        <v>393</v>
      </c>
      <c r="B1" s="348"/>
      <c r="C1" s="348"/>
      <c r="D1" s="348"/>
      <c r="E1" s="348"/>
      <c r="F1" s="348"/>
      <c r="G1" s="348"/>
      <c r="H1" s="25"/>
      <c r="I1" s="25"/>
      <c r="J1" s="25"/>
      <c r="K1" s="25"/>
      <c r="L1" s="25"/>
      <c r="M1" s="25"/>
      <c r="N1" s="25"/>
      <c r="O1" s="25"/>
      <c r="P1" s="25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5"/>
      <c r="AU1" s="25"/>
      <c r="AV1" s="25"/>
      <c r="AW1" s="347"/>
      <c r="AX1" s="347"/>
      <c r="AY1" s="347"/>
      <c r="AZ1" s="347"/>
      <c r="BA1" s="347"/>
      <c r="BB1" s="347"/>
      <c r="BC1" s="347"/>
      <c r="BD1" s="347"/>
      <c r="BE1" s="347"/>
      <c r="BF1" s="347"/>
      <c r="BG1" s="347"/>
      <c r="BH1" s="347"/>
      <c r="BI1" s="347"/>
      <c r="BJ1" s="347"/>
      <c r="BK1" s="27"/>
      <c r="BL1" s="27"/>
    </row>
    <row r="2" spans="1:66" ht="45" customHeight="1" x14ac:dyDescent="0.85">
      <c r="A2" s="348"/>
      <c r="B2" s="348"/>
      <c r="C2" s="348"/>
      <c r="D2" s="348"/>
      <c r="E2" s="348"/>
      <c r="F2" s="348"/>
      <c r="G2" s="348"/>
      <c r="H2" s="25"/>
      <c r="I2" s="25"/>
      <c r="J2" s="25"/>
      <c r="K2" s="25"/>
      <c r="L2" s="25"/>
      <c r="M2" s="25"/>
      <c r="N2" s="25"/>
      <c r="O2" s="25"/>
      <c r="P2" s="26"/>
      <c r="Q2" s="26"/>
      <c r="R2" s="25"/>
      <c r="S2" s="26"/>
      <c r="T2" s="25"/>
      <c r="U2" s="26"/>
      <c r="V2" s="26"/>
      <c r="W2" s="25"/>
      <c r="X2" s="26"/>
      <c r="Y2" s="25"/>
      <c r="Z2" s="26" t="s">
        <v>0</v>
      </c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5"/>
      <c r="AU2" s="25"/>
      <c r="AV2" s="25"/>
      <c r="AW2" s="347"/>
      <c r="AX2" s="347"/>
      <c r="AY2" s="347"/>
      <c r="AZ2" s="347"/>
      <c r="BA2" s="347"/>
      <c r="BB2" s="347"/>
      <c r="BC2" s="347"/>
      <c r="BD2" s="347"/>
      <c r="BE2" s="347"/>
      <c r="BF2" s="347"/>
      <c r="BG2" s="347"/>
      <c r="BH2" s="347"/>
      <c r="BI2" s="347"/>
      <c r="BJ2" s="347"/>
      <c r="BK2" s="27"/>
      <c r="BL2" s="27"/>
    </row>
    <row r="3" spans="1:66" ht="4.5" customHeight="1" x14ac:dyDescent="0.8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8"/>
      <c r="Q3" s="28"/>
      <c r="R3" s="29"/>
      <c r="S3" s="29"/>
      <c r="T3" s="28"/>
      <c r="U3" s="28"/>
      <c r="V3" s="28"/>
      <c r="W3" s="25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28"/>
      <c r="AP3" s="28"/>
      <c r="AQ3" s="28"/>
      <c r="AR3" s="28"/>
      <c r="AS3" s="31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32"/>
      <c r="BK3" s="27"/>
      <c r="BL3" s="27"/>
    </row>
    <row r="4" spans="1:66" ht="52.5" customHeight="1" x14ac:dyDescent="0.85">
      <c r="A4" s="25" t="s">
        <v>391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8"/>
      <c r="Q4" s="28"/>
      <c r="R4" s="29"/>
      <c r="S4" s="29"/>
      <c r="T4" s="28"/>
      <c r="U4" s="28"/>
      <c r="V4" s="28"/>
      <c r="W4" s="25"/>
      <c r="X4" s="30"/>
      <c r="Y4" s="30"/>
      <c r="Z4" s="30"/>
      <c r="AA4" s="30"/>
      <c r="AB4" s="25"/>
      <c r="AC4" s="25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28"/>
      <c r="AP4" s="28"/>
      <c r="AQ4" s="28"/>
      <c r="AR4" s="28"/>
      <c r="AS4" s="31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32"/>
      <c r="BK4" s="27"/>
      <c r="BL4" s="27"/>
    </row>
    <row r="5" spans="1:66" ht="75" customHeight="1" x14ac:dyDescent="0.85">
      <c r="A5" s="25" t="s">
        <v>392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5"/>
      <c r="AC5" s="30" t="s">
        <v>394</v>
      </c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31"/>
      <c r="AT5" s="25"/>
      <c r="AU5" s="25"/>
      <c r="AV5" s="25"/>
      <c r="AW5" s="33" t="s">
        <v>1</v>
      </c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32"/>
      <c r="BK5" s="27"/>
      <c r="BL5" s="27"/>
    </row>
    <row r="6" spans="1:66" ht="119.25" customHeight="1" x14ac:dyDescent="0.85">
      <c r="A6" s="25" t="s">
        <v>395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31"/>
      <c r="AT6" s="25"/>
      <c r="AU6" s="25"/>
      <c r="AV6" s="25"/>
      <c r="AW6" s="34" t="s">
        <v>420</v>
      </c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32"/>
      <c r="BK6" s="27"/>
      <c r="BL6" s="27"/>
    </row>
    <row r="7" spans="1:66" ht="109.5" customHeight="1" x14ac:dyDescent="0.85">
      <c r="A7" s="348" t="s">
        <v>447</v>
      </c>
      <c r="B7" s="348"/>
      <c r="C7" s="348"/>
      <c r="D7" s="348"/>
      <c r="E7" s="348"/>
      <c r="F7" s="348"/>
      <c r="G7" s="348"/>
      <c r="H7" s="348"/>
      <c r="I7" s="348"/>
      <c r="J7" s="25"/>
      <c r="K7" s="25"/>
      <c r="L7" s="25"/>
      <c r="M7" s="25"/>
      <c r="N7" s="25"/>
      <c r="O7" s="25"/>
      <c r="P7" s="28"/>
      <c r="Q7" s="35"/>
      <c r="R7" s="28"/>
      <c r="S7" s="25"/>
      <c r="T7" s="28"/>
      <c r="U7" s="349" t="s">
        <v>292</v>
      </c>
      <c r="V7" s="349"/>
      <c r="W7" s="349"/>
      <c r="X7" s="349"/>
      <c r="Y7" s="349"/>
      <c r="Z7" s="349"/>
      <c r="AA7" s="349"/>
      <c r="AB7" s="349"/>
      <c r="AC7" s="349"/>
      <c r="AD7" s="349"/>
      <c r="AE7" s="350" t="s">
        <v>410</v>
      </c>
      <c r="AF7" s="350"/>
      <c r="AG7" s="350"/>
      <c r="AH7" s="350"/>
      <c r="AI7" s="350"/>
      <c r="AJ7" s="350"/>
      <c r="AK7" s="350"/>
      <c r="AL7" s="350"/>
      <c r="AM7" s="350"/>
      <c r="AN7" s="350"/>
      <c r="AO7" s="28"/>
      <c r="AP7" s="28"/>
      <c r="AQ7" s="28"/>
      <c r="AR7" s="28"/>
      <c r="AS7" s="25"/>
      <c r="AT7" s="36"/>
      <c r="AU7" s="36"/>
      <c r="AV7" s="25"/>
      <c r="AW7" s="25" t="s">
        <v>319</v>
      </c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32"/>
      <c r="BK7" s="27"/>
      <c r="BL7" s="27"/>
    </row>
    <row r="8" spans="1:66" ht="61.5" customHeight="1" x14ac:dyDescent="0.85">
      <c r="A8" s="37" t="s">
        <v>446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8"/>
      <c r="Q8" s="35"/>
      <c r="R8" s="28"/>
      <c r="S8" s="25"/>
      <c r="T8" s="28"/>
      <c r="U8" s="38"/>
      <c r="V8" s="38"/>
      <c r="W8" s="38"/>
      <c r="X8" s="349" t="s">
        <v>291</v>
      </c>
      <c r="Y8" s="349"/>
      <c r="Z8" s="349"/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  <c r="AO8" s="35"/>
      <c r="AP8" s="35"/>
      <c r="AQ8" s="35"/>
      <c r="AR8" s="35"/>
      <c r="AS8" s="25"/>
      <c r="AT8" s="36"/>
      <c r="AU8" s="36"/>
      <c r="AV8" s="25"/>
      <c r="AW8" s="25" t="s">
        <v>318</v>
      </c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32"/>
      <c r="BK8" s="27"/>
      <c r="BL8" s="27"/>
    </row>
    <row r="9" spans="1:66" ht="34.5" customHeight="1" x14ac:dyDescent="0.85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28"/>
      <c r="S9" s="28"/>
      <c r="T9" s="28"/>
      <c r="U9" s="28"/>
      <c r="V9" s="25"/>
      <c r="W9" s="31"/>
      <c r="X9" s="31"/>
      <c r="Y9" s="25"/>
      <c r="Z9" s="31"/>
      <c r="AA9" s="28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9"/>
      <c r="AM9" s="39"/>
      <c r="AN9" s="39"/>
      <c r="AO9" s="39"/>
      <c r="AP9" s="39"/>
      <c r="AQ9" s="39"/>
      <c r="AR9" s="39"/>
      <c r="AS9" s="40"/>
      <c r="AT9" s="40"/>
      <c r="AU9" s="36"/>
      <c r="AV9" s="36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32"/>
      <c r="BK9" s="27"/>
      <c r="BL9" s="27"/>
    </row>
    <row r="10" spans="1:66" ht="60" customHeight="1" x14ac:dyDescent="0.85">
      <c r="A10" s="25" t="s">
        <v>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8"/>
      <c r="Q10" s="28"/>
      <c r="R10" s="29"/>
      <c r="S10" s="28"/>
      <c r="T10" s="28"/>
      <c r="U10" s="28"/>
      <c r="V10" s="28"/>
      <c r="W10" s="41"/>
      <c r="X10" s="41"/>
      <c r="Y10" s="41"/>
      <c r="Z10" s="41"/>
      <c r="AA10" s="41"/>
      <c r="AB10" s="41"/>
      <c r="AC10" s="41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39"/>
      <c r="AQ10" s="39"/>
      <c r="AR10" s="39"/>
      <c r="AS10" s="40"/>
      <c r="AT10" s="40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32"/>
      <c r="BK10" s="27"/>
      <c r="BL10" s="27"/>
    </row>
    <row r="11" spans="1:66" ht="45" customHeight="1" x14ac:dyDescent="0.85">
      <c r="R11" s="4"/>
      <c r="S11" s="4"/>
      <c r="AA11" s="341" t="s">
        <v>3</v>
      </c>
      <c r="AR11" s="357" t="s">
        <v>4</v>
      </c>
      <c r="AS11" s="357"/>
      <c r="AT11" s="357"/>
      <c r="AU11" s="357"/>
      <c r="AV11" s="357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</row>
    <row r="12" spans="1:66" ht="1.5" customHeight="1" x14ac:dyDescent="0.4">
      <c r="P12" s="6"/>
      <c r="R12" s="4"/>
      <c r="S12" s="4"/>
      <c r="AU12" s="7"/>
      <c r="BJ12" s="4"/>
    </row>
    <row r="13" spans="1:66" ht="161.25" customHeight="1" x14ac:dyDescent="0.65">
      <c r="A13" s="353" t="s">
        <v>5</v>
      </c>
      <c r="B13" s="351" t="s">
        <v>6</v>
      </c>
      <c r="C13" s="351"/>
      <c r="D13" s="351"/>
      <c r="E13" s="351"/>
      <c r="F13" s="352" t="s">
        <v>421</v>
      </c>
      <c r="G13" s="351" t="s">
        <v>7</v>
      </c>
      <c r="H13" s="351"/>
      <c r="I13" s="351"/>
      <c r="J13" s="352" t="s">
        <v>422</v>
      </c>
      <c r="K13" s="351" t="s">
        <v>8</v>
      </c>
      <c r="L13" s="351"/>
      <c r="M13" s="351"/>
      <c r="N13" s="351"/>
      <c r="O13" s="351" t="s">
        <v>9</v>
      </c>
      <c r="P13" s="351"/>
      <c r="Q13" s="351"/>
      <c r="R13" s="351"/>
      <c r="S13" s="352" t="s">
        <v>423</v>
      </c>
      <c r="T13" s="351" t="s">
        <v>10</v>
      </c>
      <c r="U13" s="351"/>
      <c r="V13" s="351"/>
      <c r="W13" s="352" t="s">
        <v>424</v>
      </c>
      <c r="X13" s="351" t="s">
        <v>11</v>
      </c>
      <c r="Y13" s="351"/>
      <c r="Z13" s="351"/>
      <c r="AA13" s="352" t="s">
        <v>425</v>
      </c>
      <c r="AB13" s="351" t="s">
        <v>12</v>
      </c>
      <c r="AC13" s="351"/>
      <c r="AD13" s="351"/>
      <c r="AE13" s="351"/>
      <c r="AF13" s="352" t="s">
        <v>426</v>
      </c>
      <c r="AG13" s="351" t="s">
        <v>13</v>
      </c>
      <c r="AH13" s="351"/>
      <c r="AI13" s="351"/>
      <c r="AJ13" s="352" t="s">
        <v>427</v>
      </c>
      <c r="AK13" s="351" t="s">
        <v>14</v>
      </c>
      <c r="AL13" s="351"/>
      <c r="AM13" s="351"/>
      <c r="AN13" s="351"/>
      <c r="AO13" s="351" t="s">
        <v>15</v>
      </c>
      <c r="AP13" s="351"/>
      <c r="AQ13" s="351"/>
      <c r="AR13" s="351"/>
      <c r="AS13" s="352" t="s">
        <v>428</v>
      </c>
      <c r="AT13" s="351" t="s">
        <v>16</v>
      </c>
      <c r="AU13" s="351"/>
      <c r="AV13" s="351"/>
      <c r="AW13" s="352" t="s">
        <v>429</v>
      </c>
      <c r="AX13" s="351" t="s">
        <v>17</v>
      </c>
      <c r="AY13" s="351"/>
      <c r="AZ13" s="351"/>
      <c r="BA13" s="383"/>
      <c r="BB13" s="354" t="s">
        <v>18</v>
      </c>
      <c r="BC13" s="354" t="s">
        <v>19</v>
      </c>
      <c r="BD13" s="355" t="s">
        <v>20</v>
      </c>
      <c r="BE13" s="355" t="s">
        <v>21</v>
      </c>
      <c r="BF13" s="354" t="s">
        <v>22</v>
      </c>
      <c r="BG13" s="354" t="s">
        <v>23</v>
      </c>
      <c r="BH13" s="354" t="s">
        <v>24</v>
      </c>
      <c r="BI13" s="355"/>
      <c r="BJ13" s="354" t="s">
        <v>25</v>
      </c>
      <c r="BK13" s="20"/>
      <c r="BL13" s="20"/>
      <c r="BM13" s="20"/>
      <c r="BN13" s="20"/>
    </row>
    <row r="14" spans="1:66" ht="301.5" customHeight="1" x14ac:dyDescent="0.65">
      <c r="A14" s="353"/>
      <c r="B14" s="44" t="s">
        <v>26</v>
      </c>
      <c r="C14" s="44" t="s">
        <v>27</v>
      </c>
      <c r="D14" s="44" t="s">
        <v>28</v>
      </c>
      <c r="E14" s="44" t="s">
        <v>29</v>
      </c>
      <c r="F14" s="351"/>
      <c r="G14" s="44" t="s">
        <v>30</v>
      </c>
      <c r="H14" s="44" t="s">
        <v>31</v>
      </c>
      <c r="I14" s="44" t="s">
        <v>32</v>
      </c>
      <c r="J14" s="351"/>
      <c r="K14" s="44" t="s">
        <v>33</v>
      </c>
      <c r="L14" s="44" t="s">
        <v>34</v>
      </c>
      <c r="M14" s="44" t="s">
        <v>35</v>
      </c>
      <c r="N14" s="44" t="s">
        <v>36</v>
      </c>
      <c r="O14" s="44" t="s">
        <v>37</v>
      </c>
      <c r="P14" s="44" t="s">
        <v>27</v>
      </c>
      <c r="Q14" s="44" t="s">
        <v>28</v>
      </c>
      <c r="R14" s="44" t="s">
        <v>29</v>
      </c>
      <c r="S14" s="351"/>
      <c r="T14" s="44" t="s">
        <v>38</v>
      </c>
      <c r="U14" s="44" t="s">
        <v>39</v>
      </c>
      <c r="V14" s="44" t="s">
        <v>40</v>
      </c>
      <c r="W14" s="351"/>
      <c r="X14" s="44" t="s">
        <v>41</v>
      </c>
      <c r="Y14" s="44" t="s">
        <v>42</v>
      </c>
      <c r="Z14" s="44" t="s">
        <v>43</v>
      </c>
      <c r="AA14" s="351"/>
      <c r="AB14" s="44" t="s">
        <v>41</v>
      </c>
      <c r="AC14" s="44" t="s">
        <v>42</v>
      </c>
      <c r="AD14" s="44" t="s">
        <v>43</v>
      </c>
      <c r="AE14" s="44" t="s">
        <v>44</v>
      </c>
      <c r="AF14" s="351"/>
      <c r="AG14" s="44" t="s">
        <v>30</v>
      </c>
      <c r="AH14" s="44" t="s">
        <v>31</v>
      </c>
      <c r="AI14" s="44" t="s">
        <v>32</v>
      </c>
      <c r="AJ14" s="351"/>
      <c r="AK14" s="44" t="s">
        <v>45</v>
      </c>
      <c r="AL14" s="44" t="s">
        <v>46</v>
      </c>
      <c r="AM14" s="44" t="s">
        <v>47</v>
      </c>
      <c r="AN14" s="44" t="s">
        <v>48</v>
      </c>
      <c r="AO14" s="44" t="s">
        <v>37</v>
      </c>
      <c r="AP14" s="44" t="s">
        <v>27</v>
      </c>
      <c r="AQ14" s="44" t="s">
        <v>28</v>
      </c>
      <c r="AR14" s="44" t="s">
        <v>29</v>
      </c>
      <c r="AS14" s="351"/>
      <c r="AT14" s="44" t="s">
        <v>30</v>
      </c>
      <c r="AU14" s="44" t="s">
        <v>31</v>
      </c>
      <c r="AV14" s="44" t="s">
        <v>32</v>
      </c>
      <c r="AW14" s="351"/>
      <c r="AX14" s="44" t="s">
        <v>33</v>
      </c>
      <c r="AY14" s="44" t="s">
        <v>34</v>
      </c>
      <c r="AZ14" s="44" t="s">
        <v>35</v>
      </c>
      <c r="BA14" s="45" t="s">
        <v>49</v>
      </c>
      <c r="BB14" s="354"/>
      <c r="BC14" s="354"/>
      <c r="BD14" s="356"/>
      <c r="BE14" s="356"/>
      <c r="BF14" s="354"/>
      <c r="BG14" s="354"/>
      <c r="BH14" s="354"/>
      <c r="BI14" s="356"/>
      <c r="BJ14" s="354"/>
      <c r="BK14" s="20"/>
      <c r="BL14" s="20"/>
      <c r="BM14" s="20"/>
      <c r="BN14" s="20"/>
    </row>
    <row r="15" spans="1:66" ht="45.75" x14ac:dyDescent="0.65">
      <c r="A15" s="46" t="s">
        <v>50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8"/>
      <c r="P15" s="48"/>
      <c r="Q15" s="48"/>
      <c r="R15" s="48"/>
      <c r="S15" s="48"/>
      <c r="T15" s="49" t="s">
        <v>51</v>
      </c>
      <c r="U15" s="49" t="s">
        <v>51</v>
      </c>
      <c r="V15" s="49" t="s">
        <v>51</v>
      </c>
      <c r="W15" s="48" t="s">
        <v>52</v>
      </c>
      <c r="X15" s="48" t="s">
        <v>52</v>
      </c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50"/>
      <c r="AP15" s="50" t="s">
        <v>51</v>
      </c>
      <c r="AQ15" s="50" t="s">
        <v>51</v>
      </c>
      <c r="AR15" s="50" t="s">
        <v>51</v>
      </c>
      <c r="AS15" s="51" t="s">
        <v>53</v>
      </c>
      <c r="AT15" s="51" t="s">
        <v>52</v>
      </c>
      <c r="AU15" s="51" t="s">
        <v>52</v>
      </c>
      <c r="AV15" s="51" t="s">
        <v>52</v>
      </c>
      <c r="AW15" s="51" t="s">
        <v>52</v>
      </c>
      <c r="AX15" s="51" t="s">
        <v>52</v>
      </c>
      <c r="AY15" s="48" t="s">
        <v>52</v>
      </c>
      <c r="AZ15" s="48" t="s">
        <v>52</v>
      </c>
      <c r="BA15" s="45" t="s">
        <v>52</v>
      </c>
      <c r="BB15" s="48">
        <v>35</v>
      </c>
      <c r="BC15" s="48">
        <v>6</v>
      </c>
      <c r="BD15" s="48">
        <v>1</v>
      </c>
      <c r="BE15" s="48"/>
      <c r="BF15" s="48"/>
      <c r="BG15" s="48"/>
      <c r="BH15" s="48">
        <v>10</v>
      </c>
      <c r="BI15" s="48"/>
      <c r="BJ15" s="48">
        <f>SUM(BB15:BH15)</f>
        <v>52</v>
      </c>
      <c r="BK15" s="20"/>
      <c r="BL15" s="20"/>
      <c r="BM15" s="20"/>
      <c r="BN15" s="20"/>
    </row>
    <row r="16" spans="1:66" ht="45.75" x14ac:dyDescent="0.65">
      <c r="A16" s="46" t="s">
        <v>54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8"/>
      <c r="Q16" s="48"/>
      <c r="R16" s="48"/>
      <c r="S16" s="48"/>
      <c r="T16" s="49" t="s">
        <v>51</v>
      </c>
      <c r="U16" s="49" t="s">
        <v>51</v>
      </c>
      <c r="V16" s="49" t="s">
        <v>51</v>
      </c>
      <c r="W16" s="48" t="s">
        <v>52</v>
      </c>
      <c r="X16" s="48" t="s">
        <v>52</v>
      </c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50"/>
      <c r="AP16" s="50" t="s">
        <v>51</v>
      </c>
      <c r="AQ16" s="50" t="s">
        <v>51</v>
      </c>
      <c r="AR16" s="50" t="s">
        <v>51</v>
      </c>
      <c r="AS16" s="51" t="s">
        <v>55</v>
      </c>
      <c r="AT16" s="51" t="s">
        <v>55</v>
      </c>
      <c r="AU16" s="51" t="s">
        <v>52</v>
      </c>
      <c r="AV16" s="51" t="s">
        <v>52</v>
      </c>
      <c r="AW16" s="51" t="s">
        <v>52</v>
      </c>
      <c r="AX16" s="51" t="s">
        <v>52</v>
      </c>
      <c r="AY16" s="48" t="s">
        <v>52</v>
      </c>
      <c r="AZ16" s="48" t="s">
        <v>52</v>
      </c>
      <c r="BA16" s="45" t="s">
        <v>52</v>
      </c>
      <c r="BB16" s="48">
        <v>35</v>
      </c>
      <c r="BC16" s="48">
        <v>6</v>
      </c>
      <c r="BD16" s="48"/>
      <c r="BE16" s="48">
        <v>2</v>
      </c>
      <c r="BF16" s="48"/>
      <c r="BG16" s="48"/>
      <c r="BH16" s="48">
        <v>9</v>
      </c>
      <c r="BI16" s="48"/>
      <c r="BJ16" s="48">
        <f>SUM(BB16:BH16)</f>
        <v>52</v>
      </c>
      <c r="BK16" s="20"/>
      <c r="BL16" s="20"/>
      <c r="BM16" s="20"/>
      <c r="BN16" s="20"/>
    </row>
    <row r="17" spans="1:66" ht="45.75" x14ac:dyDescent="0.65">
      <c r="A17" s="46" t="s">
        <v>56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8"/>
      <c r="Q17" s="48"/>
      <c r="R17" s="48"/>
      <c r="S17" s="48"/>
      <c r="T17" s="49" t="s">
        <v>51</v>
      </c>
      <c r="U17" s="49" t="s">
        <v>51</v>
      </c>
      <c r="V17" s="49" t="s">
        <v>51</v>
      </c>
      <c r="W17" s="48" t="s">
        <v>52</v>
      </c>
      <c r="X17" s="48" t="s">
        <v>52</v>
      </c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  <c r="AO17" s="50"/>
      <c r="AP17" s="50" t="s">
        <v>51</v>
      </c>
      <c r="AQ17" s="50" t="s">
        <v>51</v>
      </c>
      <c r="AR17" s="50" t="s">
        <v>51</v>
      </c>
      <c r="AS17" s="51" t="s">
        <v>57</v>
      </c>
      <c r="AT17" s="51" t="s">
        <v>57</v>
      </c>
      <c r="AU17" s="51" t="s">
        <v>52</v>
      </c>
      <c r="AV17" s="51" t="s">
        <v>52</v>
      </c>
      <c r="AW17" s="51" t="s">
        <v>52</v>
      </c>
      <c r="AX17" s="51" t="s">
        <v>52</v>
      </c>
      <c r="AY17" s="48" t="s">
        <v>52</v>
      </c>
      <c r="AZ17" s="48" t="s">
        <v>52</v>
      </c>
      <c r="BA17" s="45" t="s">
        <v>52</v>
      </c>
      <c r="BB17" s="48">
        <v>35</v>
      </c>
      <c r="BC17" s="48">
        <v>6</v>
      </c>
      <c r="BD17" s="48"/>
      <c r="BE17" s="48">
        <v>2</v>
      </c>
      <c r="BF17" s="48"/>
      <c r="BG17" s="48"/>
      <c r="BH17" s="48">
        <v>9</v>
      </c>
      <c r="BI17" s="48"/>
      <c r="BJ17" s="48">
        <f>SUM(BB17:BH17)</f>
        <v>52</v>
      </c>
      <c r="BK17" s="20"/>
      <c r="BL17" s="20"/>
      <c r="BM17" s="20"/>
      <c r="BN17" s="20"/>
    </row>
    <row r="18" spans="1:66" ht="45.75" x14ac:dyDescent="0.65">
      <c r="A18" s="48" t="s">
        <v>58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7"/>
      <c r="Q18" s="47"/>
      <c r="R18" s="20"/>
      <c r="S18" s="20"/>
      <c r="T18" s="49" t="s">
        <v>51</v>
      </c>
      <c r="U18" s="49" t="s">
        <v>51</v>
      </c>
      <c r="V18" s="49" t="s">
        <v>51</v>
      </c>
      <c r="W18" s="48" t="s">
        <v>52</v>
      </c>
      <c r="X18" s="48" t="s">
        <v>52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9"/>
      <c r="AJ18" s="49"/>
      <c r="AK18" s="49"/>
      <c r="AL18" s="51"/>
      <c r="AM18" s="51"/>
      <c r="AN18" s="51"/>
      <c r="AO18" s="51"/>
      <c r="AP18" s="50" t="s">
        <v>51</v>
      </c>
      <c r="AQ18" s="50" t="s">
        <v>51</v>
      </c>
      <c r="AR18" s="50" t="s">
        <v>51</v>
      </c>
      <c r="AS18" s="51" t="s">
        <v>52</v>
      </c>
      <c r="AT18" s="51" t="s">
        <v>52</v>
      </c>
      <c r="AU18" s="51" t="s">
        <v>52</v>
      </c>
      <c r="AV18" s="51" t="s">
        <v>52</v>
      </c>
      <c r="AW18" s="51" t="s">
        <v>52</v>
      </c>
      <c r="AX18" s="51" t="s">
        <v>52</v>
      </c>
      <c r="AY18" s="48" t="s">
        <v>52</v>
      </c>
      <c r="AZ18" s="48" t="s">
        <v>52</v>
      </c>
      <c r="BA18" s="45" t="s">
        <v>52</v>
      </c>
      <c r="BB18" s="52">
        <v>35</v>
      </c>
      <c r="BC18" s="52">
        <v>6</v>
      </c>
      <c r="BD18" s="52"/>
      <c r="BE18" s="52">
        <v>2</v>
      </c>
      <c r="BF18" s="52"/>
      <c r="BG18" s="52"/>
      <c r="BH18" s="52">
        <v>9</v>
      </c>
      <c r="BI18" s="52"/>
      <c r="BJ18" s="52">
        <f>SUM(BB18:BH18)</f>
        <v>52</v>
      </c>
      <c r="BK18" s="20"/>
      <c r="BL18" s="20"/>
      <c r="BM18" s="20"/>
      <c r="BN18" s="20"/>
    </row>
    <row r="19" spans="1:66" ht="37.5" customHeight="1" x14ac:dyDescent="0.65">
      <c r="A19" s="48" t="s">
        <v>299</v>
      </c>
      <c r="B19" s="53" t="s">
        <v>57</v>
      </c>
      <c r="C19" s="53" t="s">
        <v>57</v>
      </c>
      <c r="D19" s="53" t="s">
        <v>57</v>
      </c>
      <c r="E19" s="53" t="s">
        <v>57</v>
      </c>
      <c r="F19" s="53" t="s">
        <v>57</v>
      </c>
      <c r="G19" s="53" t="s">
        <v>57</v>
      </c>
      <c r="H19" s="53" t="s">
        <v>57</v>
      </c>
      <c r="I19" s="53" t="s">
        <v>57</v>
      </c>
      <c r="J19" s="53" t="s">
        <v>57</v>
      </c>
      <c r="K19" s="53" t="s">
        <v>57</v>
      </c>
      <c r="L19" s="53" t="s">
        <v>57</v>
      </c>
      <c r="M19" s="53" t="s">
        <v>57</v>
      </c>
      <c r="N19" s="54" t="s">
        <v>60</v>
      </c>
      <c r="O19" s="53" t="s">
        <v>60</v>
      </c>
      <c r="P19" s="54" t="s">
        <v>60</v>
      </c>
      <c r="Q19" s="53" t="s">
        <v>60</v>
      </c>
      <c r="R19" s="53" t="s">
        <v>60</v>
      </c>
      <c r="S19" s="53" t="s">
        <v>60</v>
      </c>
      <c r="T19" s="53" t="s">
        <v>60</v>
      </c>
      <c r="U19" s="53" t="s">
        <v>60</v>
      </c>
      <c r="V19" s="55" t="s">
        <v>59</v>
      </c>
      <c r="W19" s="55" t="s">
        <v>59</v>
      </c>
      <c r="X19" s="55" t="s">
        <v>59</v>
      </c>
      <c r="Y19" s="48"/>
      <c r="Z19" s="48"/>
      <c r="AA19" s="47"/>
      <c r="AB19" s="48"/>
      <c r="AC19" s="48"/>
      <c r="AD19" s="48"/>
      <c r="AE19" s="48"/>
      <c r="AF19" s="48"/>
      <c r="AG19" s="48"/>
      <c r="AH19" s="49"/>
      <c r="AI19" s="49"/>
      <c r="AJ19" s="49"/>
      <c r="AK19" s="49"/>
      <c r="AL19" s="49"/>
      <c r="AM19" s="49"/>
      <c r="AN19" s="49"/>
      <c r="AO19" s="50"/>
      <c r="AP19" s="50"/>
      <c r="AQ19" s="50"/>
      <c r="AR19" s="50"/>
      <c r="AS19" s="50"/>
      <c r="AT19" s="51"/>
      <c r="AU19" s="51"/>
      <c r="AV19" s="51"/>
      <c r="AW19" s="51"/>
      <c r="AX19" s="51"/>
      <c r="AY19" s="48"/>
      <c r="AZ19" s="48"/>
      <c r="BA19" s="44"/>
      <c r="BB19" s="52"/>
      <c r="BC19" s="52"/>
      <c r="BD19" s="52"/>
      <c r="BE19" s="52">
        <v>12</v>
      </c>
      <c r="BF19" s="52">
        <v>8</v>
      </c>
      <c r="BG19" s="52">
        <v>3</v>
      </c>
      <c r="BH19" s="52"/>
      <c r="BI19" s="52"/>
      <c r="BJ19" s="52">
        <f>SUM(BB19:BH19)</f>
        <v>23</v>
      </c>
      <c r="BK19" s="20"/>
      <c r="BL19" s="20"/>
      <c r="BM19" s="20"/>
      <c r="BN19" s="20"/>
    </row>
    <row r="20" spans="1:66" s="15" customFormat="1" ht="36" customHeight="1" x14ac:dyDescent="0.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7"/>
      <c r="S20" s="57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9">
        <f>SUM(BB15:BB19)</f>
        <v>140</v>
      </c>
      <c r="BC20" s="59">
        <f>SUM(BC15:BC19)</f>
        <v>24</v>
      </c>
      <c r="BD20" s="59">
        <f>SUM(BD15:BD19)</f>
        <v>1</v>
      </c>
      <c r="BE20" s="59">
        <f>SUM(BE15:BE19)</f>
        <v>18</v>
      </c>
      <c r="BF20" s="59">
        <f>SUM(BF15:BF19)</f>
        <v>8</v>
      </c>
      <c r="BG20" s="59">
        <v>4</v>
      </c>
      <c r="BH20" s="59">
        <f>SUM(BH15:BH19)</f>
        <v>37</v>
      </c>
      <c r="BI20" s="59"/>
      <c r="BJ20" s="59">
        <f>SUM(BJ15:BJ19)</f>
        <v>231</v>
      </c>
      <c r="BK20" s="58"/>
      <c r="BL20" s="58"/>
      <c r="BM20" s="58"/>
      <c r="BN20" s="58"/>
    </row>
    <row r="21" spans="1:66" s="3" customFormat="1" ht="45.75" x14ac:dyDescent="0.25">
      <c r="A21" s="60" t="s">
        <v>61</v>
      </c>
      <c r="B21" s="60"/>
      <c r="C21" s="60"/>
      <c r="D21" s="60"/>
      <c r="E21" s="19"/>
      <c r="F21" s="61"/>
      <c r="G21" s="22" t="s">
        <v>62</v>
      </c>
      <c r="H21" s="60" t="s">
        <v>63</v>
      </c>
      <c r="I21" s="19"/>
      <c r="J21" s="19"/>
      <c r="K21" s="19"/>
      <c r="L21" s="60"/>
      <c r="M21" s="60"/>
      <c r="N21" s="60"/>
      <c r="O21" s="19"/>
      <c r="P21" s="19"/>
      <c r="Q21" s="19"/>
      <c r="R21" s="51" t="s">
        <v>53</v>
      </c>
      <c r="S21" s="22" t="s">
        <v>62</v>
      </c>
      <c r="T21" s="60" t="s">
        <v>64</v>
      </c>
      <c r="U21" s="19"/>
      <c r="V21" s="60"/>
      <c r="W21" s="60"/>
      <c r="X21" s="60"/>
      <c r="Y21" s="60"/>
      <c r="Z21" s="19"/>
      <c r="AA21" s="19"/>
      <c r="AB21" s="19"/>
      <c r="AC21" s="19"/>
      <c r="AD21" s="19"/>
      <c r="AE21" s="51" t="s">
        <v>60</v>
      </c>
      <c r="AF21" s="22" t="s">
        <v>62</v>
      </c>
      <c r="AG21" s="60" t="s">
        <v>65</v>
      </c>
      <c r="AH21" s="60"/>
      <c r="AI21" s="60"/>
      <c r="AJ21" s="19"/>
      <c r="AK21" s="19"/>
      <c r="AL21" s="19"/>
      <c r="AM21" s="19"/>
      <c r="AN21" s="19"/>
      <c r="AO21" s="19"/>
      <c r="AP21" s="51" t="s">
        <v>52</v>
      </c>
      <c r="AQ21" s="22" t="s">
        <v>62</v>
      </c>
      <c r="AR21" s="60" t="s">
        <v>66</v>
      </c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22"/>
      <c r="BK21" s="19"/>
      <c r="BL21" s="19"/>
      <c r="BM21" s="19"/>
      <c r="BN21" s="19"/>
    </row>
    <row r="22" spans="1:66" s="3" customFormat="1" ht="9.75" customHeight="1" x14ac:dyDescent="0.25">
      <c r="A22" s="60"/>
      <c r="B22" s="60"/>
      <c r="C22" s="60"/>
      <c r="D22" s="60"/>
      <c r="E22" s="19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19"/>
      <c r="Q22" s="19"/>
      <c r="R22" s="60"/>
      <c r="S22" s="60"/>
      <c r="T22" s="60"/>
      <c r="U22" s="62"/>
      <c r="V22" s="62"/>
      <c r="W22" s="60"/>
      <c r="X22" s="60"/>
      <c r="Y22" s="60"/>
      <c r="Z22" s="60"/>
      <c r="AA22" s="60"/>
      <c r="AB22" s="60"/>
      <c r="AC22" s="60"/>
      <c r="AD22" s="19"/>
      <c r="AE22" s="60"/>
      <c r="AF22" s="60"/>
      <c r="AG22" s="60"/>
      <c r="AH22" s="60"/>
      <c r="AI22" s="60"/>
      <c r="AJ22" s="60"/>
      <c r="AK22" s="60"/>
      <c r="AL22" s="60"/>
      <c r="AM22" s="60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22"/>
      <c r="BK22" s="19"/>
      <c r="BL22" s="19"/>
      <c r="BM22" s="19"/>
      <c r="BN22" s="19"/>
    </row>
    <row r="23" spans="1:66" s="3" customFormat="1" ht="45.75" x14ac:dyDescent="0.25">
      <c r="A23" s="60"/>
      <c r="B23" s="60"/>
      <c r="C23" s="60"/>
      <c r="D23" s="60"/>
      <c r="E23" s="19"/>
      <c r="F23" s="50" t="s">
        <v>51</v>
      </c>
      <c r="G23" s="22" t="s">
        <v>62</v>
      </c>
      <c r="H23" s="60" t="s">
        <v>67</v>
      </c>
      <c r="I23" s="19"/>
      <c r="J23" s="19"/>
      <c r="K23" s="19"/>
      <c r="L23" s="60"/>
      <c r="M23" s="60"/>
      <c r="N23" s="60"/>
      <c r="O23" s="19"/>
      <c r="P23" s="19"/>
      <c r="Q23" s="19"/>
      <c r="R23" s="51" t="s">
        <v>55</v>
      </c>
      <c r="S23" s="22" t="s">
        <v>62</v>
      </c>
      <c r="T23" s="60" t="s">
        <v>68</v>
      </c>
      <c r="U23" s="19"/>
      <c r="V23" s="60"/>
      <c r="W23" s="60"/>
      <c r="X23" s="60"/>
      <c r="Y23" s="60"/>
      <c r="Z23" s="60"/>
      <c r="AA23" s="19"/>
      <c r="AB23" s="19"/>
      <c r="AC23" s="19"/>
      <c r="AD23" s="19"/>
      <c r="AE23" s="51" t="s">
        <v>59</v>
      </c>
      <c r="AF23" s="22" t="s">
        <v>62</v>
      </c>
      <c r="AG23" s="60" t="s">
        <v>69</v>
      </c>
      <c r="AH23" s="60"/>
      <c r="AI23" s="60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22"/>
      <c r="BK23" s="19"/>
      <c r="BL23" s="19"/>
      <c r="BM23" s="19"/>
      <c r="BN23" s="19"/>
    </row>
    <row r="24" spans="1:66" ht="3" customHeight="1" x14ac:dyDescent="0.6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4"/>
      <c r="R24" s="64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65"/>
      <c r="BK24" s="20"/>
      <c r="BL24" s="20"/>
      <c r="BM24" s="20"/>
      <c r="BN24" s="20"/>
    </row>
    <row r="25" spans="1:66" ht="75.75" customHeight="1" x14ac:dyDescent="0.6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64"/>
      <c r="T25" s="63"/>
      <c r="U25" s="63"/>
      <c r="V25" s="63"/>
      <c r="W25" s="63"/>
      <c r="X25" s="63"/>
      <c r="Y25" s="63"/>
      <c r="Z25" s="63"/>
      <c r="AA25" s="43" t="s">
        <v>70</v>
      </c>
      <c r="AB25" s="20"/>
      <c r="AC25" s="20"/>
      <c r="AD25" s="63"/>
      <c r="AE25" s="63"/>
      <c r="AF25" s="63"/>
      <c r="AG25" s="63"/>
      <c r="AH25" s="63"/>
      <c r="AI25" s="63"/>
      <c r="AJ25" s="63"/>
      <c r="AK25" s="63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65"/>
      <c r="BK25" s="20"/>
      <c r="BL25" s="20"/>
      <c r="BM25" s="20"/>
      <c r="BN25" s="20"/>
    </row>
    <row r="26" spans="1:66" ht="3" customHeight="1" thickBot="1" x14ac:dyDescent="0.7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4"/>
      <c r="S26" s="64"/>
      <c r="T26" s="63"/>
      <c r="U26" s="63"/>
      <c r="V26" s="63"/>
      <c r="W26" s="63"/>
      <c r="X26" s="63"/>
      <c r="Y26" s="63"/>
      <c r="Z26" s="63"/>
      <c r="AA26" s="43"/>
      <c r="AB26" s="63"/>
      <c r="AC26" s="63"/>
      <c r="AD26" s="63"/>
      <c r="AE26" s="63"/>
      <c r="AF26" s="63"/>
      <c r="AG26" s="63"/>
      <c r="AH26" s="63"/>
      <c r="AI26" s="63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65"/>
      <c r="BK26" s="20"/>
      <c r="BL26" s="20"/>
      <c r="BM26" s="20"/>
      <c r="BN26" s="20"/>
    </row>
    <row r="27" spans="1:66" ht="57" customHeight="1" thickBot="1" x14ac:dyDescent="0.7">
      <c r="A27" s="363" t="s">
        <v>71</v>
      </c>
      <c r="B27" s="366" t="s">
        <v>72</v>
      </c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8"/>
      <c r="P27" s="375" t="s">
        <v>73</v>
      </c>
      <c r="Q27" s="376"/>
      <c r="R27" s="375" t="s">
        <v>74</v>
      </c>
      <c r="S27" s="381"/>
      <c r="T27" s="345" t="s">
        <v>75</v>
      </c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82"/>
      <c r="AF27" s="345" t="s">
        <v>76</v>
      </c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6"/>
      <c r="AU27" s="346"/>
      <c r="AV27" s="346"/>
      <c r="AW27" s="346"/>
      <c r="AX27" s="346"/>
      <c r="AY27" s="346"/>
      <c r="AZ27" s="346"/>
      <c r="BA27" s="346"/>
      <c r="BB27" s="346"/>
      <c r="BC27" s="346"/>
      <c r="BD27" s="346"/>
      <c r="BE27" s="346"/>
      <c r="BF27" s="346"/>
      <c r="BG27" s="397" t="s">
        <v>77</v>
      </c>
      <c r="BH27" s="398"/>
      <c r="BI27" s="398"/>
      <c r="BJ27" s="399"/>
      <c r="BK27" s="20"/>
      <c r="BL27" s="20"/>
      <c r="BM27" s="20"/>
      <c r="BN27" s="20"/>
    </row>
    <row r="28" spans="1:66" s="3" customFormat="1" ht="72" customHeight="1" thickBot="1" x14ac:dyDescent="0.7">
      <c r="A28" s="364"/>
      <c r="B28" s="369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1"/>
      <c r="P28" s="377"/>
      <c r="Q28" s="378"/>
      <c r="R28" s="377"/>
      <c r="S28" s="378"/>
      <c r="T28" s="377" t="s">
        <v>25</v>
      </c>
      <c r="U28" s="378"/>
      <c r="V28" s="377" t="s">
        <v>78</v>
      </c>
      <c r="W28" s="392"/>
      <c r="X28" s="406" t="s">
        <v>79</v>
      </c>
      <c r="Y28" s="407"/>
      <c r="Z28" s="407"/>
      <c r="AA28" s="407"/>
      <c r="AB28" s="407"/>
      <c r="AC28" s="407"/>
      <c r="AD28" s="407"/>
      <c r="AE28" s="408"/>
      <c r="AF28" s="409" t="s">
        <v>80</v>
      </c>
      <c r="AG28" s="410"/>
      <c r="AH28" s="410"/>
      <c r="AI28" s="410"/>
      <c r="AJ28" s="410"/>
      <c r="AK28" s="411"/>
      <c r="AL28" s="409" t="s">
        <v>81</v>
      </c>
      <c r="AM28" s="410"/>
      <c r="AN28" s="410"/>
      <c r="AO28" s="410"/>
      <c r="AP28" s="410"/>
      <c r="AQ28" s="411"/>
      <c r="AR28" s="409" t="s">
        <v>82</v>
      </c>
      <c r="AS28" s="410"/>
      <c r="AT28" s="410"/>
      <c r="AU28" s="412"/>
      <c r="AV28" s="412"/>
      <c r="AW28" s="413"/>
      <c r="AX28" s="409" t="s">
        <v>83</v>
      </c>
      <c r="AY28" s="410"/>
      <c r="AZ28" s="410"/>
      <c r="BA28" s="410"/>
      <c r="BB28" s="410"/>
      <c r="BC28" s="414"/>
      <c r="BD28" s="342" t="s">
        <v>296</v>
      </c>
      <c r="BE28" s="343"/>
      <c r="BF28" s="344"/>
      <c r="BG28" s="400"/>
      <c r="BH28" s="401"/>
      <c r="BI28" s="401"/>
      <c r="BJ28" s="402"/>
      <c r="BK28" s="19"/>
      <c r="BL28" s="19"/>
      <c r="BM28" s="19"/>
      <c r="BN28" s="19"/>
    </row>
    <row r="29" spans="1:66" ht="156.75" customHeight="1" thickBot="1" x14ac:dyDescent="0.7">
      <c r="A29" s="364"/>
      <c r="B29" s="369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1"/>
      <c r="P29" s="377"/>
      <c r="Q29" s="378"/>
      <c r="R29" s="377"/>
      <c r="S29" s="378"/>
      <c r="T29" s="377"/>
      <c r="U29" s="378"/>
      <c r="V29" s="377"/>
      <c r="W29" s="378"/>
      <c r="X29" s="356" t="s">
        <v>84</v>
      </c>
      <c r="Y29" s="378"/>
      <c r="Z29" s="356" t="s">
        <v>85</v>
      </c>
      <c r="AA29" s="378"/>
      <c r="AB29" s="356" t="s">
        <v>86</v>
      </c>
      <c r="AC29" s="378"/>
      <c r="AD29" s="377" t="s">
        <v>87</v>
      </c>
      <c r="AE29" s="392"/>
      <c r="AF29" s="387" t="s">
        <v>88</v>
      </c>
      <c r="AG29" s="385"/>
      <c r="AH29" s="385"/>
      <c r="AI29" s="384" t="s">
        <v>89</v>
      </c>
      <c r="AJ29" s="385"/>
      <c r="AK29" s="386"/>
      <c r="AL29" s="387" t="s">
        <v>90</v>
      </c>
      <c r="AM29" s="385"/>
      <c r="AN29" s="385"/>
      <c r="AO29" s="384" t="s">
        <v>91</v>
      </c>
      <c r="AP29" s="385"/>
      <c r="AQ29" s="386"/>
      <c r="AR29" s="387" t="s">
        <v>92</v>
      </c>
      <c r="AS29" s="385"/>
      <c r="AT29" s="388"/>
      <c r="AU29" s="384" t="s">
        <v>93</v>
      </c>
      <c r="AV29" s="385"/>
      <c r="AW29" s="386"/>
      <c r="AX29" s="387" t="s">
        <v>368</v>
      </c>
      <c r="AY29" s="385"/>
      <c r="AZ29" s="385"/>
      <c r="BA29" s="384" t="s">
        <v>369</v>
      </c>
      <c r="BB29" s="385"/>
      <c r="BC29" s="388"/>
      <c r="BD29" s="389" t="s">
        <v>297</v>
      </c>
      <c r="BE29" s="390"/>
      <c r="BF29" s="391"/>
      <c r="BG29" s="400"/>
      <c r="BH29" s="401"/>
      <c r="BI29" s="401"/>
      <c r="BJ29" s="402"/>
      <c r="BK29" s="20"/>
      <c r="BL29" s="20"/>
      <c r="BM29" s="20"/>
      <c r="BN29" s="20"/>
    </row>
    <row r="30" spans="1:66" ht="234.75" customHeight="1" thickBot="1" x14ac:dyDescent="0.7">
      <c r="A30" s="365"/>
      <c r="B30" s="372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4"/>
      <c r="P30" s="379"/>
      <c r="Q30" s="380"/>
      <c r="R30" s="379"/>
      <c r="S30" s="380"/>
      <c r="T30" s="379"/>
      <c r="U30" s="380"/>
      <c r="V30" s="379"/>
      <c r="W30" s="380"/>
      <c r="X30" s="379"/>
      <c r="Y30" s="380"/>
      <c r="Z30" s="379"/>
      <c r="AA30" s="380"/>
      <c r="AB30" s="379"/>
      <c r="AC30" s="380"/>
      <c r="AD30" s="379"/>
      <c r="AE30" s="393"/>
      <c r="AF30" s="66" t="s">
        <v>94</v>
      </c>
      <c r="AG30" s="67" t="s">
        <v>95</v>
      </c>
      <c r="AH30" s="68" t="s">
        <v>96</v>
      </c>
      <c r="AI30" s="66" t="s">
        <v>94</v>
      </c>
      <c r="AJ30" s="67" t="s">
        <v>95</v>
      </c>
      <c r="AK30" s="68" t="s">
        <v>96</v>
      </c>
      <c r="AL30" s="66" t="s">
        <v>94</v>
      </c>
      <c r="AM30" s="67" t="s">
        <v>95</v>
      </c>
      <c r="AN30" s="68" t="s">
        <v>96</v>
      </c>
      <c r="AO30" s="66" t="s">
        <v>94</v>
      </c>
      <c r="AP30" s="67" t="s">
        <v>95</v>
      </c>
      <c r="AQ30" s="68" t="s">
        <v>96</v>
      </c>
      <c r="AR30" s="66" t="s">
        <v>94</v>
      </c>
      <c r="AS30" s="67" t="s">
        <v>95</v>
      </c>
      <c r="AT30" s="69" t="s">
        <v>96</v>
      </c>
      <c r="AU30" s="70" t="s">
        <v>94</v>
      </c>
      <c r="AV30" s="71" t="s">
        <v>95</v>
      </c>
      <c r="AW30" s="72" t="s">
        <v>96</v>
      </c>
      <c r="AX30" s="66" t="s">
        <v>94</v>
      </c>
      <c r="AY30" s="67" t="s">
        <v>95</v>
      </c>
      <c r="AZ30" s="68" t="s">
        <v>96</v>
      </c>
      <c r="BA30" s="66" t="s">
        <v>94</v>
      </c>
      <c r="BB30" s="67" t="s">
        <v>95</v>
      </c>
      <c r="BC30" s="69" t="s">
        <v>96</v>
      </c>
      <c r="BD30" s="70" t="s">
        <v>94</v>
      </c>
      <c r="BE30" s="71" t="s">
        <v>298</v>
      </c>
      <c r="BF30" s="73" t="s">
        <v>96</v>
      </c>
      <c r="BG30" s="403"/>
      <c r="BH30" s="404"/>
      <c r="BI30" s="404"/>
      <c r="BJ30" s="405"/>
      <c r="BK30" s="20"/>
      <c r="BL30" s="20"/>
      <c r="BM30" s="20"/>
      <c r="BN30" s="20"/>
    </row>
    <row r="31" spans="1:66" ht="58.5" customHeight="1" thickBot="1" x14ac:dyDescent="0.7">
      <c r="A31" s="74">
        <v>1</v>
      </c>
      <c r="B31" s="358" t="s">
        <v>97</v>
      </c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60"/>
      <c r="P31" s="361"/>
      <c r="Q31" s="362"/>
      <c r="R31" s="361"/>
      <c r="S31" s="362"/>
      <c r="T31" s="433">
        <f>SUM(T33:U61)</f>
        <v>7099</v>
      </c>
      <c r="U31" s="434"/>
      <c r="V31" s="433">
        <f>SUM(V32:W60)</f>
        <v>1992</v>
      </c>
      <c r="W31" s="434"/>
      <c r="X31" s="433">
        <f>SUM(X32:Y60)</f>
        <v>192</v>
      </c>
      <c r="Y31" s="434"/>
      <c r="Z31" s="433"/>
      <c r="AA31" s="434"/>
      <c r="AB31" s="433">
        <f>SUM(AB37,AB38,AB40,AB42,AB44,AB45,AB47,AB49,AB50,AB51)</f>
        <v>1804</v>
      </c>
      <c r="AC31" s="434"/>
      <c r="AD31" s="433">
        <f>SUM(AD33,AD34,AD35,AD41,AD52,AD53)</f>
        <v>80</v>
      </c>
      <c r="AE31" s="434"/>
      <c r="AF31" s="75">
        <f>SUM(AF32:AF60)</f>
        <v>580</v>
      </c>
      <c r="AG31" s="76">
        <f t="shared" ref="AG31:AZ31" si="0">SUM(AG32:AG60)</f>
        <v>376</v>
      </c>
      <c r="AH31" s="77">
        <f>SUM(AH32:AH60)</f>
        <v>17</v>
      </c>
      <c r="AI31" s="75">
        <f t="shared" si="0"/>
        <v>505</v>
      </c>
      <c r="AJ31" s="76">
        <f t="shared" si="0"/>
        <v>292</v>
      </c>
      <c r="AK31" s="77">
        <f t="shared" si="0"/>
        <v>15</v>
      </c>
      <c r="AL31" s="75">
        <f t="shared" si="0"/>
        <v>642</v>
      </c>
      <c r="AM31" s="76">
        <f t="shared" si="0"/>
        <v>376</v>
      </c>
      <c r="AN31" s="77">
        <f t="shared" si="0"/>
        <v>19</v>
      </c>
      <c r="AO31" s="75">
        <f t="shared" si="0"/>
        <v>600</v>
      </c>
      <c r="AP31" s="76">
        <f t="shared" si="0"/>
        <v>346</v>
      </c>
      <c r="AQ31" s="77">
        <f t="shared" si="0"/>
        <v>17</v>
      </c>
      <c r="AR31" s="75">
        <f t="shared" si="0"/>
        <v>576</v>
      </c>
      <c r="AS31" s="76">
        <f t="shared" si="0"/>
        <v>366</v>
      </c>
      <c r="AT31" s="77">
        <f t="shared" si="0"/>
        <v>17</v>
      </c>
      <c r="AU31" s="75">
        <f>SUM(AU32:AU60)</f>
        <v>546</v>
      </c>
      <c r="AV31" s="76">
        <f t="shared" si="0"/>
        <v>244</v>
      </c>
      <c r="AW31" s="77">
        <f t="shared" si="0"/>
        <v>13</v>
      </c>
      <c r="AX31" s="75">
        <f t="shared" si="0"/>
        <v>426</v>
      </c>
      <c r="AY31" s="76">
        <f t="shared" si="0"/>
        <v>202</v>
      </c>
      <c r="AZ31" s="77">
        <f t="shared" si="0"/>
        <v>13</v>
      </c>
      <c r="BA31" s="75">
        <f>SUM(BA32:BA60)</f>
        <v>450</v>
      </c>
      <c r="BB31" s="76">
        <f>SUM(BB32:BB60)</f>
        <v>238</v>
      </c>
      <c r="BC31" s="77">
        <f>SUM(BC32:BC60)</f>
        <v>13</v>
      </c>
      <c r="BD31" s="78"/>
      <c r="BE31" s="79"/>
      <c r="BF31" s="80"/>
      <c r="BG31" s="418"/>
      <c r="BH31" s="419"/>
      <c r="BI31" s="419"/>
      <c r="BJ31" s="420"/>
      <c r="BK31" s="20"/>
      <c r="BL31" s="20"/>
      <c r="BM31" s="20"/>
      <c r="BN31" s="20"/>
    </row>
    <row r="32" spans="1:66" s="2" customFormat="1" ht="39" customHeight="1" x14ac:dyDescent="0.65">
      <c r="A32" s="81" t="s">
        <v>98</v>
      </c>
      <c r="B32" s="421" t="s">
        <v>99</v>
      </c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394"/>
      <c r="Q32" s="395"/>
      <c r="R32" s="394"/>
      <c r="S32" s="395"/>
      <c r="T32" s="422"/>
      <c r="U32" s="423"/>
      <c r="V32" s="424"/>
      <c r="W32" s="425"/>
      <c r="X32" s="424"/>
      <c r="Y32" s="425"/>
      <c r="Z32" s="394"/>
      <c r="AA32" s="395"/>
      <c r="AB32" s="394"/>
      <c r="AC32" s="395"/>
      <c r="AD32" s="394"/>
      <c r="AE32" s="396"/>
      <c r="AF32" s="82"/>
      <c r="AG32" s="83"/>
      <c r="AH32" s="84"/>
      <c r="AI32" s="82"/>
      <c r="AJ32" s="83"/>
      <c r="AK32" s="84"/>
      <c r="AL32" s="82"/>
      <c r="AM32" s="83"/>
      <c r="AN32" s="84"/>
      <c r="AO32" s="82"/>
      <c r="AP32" s="83"/>
      <c r="AQ32" s="84"/>
      <c r="AR32" s="82"/>
      <c r="AS32" s="83"/>
      <c r="AT32" s="84"/>
      <c r="AU32" s="82"/>
      <c r="AV32" s="83"/>
      <c r="AW32" s="84"/>
      <c r="AX32" s="82"/>
      <c r="AY32" s="83"/>
      <c r="AZ32" s="84"/>
      <c r="BA32" s="82"/>
      <c r="BB32" s="83"/>
      <c r="BC32" s="85"/>
      <c r="BD32" s="86"/>
      <c r="BE32" s="87"/>
      <c r="BF32" s="88"/>
      <c r="BG32" s="415"/>
      <c r="BH32" s="415"/>
      <c r="BI32" s="415"/>
      <c r="BJ32" s="416"/>
      <c r="BK32" s="89"/>
      <c r="BL32" s="89"/>
      <c r="BM32" s="89"/>
      <c r="BN32" s="89"/>
    </row>
    <row r="33" spans="1:66" s="2" customFormat="1" ht="83.25" customHeight="1" x14ac:dyDescent="0.65">
      <c r="A33" s="90" t="s">
        <v>100</v>
      </c>
      <c r="B33" s="417" t="s">
        <v>101</v>
      </c>
      <c r="C33" s="417"/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394">
        <v>3</v>
      </c>
      <c r="Q33" s="395"/>
      <c r="R33" s="394"/>
      <c r="S33" s="395"/>
      <c r="T33" s="394">
        <f>SUM(AF33,AI33,AL33,AO33,AR33,AU33,AX33,BA33)</f>
        <v>108</v>
      </c>
      <c r="U33" s="395"/>
      <c r="V33" s="394">
        <f>SUM(AG33,AJ33,AM33,AP33,AS33,AV33,AY33)</f>
        <v>54</v>
      </c>
      <c r="W33" s="395"/>
      <c r="X33" s="394">
        <v>28</v>
      </c>
      <c r="Y33" s="395"/>
      <c r="Z33" s="394"/>
      <c r="AA33" s="395"/>
      <c r="AB33" s="394"/>
      <c r="AC33" s="395"/>
      <c r="AD33" s="394">
        <v>26</v>
      </c>
      <c r="AE33" s="396"/>
      <c r="AF33" s="91"/>
      <c r="AG33" s="92"/>
      <c r="AH33" s="93"/>
      <c r="AI33" s="91"/>
      <c r="AJ33" s="92"/>
      <c r="AK33" s="93"/>
      <c r="AL33" s="91">
        <v>108</v>
      </c>
      <c r="AM33" s="92">
        <v>54</v>
      </c>
      <c r="AN33" s="93">
        <v>3</v>
      </c>
      <c r="AO33" s="91"/>
      <c r="AP33" s="92"/>
      <c r="AQ33" s="93"/>
      <c r="AR33" s="91"/>
      <c r="AS33" s="92"/>
      <c r="AT33" s="93"/>
      <c r="AU33" s="91"/>
      <c r="AV33" s="92"/>
      <c r="AW33" s="93"/>
      <c r="AX33" s="94"/>
      <c r="AY33" s="95"/>
      <c r="AZ33" s="96"/>
      <c r="BA33" s="91"/>
      <c r="BB33" s="92"/>
      <c r="BC33" s="97"/>
      <c r="BD33" s="98"/>
      <c r="BE33" s="99"/>
      <c r="BF33" s="100"/>
      <c r="BG33" s="426" t="s">
        <v>102</v>
      </c>
      <c r="BH33" s="426"/>
      <c r="BI33" s="426"/>
      <c r="BJ33" s="427"/>
      <c r="BK33" s="89"/>
      <c r="BL33" s="89"/>
      <c r="BM33" s="89"/>
      <c r="BN33" s="89"/>
    </row>
    <row r="34" spans="1:66" s="2" customFormat="1" ht="57.75" customHeight="1" x14ac:dyDescent="0.65">
      <c r="A34" s="90" t="s">
        <v>103</v>
      </c>
      <c r="B34" s="417" t="s">
        <v>104</v>
      </c>
      <c r="C34" s="417"/>
      <c r="D34" s="417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394">
        <v>2</v>
      </c>
      <c r="Q34" s="395"/>
      <c r="R34" s="394"/>
      <c r="S34" s="395"/>
      <c r="T34" s="394">
        <f>SUM(AF34,AI34,AL34,AO34,AR34,AU34,AX34,BA34)</f>
        <v>108</v>
      </c>
      <c r="U34" s="395"/>
      <c r="V34" s="394">
        <f>SUM(AG34,AJ34,AM34,AP34,AS34,AV34,AY34)</f>
        <v>54</v>
      </c>
      <c r="W34" s="395"/>
      <c r="X34" s="394">
        <v>32</v>
      </c>
      <c r="Y34" s="395"/>
      <c r="Z34" s="394"/>
      <c r="AA34" s="395"/>
      <c r="AB34" s="394"/>
      <c r="AC34" s="395"/>
      <c r="AD34" s="394">
        <v>22</v>
      </c>
      <c r="AE34" s="396"/>
      <c r="AF34" s="91"/>
      <c r="AG34" s="92"/>
      <c r="AH34" s="93"/>
      <c r="AI34" s="91">
        <v>108</v>
      </c>
      <c r="AJ34" s="92">
        <v>54</v>
      </c>
      <c r="AK34" s="93">
        <v>3</v>
      </c>
      <c r="AL34" s="91"/>
      <c r="AM34" s="92"/>
      <c r="AN34" s="93"/>
      <c r="AO34" s="91"/>
      <c r="AP34" s="92"/>
      <c r="AQ34" s="93"/>
      <c r="AR34" s="91"/>
      <c r="AS34" s="92"/>
      <c r="AT34" s="93"/>
      <c r="AU34" s="91"/>
      <c r="AV34" s="92"/>
      <c r="AW34" s="93"/>
      <c r="AX34" s="91"/>
      <c r="AY34" s="92"/>
      <c r="AZ34" s="93"/>
      <c r="BA34" s="91"/>
      <c r="BB34" s="92"/>
      <c r="BC34" s="97"/>
      <c r="BD34" s="101"/>
      <c r="BE34" s="102"/>
      <c r="BF34" s="103"/>
      <c r="BG34" s="426" t="s">
        <v>105</v>
      </c>
      <c r="BH34" s="426"/>
      <c r="BI34" s="426"/>
      <c r="BJ34" s="427"/>
      <c r="BK34" s="89"/>
      <c r="BL34" s="89"/>
      <c r="BM34" s="89"/>
      <c r="BN34" s="89"/>
    </row>
    <row r="35" spans="1:66" s="2" customFormat="1" ht="81" customHeight="1" x14ac:dyDescent="0.65">
      <c r="A35" s="90" t="s">
        <v>106</v>
      </c>
      <c r="B35" s="417" t="s">
        <v>107</v>
      </c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394">
        <v>1</v>
      </c>
      <c r="Q35" s="395"/>
      <c r="R35" s="394"/>
      <c r="S35" s="395"/>
      <c r="T35" s="394">
        <f>SUM(AF35,AI35,AL35,AO35,AR35,AU35,AX35,BA35)</f>
        <v>108</v>
      </c>
      <c r="U35" s="395"/>
      <c r="V35" s="394">
        <f>SUM(AG35,AJ35,AM35,AP35,AS35,AV35,AY35)</f>
        <v>54</v>
      </c>
      <c r="W35" s="395"/>
      <c r="X35" s="394">
        <v>36</v>
      </c>
      <c r="Y35" s="395"/>
      <c r="Z35" s="394"/>
      <c r="AA35" s="395"/>
      <c r="AB35" s="394"/>
      <c r="AC35" s="395"/>
      <c r="AD35" s="394">
        <v>18</v>
      </c>
      <c r="AE35" s="396"/>
      <c r="AF35" s="91">
        <v>108</v>
      </c>
      <c r="AG35" s="92">
        <v>54</v>
      </c>
      <c r="AH35" s="93">
        <v>3</v>
      </c>
      <c r="AI35" s="91"/>
      <c r="AJ35" s="92"/>
      <c r="AK35" s="93"/>
      <c r="AL35" s="91"/>
      <c r="AM35" s="92"/>
      <c r="AN35" s="93"/>
      <c r="AO35" s="91"/>
      <c r="AP35" s="92"/>
      <c r="AQ35" s="93"/>
      <c r="AR35" s="91"/>
      <c r="AS35" s="92"/>
      <c r="AT35" s="93"/>
      <c r="AU35" s="91"/>
      <c r="AV35" s="92"/>
      <c r="AW35" s="93"/>
      <c r="AX35" s="91"/>
      <c r="AY35" s="92"/>
      <c r="AZ35" s="93"/>
      <c r="BA35" s="91"/>
      <c r="BB35" s="92"/>
      <c r="BC35" s="97"/>
      <c r="BD35" s="104"/>
      <c r="BE35" s="105"/>
      <c r="BF35" s="106"/>
      <c r="BG35" s="426" t="s">
        <v>305</v>
      </c>
      <c r="BH35" s="426"/>
      <c r="BI35" s="426"/>
      <c r="BJ35" s="427"/>
      <c r="BK35" s="89"/>
      <c r="BL35" s="89"/>
      <c r="BM35" s="89"/>
      <c r="BN35" s="89"/>
    </row>
    <row r="36" spans="1:66" ht="115.5" customHeight="1" x14ac:dyDescent="0.65">
      <c r="A36" s="107" t="s">
        <v>108</v>
      </c>
      <c r="B36" s="428" t="s">
        <v>323</v>
      </c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9"/>
      <c r="Q36" s="430"/>
      <c r="R36" s="429"/>
      <c r="S36" s="430"/>
      <c r="T36" s="429"/>
      <c r="U36" s="430"/>
      <c r="V36" s="429"/>
      <c r="W36" s="430"/>
      <c r="X36" s="431"/>
      <c r="Y36" s="432"/>
      <c r="Z36" s="429"/>
      <c r="AA36" s="430"/>
      <c r="AB36" s="429"/>
      <c r="AC36" s="430"/>
      <c r="AD36" s="429"/>
      <c r="AE36" s="435"/>
      <c r="AF36" s="108"/>
      <c r="AG36" s="54"/>
      <c r="AH36" s="109"/>
      <c r="AI36" s="108"/>
      <c r="AJ36" s="54"/>
      <c r="AK36" s="109"/>
      <c r="AL36" s="108"/>
      <c r="AM36" s="54"/>
      <c r="AN36" s="109"/>
      <c r="AO36" s="108"/>
      <c r="AP36" s="54"/>
      <c r="AQ36" s="109"/>
      <c r="AR36" s="108"/>
      <c r="AS36" s="54"/>
      <c r="AT36" s="109"/>
      <c r="AU36" s="108"/>
      <c r="AV36" s="54"/>
      <c r="AW36" s="109"/>
      <c r="AX36" s="108"/>
      <c r="AY36" s="54"/>
      <c r="AZ36" s="109"/>
      <c r="BA36" s="108"/>
      <c r="BB36" s="54"/>
      <c r="BC36" s="110"/>
      <c r="BD36" s="104"/>
      <c r="BE36" s="105"/>
      <c r="BF36" s="106"/>
      <c r="BG36" s="426"/>
      <c r="BH36" s="426"/>
      <c r="BI36" s="426"/>
      <c r="BJ36" s="427"/>
      <c r="BK36" s="20"/>
      <c r="BL36" s="20"/>
      <c r="BM36" s="20"/>
      <c r="BN36" s="20"/>
    </row>
    <row r="37" spans="1:66" ht="84" customHeight="1" x14ac:dyDescent="0.65">
      <c r="A37" s="111" t="s">
        <v>109</v>
      </c>
      <c r="B37" s="439" t="s">
        <v>324</v>
      </c>
      <c r="C37" s="439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39"/>
      <c r="P37" s="429">
        <v>1</v>
      </c>
      <c r="Q37" s="430"/>
      <c r="R37" s="429"/>
      <c r="S37" s="430"/>
      <c r="T37" s="429">
        <f>SUM(AF37,AI37,AL37,AO37,AR37,AU37,AX37,BA37)</f>
        <v>356</v>
      </c>
      <c r="U37" s="430"/>
      <c r="V37" s="429">
        <f>SUM(AG37,AJ37,AM37,AP37,AS37,AV37,AY37)</f>
        <v>250</v>
      </c>
      <c r="W37" s="430"/>
      <c r="X37" s="429"/>
      <c r="Y37" s="430"/>
      <c r="Z37" s="429"/>
      <c r="AA37" s="430"/>
      <c r="AB37" s="429">
        <v>216</v>
      </c>
      <c r="AC37" s="430"/>
      <c r="AD37" s="429"/>
      <c r="AE37" s="435"/>
      <c r="AF37" s="108">
        <v>356</v>
      </c>
      <c r="AG37" s="54">
        <v>250</v>
      </c>
      <c r="AH37" s="109">
        <v>11</v>
      </c>
      <c r="AI37" s="108"/>
      <c r="AJ37" s="54"/>
      <c r="AK37" s="109"/>
      <c r="AL37" s="108"/>
      <c r="AM37" s="54"/>
      <c r="AN37" s="109"/>
      <c r="AO37" s="108"/>
      <c r="AP37" s="54"/>
      <c r="AQ37" s="109"/>
      <c r="AR37" s="108"/>
      <c r="AS37" s="54"/>
      <c r="AT37" s="109"/>
      <c r="AU37" s="108"/>
      <c r="AV37" s="54"/>
      <c r="AW37" s="109"/>
      <c r="AX37" s="108"/>
      <c r="AY37" s="54"/>
      <c r="AZ37" s="109"/>
      <c r="BA37" s="108"/>
      <c r="BB37" s="54"/>
      <c r="BC37" s="110"/>
      <c r="BD37" s="104"/>
      <c r="BE37" s="105"/>
      <c r="BF37" s="106"/>
      <c r="BG37" s="426" t="s">
        <v>110</v>
      </c>
      <c r="BH37" s="426"/>
      <c r="BI37" s="426"/>
      <c r="BJ37" s="427"/>
      <c r="BK37" s="20"/>
      <c r="BL37" s="20"/>
      <c r="BM37" s="20"/>
      <c r="BN37" s="20"/>
    </row>
    <row r="38" spans="1:66" ht="131.25" customHeight="1" x14ac:dyDescent="0.65">
      <c r="A38" s="111" t="s">
        <v>111</v>
      </c>
      <c r="B38" s="436" t="s">
        <v>325</v>
      </c>
      <c r="C38" s="437"/>
      <c r="D38" s="437"/>
      <c r="E38" s="437"/>
      <c r="F38" s="437"/>
      <c r="G38" s="437"/>
      <c r="H38" s="437"/>
      <c r="I38" s="437"/>
      <c r="J38" s="437"/>
      <c r="K38" s="437"/>
      <c r="L38" s="437"/>
      <c r="M38" s="437"/>
      <c r="N38" s="437"/>
      <c r="O38" s="438"/>
      <c r="P38" s="429"/>
      <c r="Q38" s="430"/>
      <c r="R38" s="429">
        <v>1</v>
      </c>
      <c r="S38" s="430"/>
      <c r="T38" s="429">
        <f>SUM(AF38,AI38,AL38,AO38,AR38,AU38,AX38,BA38)</f>
        <v>116</v>
      </c>
      <c r="U38" s="430"/>
      <c r="V38" s="429">
        <f>SUM(AG38,AJ38,AM38,AP38,AS38,AV38,AY38)</f>
        <v>72</v>
      </c>
      <c r="W38" s="430"/>
      <c r="X38" s="429"/>
      <c r="Y38" s="430"/>
      <c r="Z38" s="429"/>
      <c r="AA38" s="430"/>
      <c r="AB38" s="429">
        <v>72</v>
      </c>
      <c r="AC38" s="430"/>
      <c r="AD38" s="429"/>
      <c r="AE38" s="435"/>
      <c r="AF38" s="108">
        <v>116</v>
      </c>
      <c r="AG38" s="54">
        <v>72</v>
      </c>
      <c r="AH38" s="109">
        <v>3</v>
      </c>
      <c r="AI38" s="108"/>
      <c r="AJ38" s="54"/>
      <c r="AK38" s="109"/>
      <c r="AL38" s="108"/>
      <c r="AM38" s="54"/>
      <c r="AN38" s="109"/>
      <c r="AO38" s="108"/>
      <c r="AP38" s="54"/>
      <c r="AQ38" s="109"/>
      <c r="AR38" s="108"/>
      <c r="AS38" s="54"/>
      <c r="AT38" s="109"/>
      <c r="AU38" s="108"/>
      <c r="AV38" s="54"/>
      <c r="AW38" s="109"/>
      <c r="AX38" s="108"/>
      <c r="AY38" s="54"/>
      <c r="AZ38" s="109"/>
      <c r="BA38" s="108"/>
      <c r="BB38" s="54"/>
      <c r="BC38" s="110"/>
      <c r="BD38" s="104"/>
      <c r="BE38" s="105"/>
      <c r="BF38" s="106"/>
      <c r="BG38" s="426" t="s">
        <v>112</v>
      </c>
      <c r="BH38" s="426"/>
      <c r="BI38" s="426"/>
      <c r="BJ38" s="427"/>
      <c r="BK38" s="20"/>
      <c r="BL38" s="20"/>
      <c r="BM38" s="20"/>
      <c r="BN38" s="20"/>
    </row>
    <row r="39" spans="1:66" ht="66.75" customHeight="1" x14ac:dyDescent="0.65">
      <c r="A39" s="107" t="s">
        <v>113</v>
      </c>
      <c r="B39" s="428" t="s">
        <v>326</v>
      </c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9"/>
      <c r="Q39" s="430"/>
      <c r="R39" s="429"/>
      <c r="S39" s="430"/>
      <c r="T39" s="429"/>
      <c r="U39" s="430"/>
      <c r="V39" s="429"/>
      <c r="W39" s="430"/>
      <c r="X39" s="431"/>
      <c r="Y39" s="432"/>
      <c r="Z39" s="429"/>
      <c r="AA39" s="430"/>
      <c r="AB39" s="429"/>
      <c r="AC39" s="430"/>
      <c r="AD39" s="429"/>
      <c r="AE39" s="435"/>
      <c r="AF39" s="108"/>
      <c r="AG39" s="54"/>
      <c r="AH39" s="109"/>
      <c r="AI39" s="108"/>
      <c r="AJ39" s="54"/>
      <c r="AK39" s="109"/>
      <c r="AL39" s="108"/>
      <c r="AM39" s="54"/>
      <c r="AN39" s="109"/>
      <c r="AO39" s="108"/>
      <c r="AP39" s="54"/>
      <c r="AQ39" s="109"/>
      <c r="AR39" s="108"/>
      <c r="AS39" s="54"/>
      <c r="AT39" s="109"/>
      <c r="AU39" s="108"/>
      <c r="AV39" s="54"/>
      <c r="AW39" s="109"/>
      <c r="AX39" s="108"/>
      <c r="AY39" s="54"/>
      <c r="AZ39" s="109"/>
      <c r="BA39" s="108"/>
      <c r="BB39" s="54"/>
      <c r="BC39" s="110"/>
      <c r="BD39" s="112"/>
      <c r="BE39" s="113"/>
      <c r="BF39" s="114"/>
      <c r="BG39" s="426"/>
      <c r="BH39" s="426"/>
      <c r="BI39" s="426"/>
      <c r="BJ39" s="427"/>
      <c r="BK39" s="20"/>
      <c r="BL39" s="20"/>
      <c r="BM39" s="20"/>
      <c r="BN39" s="20"/>
    </row>
    <row r="40" spans="1:66" ht="79.5" customHeight="1" x14ac:dyDescent="0.65">
      <c r="A40" s="90" t="s">
        <v>114</v>
      </c>
      <c r="B40" s="417" t="s">
        <v>327</v>
      </c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394">
        <v>3</v>
      </c>
      <c r="Q40" s="395"/>
      <c r="R40" s="394">
        <v>2</v>
      </c>
      <c r="S40" s="395"/>
      <c r="T40" s="394">
        <f>SUM(AF40,AI40,AL40,AO40,AR40,AU40,AX40,BA40)</f>
        <v>687</v>
      </c>
      <c r="U40" s="395"/>
      <c r="V40" s="394">
        <f>SUM(AG40,AJ40,AM40,AP40,AS40,AV40,AY40)</f>
        <v>458</v>
      </c>
      <c r="W40" s="395"/>
      <c r="X40" s="394"/>
      <c r="Y40" s="395"/>
      <c r="Z40" s="394"/>
      <c r="AA40" s="395"/>
      <c r="AB40" s="394">
        <v>458</v>
      </c>
      <c r="AC40" s="395"/>
      <c r="AD40" s="394"/>
      <c r="AE40" s="396"/>
      <c r="AF40" s="91"/>
      <c r="AG40" s="92"/>
      <c r="AH40" s="93"/>
      <c r="AI40" s="91">
        <v>255</v>
      </c>
      <c r="AJ40" s="92">
        <v>170</v>
      </c>
      <c r="AK40" s="93">
        <v>8</v>
      </c>
      <c r="AL40" s="91">
        <v>432</v>
      </c>
      <c r="AM40" s="92">
        <v>288</v>
      </c>
      <c r="AN40" s="93">
        <v>13</v>
      </c>
      <c r="AO40" s="91"/>
      <c r="AP40" s="92"/>
      <c r="AQ40" s="93"/>
      <c r="AR40" s="91"/>
      <c r="AS40" s="92"/>
      <c r="AT40" s="93"/>
      <c r="AU40" s="91"/>
      <c r="AV40" s="92"/>
      <c r="AW40" s="93"/>
      <c r="AX40" s="91"/>
      <c r="AY40" s="92"/>
      <c r="AZ40" s="93"/>
      <c r="BA40" s="91"/>
      <c r="BB40" s="92"/>
      <c r="BC40" s="97"/>
      <c r="BD40" s="112"/>
      <c r="BE40" s="113"/>
      <c r="BF40" s="114"/>
      <c r="BG40" s="426" t="s">
        <v>115</v>
      </c>
      <c r="BH40" s="426"/>
      <c r="BI40" s="426"/>
      <c r="BJ40" s="427"/>
      <c r="BK40" s="20"/>
      <c r="BL40" s="20"/>
      <c r="BM40" s="20"/>
      <c r="BN40" s="20"/>
    </row>
    <row r="41" spans="1:66" ht="84" customHeight="1" x14ac:dyDescent="0.65">
      <c r="A41" s="111" t="s">
        <v>116</v>
      </c>
      <c r="B41" s="436" t="s">
        <v>353</v>
      </c>
      <c r="C41" s="437"/>
      <c r="D41" s="437"/>
      <c r="E41" s="437"/>
      <c r="F41" s="437"/>
      <c r="G41" s="437"/>
      <c r="H41" s="437"/>
      <c r="I41" s="437"/>
      <c r="J41" s="437"/>
      <c r="K41" s="437"/>
      <c r="L41" s="437"/>
      <c r="M41" s="437"/>
      <c r="N41" s="437"/>
      <c r="O41" s="438"/>
      <c r="P41" s="429">
        <v>3</v>
      </c>
      <c r="Q41" s="430"/>
      <c r="R41" s="429"/>
      <c r="S41" s="430"/>
      <c r="T41" s="429">
        <f>SUM(AF41,AI41,AL41,AO41,AR41,AU41,AX41,BA41)</f>
        <v>102</v>
      </c>
      <c r="U41" s="430"/>
      <c r="V41" s="429">
        <f>SUM(AG41,AJ41,AM41,AP41,AS41,AV41,AY41)</f>
        <v>34</v>
      </c>
      <c r="W41" s="430"/>
      <c r="X41" s="429">
        <v>34</v>
      </c>
      <c r="Y41" s="430"/>
      <c r="Z41" s="429"/>
      <c r="AA41" s="430"/>
      <c r="AB41" s="429"/>
      <c r="AC41" s="430"/>
      <c r="AD41" s="429">
        <v>8</v>
      </c>
      <c r="AE41" s="435"/>
      <c r="AF41" s="108"/>
      <c r="AG41" s="54"/>
      <c r="AH41" s="109"/>
      <c r="AI41" s="108"/>
      <c r="AJ41" s="54"/>
      <c r="AK41" s="109"/>
      <c r="AL41" s="108">
        <v>102</v>
      </c>
      <c r="AM41" s="54">
        <v>34</v>
      </c>
      <c r="AN41" s="109">
        <v>3</v>
      </c>
      <c r="AO41" s="108"/>
      <c r="AP41" s="115"/>
      <c r="AQ41" s="109"/>
      <c r="AR41" s="108"/>
      <c r="AS41" s="54"/>
      <c r="AT41" s="109"/>
      <c r="AU41" s="108"/>
      <c r="AV41" s="54"/>
      <c r="AW41" s="109"/>
      <c r="AX41" s="108"/>
      <c r="AY41" s="54"/>
      <c r="AZ41" s="109"/>
      <c r="BA41" s="108"/>
      <c r="BB41" s="54"/>
      <c r="BC41" s="110"/>
      <c r="BD41" s="112"/>
      <c r="BE41" s="113"/>
      <c r="BF41" s="114"/>
      <c r="BG41" s="426" t="s">
        <v>117</v>
      </c>
      <c r="BH41" s="426"/>
      <c r="BI41" s="426"/>
      <c r="BJ41" s="427"/>
      <c r="BK41" s="20"/>
      <c r="BL41" s="20"/>
      <c r="BM41" s="20"/>
      <c r="BN41" s="20"/>
    </row>
    <row r="42" spans="1:66" ht="86.25" customHeight="1" x14ac:dyDescent="0.65">
      <c r="A42" s="90" t="s">
        <v>118</v>
      </c>
      <c r="B42" s="417" t="s">
        <v>328</v>
      </c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7"/>
      <c r="P42" s="394"/>
      <c r="Q42" s="395"/>
      <c r="R42" s="394">
        <v>2</v>
      </c>
      <c r="S42" s="395"/>
      <c r="T42" s="394">
        <f>SUM(AF42,AI42,AL42,AO42,AR42,AU42,AX42,BA42)</f>
        <v>102</v>
      </c>
      <c r="U42" s="395"/>
      <c r="V42" s="394">
        <f>SUM(AG42,AJ42,AM42,AP42,AS42,AV42,AY42)</f>
        <v>68</v>
      </c>
      <c r="W42" s="395"/>
      <c r="X42" s="394"/>
      <c r="Y42" s="395"/>
      <c r="Z42" s="394"/>
      <c r="AA42" s="395"/>
      <c r="AB42" s="394">
        <v>68</v>
      </c>
      <c r="AC42" s="395"/>
      <c r="AD42" s="394"/>
      <c r="AE42" s="396"/>
      <c r="AF42" s="91"/>
      <c r="AG42" s="92"/>
      <c r="AH42" s="93"/>
      <c r="AI42" s="91">
        <v>102</v>
      </c>
      <c r="AJ42" s="92">
        <v>68</v>
      </c>
      <c r="AK42" s="93">
        <v>3</v>
      </c>
      <c r="AL42" s="91"/>
      <c r="AM42" s="92"/>
      <c r="AN42" s="93"/>
      <c r="AO42" s="91"/>
      <c r="AP42" s="92"/>
      <c r="AQ42" s="93"/>
      <c r="AR42" s="91"/>
      <c r="AS42" s="92"/>
      <c r="AT42" s="93"/>
      <c r="AU42" s="91"/>
      <c r="AV42" s="92"/>
      <c r="AW42" s="93"/>
      <c r="AX42" s="91"/>
      <c r="AY42" s="92"/>
      <c r="AZ42" s="93"/>
      <c r="BA42" s="91"/>
      <c r="BB42" s="92"/>
      <c r="BC42" s="97"/>
      <c r="BD42" s="112"/>
      <c r="BE42" s="113"/>
      <c r="BF42" s="114"/>
      <c r="BG42" s="426" t="s">
        <v>306</v>
      </c>
      <c r="BH42" s="426"/>
      <c r="BI42" s="426"/>
      <c r="BJ42" s="427"/>
      <c r="BK42" s="20"/>
      <c r="BL42" s="20"/>
      <c r="BM42" s="20"/>
      <c r="BN42" s="20"/>
    </row>
    <row r="43" spans="1:66" ht="120.75" customHeight="1" x14ac:dyDescent="0.65">
      <c r="A43" s="107" t="s">
        <v>119</v>
      </c>
      <c r="B43" s="428" t="s">
        <v>364</v>
      </c>
      <c r="C43" s="428"/>
      <c r="D43" s="428"/>
      <c r="E43" s="428"/>
      <c r="F43" s="428"/>
      <c r="G43" s="428"/>
      <c r="H43" s="428"/>
      <c r="I43" s="428"/>
      <c r="J43" s="428"/>
      <c r="K43" s="428"/>
      <c r="L43" s="428"/>
      <c r="M43" s="428"/>
      <c r="N43" s="428"/>
      <c r="O43" s="428"/>
      <c r="P43" s="429"/>
      <c r="Q43" s="430"/>
      <c r="R43" s="429"/>
      <c r="S43" s="430"/>
      <c r="T43" s="429"/>
      <c r="U43" s="430"/>
      <c r="V43" s="429"/>
      <c r="W43" s="430"/>
      <c r="X43" s="431"/>
      <c r="Y43" s="432"/>
      <c r="Z43" s="429"/>
      <c r="AA43" s="430"/>
      <c r="AB43" s="429"/>
      <c r="AC43" s="430"/>
      <c r="AD43" s="429"/>
      <c r="AE43" s="435"/>
      <c r="AF43" s="108"/>
      <c r="AG43" s="54"/>
      <c r="AH43" s="109"/>
      <c r="AI43" s="108"/>
      <c r="AJ43" s="54"/>
      <c r="AK43" s="109"/>
      <c r="AL43" s="108"/>
      <c r="AM43" s="54"/>
      <c r="AN43" s="109"/>
      <c r="AO43" s="108"/>
      <c r="AP43" s="54"/>
      <c r="AQ43" s="109"/>
      <c r="AR43" s="108"/>
      <c r="AS43" s="54"/>
      <c r="AT43" s="109"/>
      <c r="AU43" s="108"/>
      <c r="AV43" s="54"/>
      <c r="AW43" s="109"/>
      <c r="AX43" s="108"/>
      <c r="AY43" s="54"/>
      <c r="AZ43" s="109"/>
      <c r="BA43" s="108"/>
      <c r="BB43" s="54"/>
      <c r="BC43" s="110"/>
      <c r="BD43" s="104"/>
      <c r="BE43" s="105"/>
      <c r="BF43" s="106"/>
      <c r="BG43" s="426"/>
      <c r="BH43" s="426"/>
      <c r="BI43" s="426"/>
      <c r="BJ43" s="427"/>
      <c r="BK43" s="20"/>
      <c r="BL43" s="20"/>
      <c r="BM43" s="20"/>
      <c r="BN43" s="20"/>
    </row>
    <row r="44" spans="1:66" ht="102.75" customHeight="1" x14ac:dyDescent="0.65">
      <c r="A44" s="116" t="s">
        <v>365</v>
      </c>
      <c r="B44" s="436" t="s">
        <v>329</v>
      </c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8"/>
      <c r="P44" s="429">
        <v>5</v>
      </c>
      <c r="Q44" s="430"/>
      <c r="R44" s="429">
        <v>4</v>
      </c>
      <c r="S44" s="430"/>
      <c r="T44" s="429">
        <f>SUM(AF44,AI44,AL44,AO44,AR44,AU44,AX44,BA44)</f>
        <v>468</v>
      </c>
      <c r="U44" s="430"/>
      <c r="V44" s="429">
        <f>SUM(AG44,AJ44,AM44,AP44,AS44,AV44,AY44)</f>
        <v>312</v>
      </c>
      <c r="W44" s="430"/>
      <c r="X44" s="429"/>
      <c r="Y44" s="430"/>
      <c r="Z44" s="429"/>
      <c r="AA44" s="430"/>
      <c r="AB44" s="429">
        <v>264</v>
      </c>
      <c r="AC44" s="430"/>
      <c r="AD44" s="429"/>
      <c r="AE44" s="435"/>
      <c r="AF44" s="108"/>
      <c r="AG44" s="54"/>
      <c r="AH44" s="109"/>
      <c r="AI44" s="108"/>
      <c r="AJ44" s="54"/>
      <c r="AK44" s="109"/>
      <c r="AL44" s="108"/>
      <c r="AM44" s="54"/>
      <c r="AN44" s="109"/>
      <c r="AO44" s="91">
        <v>234</v>
      </c>
      <c r="AP44" s="92">
        <v>156</v>
      </c>
      <c r="AQ44" s="93">
        <v>7</v>
      </c>
      <c r="AR44" s="91">
        <v>234</v>
      </c>
      <c r="AS44" s="92">
        <v>156</v>
      </c>
      <c r="AT44" s="93">
        <v>7</v>
      </c>
      <c r="AU44" s="108"/>
      <c r="AV44" s="54"/>
      <c r="AW44" s="109"/>
      <c r="AX44" s="108"/>
      <c r="AY44" s="54"/>
      <c r="AZ44" s="109"/>
      <c r="BA44" s="108"/>
      <c r="BB44" s="54"/>
      <c r="BC44" s="110"/>
      <c r="BD44" s="104"/>
      <c r="BE44" s="105"/>
      <c r="BF44" s="106"/>
      <c r="BG44" s="426" t="s">
        <v>307</v>
      </c>
      <c r="BH44" s="426"/>
      <c r="BI44" s="426"/>
      <c r="BJ44" s="427"/>
      <c r="BK44" s="20"/>
      <c r="BL44" s="20"/>
      <c r="BM44" s="20"/>
      <c r="BN44" s="20"/>
    </row>
    <row r="45" spans="1:66" ht="113.25" customHeight="1" x14ac:dyDescent="0.65">
      <c r="A45" s="116" t="s">
        <v>366</v>
      </c>
      <c r="B45" s="436" t="s">
        <v>330</v>
      </c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8"/>
      <c r="P45" s="429">
        <v>6.8</v>
      </c>
      <c r="Q45" s="430"/>
      <c r="R45" s="429">
        <v>7</v>
      </c>
      <c r="S45" s="430"/>
      <c r="T45" s="429">
        <f>SUM(AF45,AI45,AL45,AO45,AR45,AU45,AX45,BA45)</f>
        <v>514</v>
      </c>
      <c r="U45" s="430"/>
      <c r="V45" s="429">
        <f>SUM(AG45,AJ45,AM45,AP45,AS45,AV45,AY45)</f>
        <v>236</v>
      </c>
      <c r="W45" s="430"/>
      <c r="X45" s="429"/>
      <c r="Y45" s="430"/>
      <c r="Z45" s="429"/>
      <c r="AA45" s="430"/>
      <c r="AB45" s="429">
        <v>236</v>
      </c>
      <c r="AC45" s="430"/>
      <c r="AD45" s="429"/>
      <c r="AE45" s="435"/>
      <c r="AF45" s="108"/>
      <c r="AG45" s="54"/>
      <c r="AH45" s="109"/>
      <c r="AI45" s="108"/>
      <c r="AJ45" s="54"/>
      <c r="AK45" s="109"/>
      <c r="AL45" s="108"/>
      <c r="AM45" s="54"/>
      <c r="AN45" s="109"/>
      <c r="AO45" s="108"/>
      <c r="AP45" s="54"/>
      <c r="AQ45" s="109"/>
      <c r="AR45" s="108"/>
      <c r="AS45" s="54"/>
      <c r="AT45" s="109"/>
      <c r="AU45" s="108">
        <v>218</v>
      </c>
      <c r="AV45" s="54">
        <v>136</v>
      </c>
      <c r="AW45" s="109">
        <v>6</v>
      </c>
      <c r="AX45" s="108">
        <v>194</v>
      </c>
      <c r="AY45" s="54">
        <v>100</v>
      </c>
      <c r="AZ45" s="109">
        <v>6</v>
      </c>
      <c r="BA45" s="108">
        <v>102</v>
      </c>
      <c r="BB45" s="54">
        <v>68</v>
      </c>
      <c r="BC45" s="110">
        <v>3</v>
      </c>
      <c r="BD45" s="112"/>
      <c r="BE45" s="113"/>
      <c r="BF45" s="114"/>
      <c r="BG45" s="426" t="s">
        <v>308</v>
      </c>
      <c r="BH45" s="426"/>
      <c r="BI45" s="426"/>
      <c r="BJ45" s="427"/>
      <c r="BK45" s="20"/>
      <c r="BL45" s="20"/>
      <c r="BM45" s="20"/>
      <c r="BN45" s="20"/>
    </row>
    <row r="46" spans="1:66" ht="103.5" customHeight="1" x14ac:dyDescent="0.65">
      <c r="A46" s="107" t="s">
        <v>120</v>
      </c>
      <c r="B46" s="440" t="s">
        <v>331</v>
      </c>
      <c r="C46" s="437"/>
      <c r="D46" s="437"/>
      <c r="E46" s="437"/>
      <c r="F46" s="437"/>
      <c r="G46" s="437"/>
      <c r="H46" s="437"/>
      <c r="I46" s="437"/>
      <c r="J46" s="437"/>
      <c r="K46" s="437"/>
      <c r="L46" s="437"/>
      <c r="M46" s="437"/>
      <c r="N46" s="437"/>
      <c r="O46" s="438"/>
      <c r="P46" s="429"/>
      <c r="Q46" s="430"/>
      <c r="R46" s="429"/>
      <c r="S46" s="430"/>
      <c r="T46" s="429"/>
      <c r="U46" s="430"/>
      <c r="V46" s="429"/>
      <c r="W46" s="430"/>
      <c r="X46" s="429"/>
      <c r="Y46" s="430"/>
      <c r="Z46" s="429"/>
      <c r="AA46" s="430"/>
      <c r="AB46" s="429"/>
      <c r="AC46" s="430"/>
      <c r="AD46" s="429"/>
      <c r="AE46" s="435"/>
      <c r="AF46" s="108"/>
      <c r="AG46" s="54"/>
      <c r="AH46" s="109"/>
      <c r="AI46" s="108"/>
      <c r="AJ46" s="54"/>
      <c r="AK46" s="109"/>
      <c r="AL46" s="108"/>
      <c r="AM46" s="54"/>
      <c r="AN46" s="109"/>
      <c r="AO46" s="117"/>
      <c r="AP46" s="54"/>
      <c r="AQ46" s="118"/>
      <c r="AR46" s="108"/>
      <c r="AS46" s="54"/>
      <c r="AT46" s="109"/>
      <c r="AU46" s="108"/>
      <c r="AV46" s="54"/>
      <c r="AW46" s="109"/>
      <c r="AX46" s="108"/>
      <c r="AY46" s="54"/>
      <c r="AZ46" s="109"/>
      <c r="BA46" s="108"/>
      <c r="BB46" s="54"/>
      <c r="BC46" s="110"/>
      <c r="BD46" s="104"/>
      <c r="BE46" s="105"/>
      <c r="BF46" s="106"/>
      <c r="BG46" s="426"/>
      <c r="BH46" s="426"/>
      <c r="BI46" s="426"/>
      <c r="BJ46" s="427"/>
      <c r="BK46" s="20"/>
      <c r="BL46" s="20"/>
      <c r="BM46" s="20"/>
      <c r="BN46" s="20"/>
    </row>
    <row r="47" spans="1:66" ht="93.75" customHeight="1" x14ac:dyDescent="0.65">
      <c r="A47" s="116" t="s">
        <v>371</v>
      </c>
      <c r="B47" s="436" t="s">
        <v>332</v>
      </c>
      <c r="C47" s="437"/>
      <c r="D47" s="437"/>
      <c r="E47" s="437"/>
      <c r="F47" s="437"/>
      <c r="G47" s="437"/>
      <c r="H47" s="437"/>
      <c r="I47" s="437"/>
      <c r="J47" s="437"/>
      <c r="K47" s="437"/>
      <c r="L47" s="437"/>
      <c r="M47" s="437"/>
      <c r="N47" s="437"/>
      <c r="O47" s="438"/>
      <c r="P47" s="429">
        <v>4.5</v>
      </c>
      <c r="Q47" s="430"/>
      <c r="R47" s="429"/>
      <c r="S47" s="430"/>
      <c r="T47" s="429">
        <f>SUM(AF47,AI47,AL47,AO47,AR47,AU47,AX47,BA47)</f>
        <v>452</v>
      </c>
      <c r="U47" s="430"/>
      <c r="V47" s="429">
        <f>SUM(AG47,AJ47,AM47,AP47,AS47,AV47,AY47)</f>
        <v>292</v>
      </c>
      <c r="W47" s="430"/>
      <c r="X47" s="429"/>
      <c r="Y47" s="430"/>
      <c r="Z47" s="429"/>
      <c r="AA47" s="430"/>
      <c r="AB47" s="429">
        <v>280</v>
      </c>
      <c r="AC47" s="430"/>
      <c r="AD47" s="429"/>
      <c r="AE47" s="435"/>
      <c r="AF47" s="108"/>
      <c r="AG47" s="54"/>
      <c r="AH47" s="109"/>
      <c r="AI47" s="108"/>
      <c r="AJ47" s="54"/>
      <c r="AK47" s="109"/>
      <c r="AL47" s="108"/>
      <c r="AM47" s="54"/>
      <c r="AN47" s="109"/>
      <c r="AO47" s="91">
        <v>218</v>
      </c>
      <c r="AP47" s="92">
        <v>136</v>
      </c>
      <c r="AQ47" s="93">
        <v>6</v>
      </c>
      <c r="AR47" s="91">
        <v>234</v>
      </c>
      <c r="AS47" s="92">
        <v>156</v>
      </c>
      <c r="AT47" s="93">
        <v>7</v>
      </c>
      <c r="AU47" s="108"/>
      <c r="AV47" s="54"/>
      <c r="AW47" s="109"/>
      <c r="AX47" s="108"/>
      <c r="AY47" s="54"/>
      <c r="AZ47" s="109"/>
      <c r="BA47" s="108"/>
      <c r="BB47" s="54"/>
      <c r="BC47" s="110"/>
      <c r="BD47" s="112"/>
      <c r="BE47" s="113"/>
      <c r="BF47" s="114"/>
      <c r="BG47" s="426" t="s">
        <v>123</v>
      </c>
      <c r="BH47" s="426"/>
      <c r="BI47" s="426"/>
      <c r="BJ47" s="427"/>
      <c r="BK47" s="20"/>
      <c r="BL47" s="20"/>
      <c r="BM47" s="20"/>
      <c r="BN47" s="20"/>
    </row>
    <row r="48" spans="1:66" ht="101.25" customHeight="1" x14ac:dyDescent="0.65">
      <c r="A48" s="116" t="s">
        <v>372</v>
      </c>
      <c r="B48" s="436" t="s">
        <v>354</v>
      </c>
      <c r="C48" s="437"/>
      <c r="D48" s="437"/>
      <c r="E48" s="437"/>
      <c r="F48" s="437"/>
      <c r="G48" s="437"/>
      <c r="H48" s="437"/>
      <c r="I48" s="437"/>
      <c r="J48" s="437"/>
      <c r="K48" s="437"/>
      <c r="L48" s="437"/>
      <c r="M48" s="437"/>
      <c r="N48" s="437"/>
      <c r="O48" s="438"/>
      <c r="P48" s="429">
        <v>7</v>
      </c>
      <c r="Q48" s="430"/>
      <c r="R48" s="429">
        <v>6</v>
      </c>
      <c r="S48" s="430"/>
      <c r="T48" s="110"/>
      <c r="U48" s="119"/>
      <c r="V48" s="110"/>
      <c r="W48" s="119"/>
      <c r="X48" s="110"/>
      <c r="Y48" s="119"/>
      <c r="Z48" s="110"/>
      <c r="AA48" s="119"/>
      <c r="AB48" s="110"/>
      <c r="AC48" s="119"/>
      <c r="AD48" s="110"/>
      <c r="AE48" s="120"/>
      <c r="AF48" s="121"/>
      <c r="AG48" s="122"/>
      <c r="AH48" s="123"/>
      <c r="AI48" s="121"/>
      <c r="AJ48" s="122"/>
      <c r="AK48" s="123"/>
      <c r="AL48" s="121"/>
      <c r="AM48" s="122"/>
      <c r="AN48" s="123"/>
      <c r="AO48" s="91"/>
      <c r="AP48" s="92"/>
      <c r="AQ48" s="93"/>
      <c r="AR48" s="91"/>
      <c r="AS48" s="92"/>
      <c r="AT48" s="93"/>
      <c r="AU48" s="108">
        <v>288</v>
      </c>
      <c r="AV48" s="54">
        <v>108</v>
      </c>
      <c r="AW48" s="109">
        <v>6</v>
      </c>
      <c r="AX48" s="108">
        <v>102</v>
      </c>
      <c r="AY48" s="54">
        <v>68</v>
      </c>
      <c r="AZ48" s="109">
        <v>3</v>
      </c>
      <c r="BA48" s="121"/>
      <c r="BB48" s="122"/>
      <c r="BC48" s="124"/>
      <c r="BD48" s="112"/>
      <c r="BE48" s="113"/>
      <c r="BF48" s="114"/>
      <c r="BG48" s="426" t="s">
        <v>123</v>
      </c>
      <c r="BH48" s="426"/>
      <c r="BI48" s="426"/>
      <c r="BJ48" s="427"/>
      <c r="BK48" s="20"/>
      <c r="BL48" s="20"/>
      <c r="BM48" s="20"/>
      <c r="BN48" s="20"/>
    </row>
    <row r="49" spans="1:66" ht="54" customHeight="1" x14ac:dyDescent="0.65">
      <c r="A49" s="116" t="s">
        <v>373</v>
      </c>
      <c r="B49" s="439" t="s">
        <v>333</v>
      </c>
      <c r="C49" s="439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  <c r="O49" s="439"/>
      <c r="P49" s="429">
        <v>4</v>
      </c>
      <c r="Q49" s="430"/>
      <c r="R49" s="429"/>
      <c r="S49" s="430"/>
      <c r="T49" s="429">
        <f>SUM(AF49,AI49,AL49,AO49,AR49,AU49,AX49,BA49)</f>
        <v>108</v>
      </c>
      <c r="U49" s="430"/>
      <c r="V49" s="429">
        <f>SUM(AG49,AJ49,AM49,AP49,AS49,AV49,AY49)</f>
        <v>54</v>
      </c>
      <c r="W49" s="430"/>
      <c r="X49" s="429">
        <v>34</v>
      </c>
      <c r="Y49" s="430"/>
      <c r="Z49" s="429"/>
      <c r="AA49" s="430"/>
      <c r="AB49" s="429">
        <v>20</v>
      </c>
      <c r="AC49" s="430"/>
      <c r="AD49" s="429"/>
      <c r="AE49" s="435"/>
      <c r="AF49" s="121"/>
      <c r="AG49" s="122"/>
      <c r="AH49" s="123"/>
      <c r="AI49" s="121"/>
      <c r="AJ49" s="122"/>
      <c r="AK49" s="123"/>
      <c r="AL49" s="121"/>
      <c r="AM49" s="122"/>
      <c r="AN49" s="123"/>
      <c r="AO49" s="91">
        <v>108</v>
      </c>
      <c r="AP49" s="92">
        <v>54</v>
      </c>
      <c r="AQ49" s="93">
        <v>3</v>
      </c>
      <c r="AR49" s="91"/>
      <c r="AS49" s="92"/>
      <c r="AT49" s="93"/>
      <c r="AU49" s="108"/>
      <c r="AV49" s="54"/>
      <c r="AW49" s="109"/>
      <c r="AX49" s="108"/>
      <c r="AY49" s="54"/>
      <c r="AZ49" s="109"/>
      <c r="BA49" s="121"/>
      <c r="BB49" s="122"/>
      <c r="BC49" s="124"/>
      <c r="BD49" s="112"/>
      <c r="BE49" s="113"/>
      <c r="BF49" s="114"/>
      <c r="BG49" s="426" t="s">
        <v>309</v>
      </c>
      <c r="BH49" s="426"/>
      <c r="BI49" s="426"/>
      <c r="BJ49" s="427"/>
      <c r="BK49" s="20"/>
      <c r="BL49" s="20"/>
      <c r="BM49" s="20"/>
      <c r="BN49" s="20"/>
    </row>
    <row r="50" spans="1:66" ht="113.25" customHeight="1" x14ac:dyDescent="0.65">
      <c r="A50" s="116" t="s">
        <v>374</v>
      </c>
      <c r="B50" s="436" t="s">
        <v>334</v>
      </c>
      <c r="C50" s="437"/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37"/>
      <c r="O50" s="438"/>
      <c r="P50" s="429"/>
      <c r="Q50" s="430"/>
      <c r="R50" s="429">
        <v>5</v>
      </c>
      <c r="S50" s="430"/>
      <c r="T50" s="429">
        <f>SUM(AF50,AI50,AL50,AO50,AR50,AU50,AX50,BA50)</f>
        <v>108</v>
      </c>
      <c r="U50" s="430"/>
      <c r="V50" s="429">
        <f>SUM(AG50,AJ50,AM50,AP50,AS50,AV50,AY50)</f>
        <v>54</v>
      </c>
      <c r="W50" s="430"/>
      <c r="X50" s="429"/>
      <c r="Y50" s="430"/>
      <c r="Z50" s="429"/>
      <c r="AA50" s="430"/>
      <c r="AB50" s="429">
        <v>54</v>
      </c>
      <c r="AC50" s="430"/>
      <c r="AD50" s="429"/>
      <c r="AE50" s="435"/>
      <c r="AF50" s="125"/>
      <c r="AG50" s="52"/>
      <c r="AH50" s="126"/>
      <c r="AI50" s="125"/>
      <c r="AJ50" s="52"/>
      <c r="AK50" s="126"/>
      <c r="AL50" s="125"/>
      <c r="AM50" s="52"/>
      <c r="AN50" s="126"/>
      <c r="AO50" s="127"/>
      <c r="AP50" s="128"/>
      <c r="AQ50" s="129"/>
      <c r="AR50" s="127">
        <v>108</v>
      </c>
      <c r="AS50" s="128">
        <v>54</v>
      </c>
      <c r="AT50" s="129">
        <v>3</v>
      </c>
      <c r="AU50" s="125"/>
      <c r="AV50" s="52"/>
      <c r="AW50" s="126"/>
      <c r="AX50" s="125"/>
      <c r="AY50" s="52"/>
      <c r="AZ50" s="126"/>
      <c r="BA50" s="125"/>
      <c r="BB50" s="52"/>
      <c r="BC50" s="130"/>
      <c r="BD50" s="112"/>
      <c r="BE50" s="113"/>
      <c r="BF50" s="114"/>
      <c r="BG50" s="426" t="s">
        <v>256</v>
      </c>
      <c r="BH50" s="426"/>
      <c r="BI50" s="426"/>
      <c r="BJ50" s="427"/>
      <c r="BK50" s="20"/>
      <c r="BL50" s="20"/>
      <c r="BM50" s="20"/>
      <c r="BN50" s="20"/>
    </row>
    <row r="51" spans="1:66" ht="126" customHeight="1" x14ac:dyDescent="0.65">
      <c r="A51" s="111" t="s">
        <v>375</v>
      </c>
      <c r="B51" s="439" t="s">
        <v>335</v>
      </c>
      <c r="C51" s="439"/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29">
        <v>8</v>
      </c>
      <c r="Q51" s="430"/>
      <c r="R51" s="429"/>
      <c r="S51" s="430"/>
      <c r="T51" s="429">
        <f>SUM(BA51)</f>
        <v>218</v>
      </c>
      <c r="U51" s="430"/>
      <c r="V51" s="429"/>
      <c r="W51" s="430"/>
      <c r="X51" s="429"/>
      <c r="Y51" s="430"/>
      <c r="Z51" s="429"/>
      <c r="AA51" s="430"/>
      <c r="AB51" s="429">
        <f>SUM(BB51)</f>
        <v>136</v>
      </c>
      <c r="AC51" s="430"/>
      <c r="AD51" s="429"/>
      <c r="AE51" s="435"/>
      <c r="AF51" s="125"/>
      <c r="AG51" s="52"/>
      <c r="AH51" s="126"/>
      <c r="AI51" s="125"/>
      <c r="AJ51" s="52"/>
      <c r="AK51" s="126"/>
      <c r="AL51" s="108"/>
      <c r="AM51" s="54"/>
      <c r="AN51" s="109"/>
      <c r="AO51" s="91"/>
      <c r="AP51" s="92"/>
      <c r="AQ51" s="93"/>
      <c r="AR51" s="91"/>
      <c r="AS51" s="92"/>
      <c r="AT51" s="93"/>
      <c r="AU51" s="108"/>
      <c r="AV51" s="54"/>
      <c r="AW51" s="109"/>
      <c r="AX51" s="108"/>
      <c r="AY51" s="54"/>
      <c r="AZ51" s="109"/>
      <c r="BA51" s="131">
        <v>218</v>
      </c>
      <c r="BB51" s="132">
        <v>136</v>
      </c>
      <c r="BC51" s="133">
        <v>6</v>
      </c>
      <c r="BD51" s="134"/>
      <c r="BE51" s="135"/>
      <c r="BF51" s="136"/>
      <c r="BG51" s="449" t="s">
        <v>304</v>
      </c>
      <c r="BH51" s="450"/>
      <c r="BI51" s="450"/>
      <c r="BJ51" s="451"/>
      <c r="BK51" s="20"/>
      <c r="BL51" s="20"/>
      <c r="BM51" s="20"/>
      <c r="BN51" s="20"/>
    </row>
    <row r="52" spans="1:66" ht="68.25" customHeight="1" x14ac:dyDescent="0.65">
      <c r="A52" s="137" t="s">
        <v>121</v>
      </c>
      <c r="B52" s="440" t="s">
        <v>367</v>
      </c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9"/>
      <c r="P52" s="441"/>
      <c r="Q52" s="441"/>
      <c r="R52" s="441"/>
      <c r="S52" s="441"/>
      <c r="T52" s="441"/>
      <c r="U52" s="441"/>
      <c r="V52" s="441"/>
      <c r="W52" s="441"/>
      <c r="X52" s="441"/>
      <c r="Y52" s="441"/>
      <c r="Z52" s="441"/>
      <c r="AA52" s="441"/>
      <c r="AB52" s="441"/>
      <c r="AC52" s="441"/>
      <c r="AD52" s="441"/>
      <c r="AE52" s="429"/>
      <c r="AF52" s="108"/>
      <c r="AG52" s="54"/>
      <c r="AH52" s="109"/>
      <c r="AI52" s="108"/>
      <c r="AJ52" s="54"/>
      <c r="AK52" s="109"/>
      <c r="AL52" s="108"/>
      <c r="AM52" s="54"/>
      <c r="AN52" s="109"/>
      <c r="AO52" s="91"/>
      <c r="AP52" s="92"/>
      <c r="AQ52" s="93"/>
      <c r="AR52" s="91"/>
      <c r="AS52" s="92"/>
      <c r="AT52" s="93"/>
      <c r="AU52" s="108"/>
      <c r="AV52" s="54"/>
      <c r="AW52" s="109"/>
      <c r="AX52" s="108"/>
      <c r="AY52" s="54"/>
      <c r="AZ52" s="109"/>
      <c r="BA52" s="108"/>
      <c r="BB52" s="54"/>
      <c r="BC52" s="110"/>
      <c r="BD52" s="112"/>
      <c r="BE52" s="113"/>
      <c r="BF52" s="114"/>
      <c r="BG52" s="449" t="s">
        <v>302</v>
      </c>
      <c r="BH52" s="450"/>
      <c r="BI52" s="450"/>
      <c r="BJ52" s="451"/>
      <c r="BK52" s="20"/>
      <c r="BL52" s="20"/>
      <c r="BM52" s="20"/>
      <c r="BN52" s="20"/>
    </row>
    <row r="53" spans="1:66" ht="115.5" customHeight="1" x14ac:dyDescent="0.65">
      <c r="A53" s="139" t="s">
        <v>122</v>
      </c>
      <c r="B53" s="452" t="s">
        <v>355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4"/>
      <c r="P53" s="429">
        <v>7</v>
      </c>
      <c r="Q53" s="430"/>
      <c r="R53" s="429"/>
      <c r="S53" s="430"/>
      <c r="T53" s="429">
        <f>SUM(BA53)</f>
        <v>0</v>
      </c>
      <c r="U53" s="430"/>
      <c r="V53" s="429">
        <f>SUM(BB53)</f>
        <v>0</v>
      </c>
      <c r="W53" s="430"/>
      <c r="X53" s="429">
        <v>28</v>
      </c>
      <c r="Y53" s="430"/>
      <c r="Z53" s="140"/>
      <c r="AA53" s="141"/>
      <c r="AB53" s="140"/>
      <c r="AC53" s="141"/>
      <c r="AD53" s="429">
        <v>6</v>
      </c>
      <c r="AE53" s="455"/>
      <c r="AF53" s="142"/>
      <c r="AG53" s="143"/>
      <c r="AH53" s="144"/>
      <c r="AI53" s="142"/>
      <c r="AJ53" s="143"/>
      <c r="AK53" s="144"/>
      <c r="AL53" s="142"/>
      <c r="AM53" s="143"/>
      <c r="AN53" s="144"/>
      <c r="AO53" s="145"/>
      <c r="AP53" s="146"/>
      <c r="AQ53" s="147"/>
      <c r="AR53" s="145"/>
      <c r="AS53" s="146"/>
      <c r="AT53" s="147"/>
      <c r="AU53" s="142"/>
      <c r="AV53" s="143"/>
      <c r="AW53" s="144"/>
      <c r="AX53" s="142">
        <v>90</v>
      </c>
      <c r="AY53" s="143">
        <v>34</v>
      </c>
      <c r="AZ53" s="144">
        <v>3</v>
      </c>
      <c r="BA53" s="148"/>
      <c r="BB53" s="149"/>
      <c r="BC53" s="150"/>
      <c r="BD53" s="134"/>
      <c r="BE53" s="135"/>
      <c r="BF53" s="136"/>
      <c r="BG53" s="456" t="s">
        <v>315</v>
      </c>
      <c r="BH53" s="456"/>
      <c r="BI53" s="456"/>
      <c r="BJ53" s="457"/>
      <c r="BK53" s="20"/>
      <c r="BL53" s="20"/>
      <c r="BM53" s="20"/>
      <c r="BN53" s="20"/>
    </row>
    <row r="54" spans="1:66" ht="72" customHeight="1" thickBot="1" x14ac:dyDescent="0.7">
      <c r="A54" s="151" t="s">
        <v>124</v>
      </c>
      <c r="B54" s="448" t="s">
        <v>300</v>
      </c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2"/>
      <c r="Q54" s="443"/>
      <c r="R54" s="442">
        <v>8</v>
      </c>
      <c r="S54" s="443"/>
      <c r="T54" s="442">
        <f>SUM(BA54)</f>
        <v>90</v>
      </c>
      <c r="U54" s="443"/>
      <c r="V54" s="442"/>
      <c r="W54" s="443"/>
      <c r="X54" s="442"/>
      <c r="Y54" s="443"/>
      <c r="Z54" s="442"/>
      <c r="AA54" s="443"/>
      <c r="AB54" s="442"/>
      <c r="AC54" s="443"/>
      <c r="AD54" s="442"/>
      <c r="AE54" s="444"/>
      <c r="AF54" s="125"/>
      <c r="AG54" s="52"/>
      <c r="AH54" s="126"/>
      <c r="AI54" s="125"/>
      <c r="AJ54" s="52"/>
      <c r="AK54" s="126"/>
      <c r="AL54" s="125"/>
      <c r="AM54" s="52"/>
      <c r="AN54" s="126"/>
      <c r="AO54" s="127"/>
      <c r="AP54" s="128"/>
      <c r="AQ54" s="129"/>
      <c r="AR54" s="127"/>
      <c r="AS54" s="128"/>
      <c r="AT54" s="129"/>
      <c r="AU54" s="125"/>
      <c r="AV54" s="52"/>
      <c r="AW54" s="126"/>
      <c r="AX54" s="125"/>
      <c r="AY54" s="52"/>
      <c r="AZ54" s="126"/>
      <c r="BA54" s="152">
        <v>90</v>
      </c>
      <c r="BB54" s="153">
        <v>34</v>
      </c>
      <c r="BC54" s="154">
        <v>3</v>
      </c>
      <c r="BD54" s="155"/>
      <c r="BE54" s="156"/>
      <c r="BF54" s="157"/>
      <c r="BG54" s="445" t="s">
        <v>303</v>
      </c>
      <c r="BH54" s="446"/>
      <c r="BI54" s="446"/>
      <c r="BJ54" s="447"/>
      <c r="BK54" s="20"/>
      <c r="BL54" s="20"/>
      <c r="BM54" s="20"/>
      <c r="BN54" s="20"/>
    </row>
    <row r="55" spans="1:66" ht="64.5" customHeight="1" thickBot="1" x14ac:dyDescent="0.7">
      <c r="A55" s="158" t="s">
        <v>360</v>
      </c>
      <c r="B55" s="358" t="s">
        <v>125</v>
      </c>
      <c r="C55" s="472"/>
      <c r="D55" s="472"/>
      <c r="E55" s="472"/>
      <c r="F55" s="472"/>
      <c r="G55" s="472"/>
      <c r="H55" s="472"/>
      <c r="I55" s="472"/>
      <c r="J55" s="472"/>
      <c r="K55" s="472"/>
      <c r="L55" s="472"/>
      <c r="M55" s="472"/>
      <c r="N55" s="472"/>
      <c r="O55" s="473"/>
      <c r="P55" s="433"/>
      <c r="Q55" s="434"/>
      <c r="R55" s="433"/>
      <c r="S55" s="434"/>
      <c r="T55" s="433"/>
      <c r="U55" s="434"/>
      <c r="V55" s="433"/>
      <c r="W55" s="434"/>
      <c r="X55" s="433"/>
      <c r="Y55" s="434"/>
      <c r="Z55" s="433"/>
      <c r="AA55" s="434"/>
      <c r="AB55" s="433"/>
      <c r="AC55" s="434"/>
      <c r="AD55" s="433"/>
      <c r="AE55" s="346"/>
      <c r="AF55" s="74"/>
      <c r="AG55" s="159"/>
      <c r="AH55" s="77"/>
      <c r="AI55" s="74"/>
      <c r="AJ55" s="159"/>
      <c r="AK55" s="77"/>
      <c r="AL55" s="74"/>
      <c r="AM55" s="159"/>
      <c r="AN55" s="77"/>
      <c r="AO55" s="74"/>
      <c r="AP55" s="159"/>
      <c r="AQ55" s="77"/>
      <c r="AR55" s="74"/>
      <c r="AS55" s="159"/>
      <c r="AT55" s="76"/>
      <c r="AU55" s="74"/>
      <c r="AV55" s="159"/>
      <c r="AW55" s="77"/>
      <c r="AX55" s="74"/>
      <c r="AY55" s="159"/>
      <c r="AZ55" s="76"/>
      <c r="BA55" s="74"/>
      <c r="BB55" s="159"/>
      <c r="BC55" s="77"/>
      <c r="BD55" s="160"/>
      <c r="BE55" s="79"/>
      <c r="BF55" s="161"/>
      <c r="BG55" s="463" t="s">
        <v>310</v>
      </c>
      <c r="BH55" s="464"/>
      <c r="BI55" s="464"/>
      <c r="BJ55" s="465"/>
      <c r="BK55" s="20"/>
      <c r="BL55" s="20"/>
      <c r="BM55" s="20"/>
      <c r="BN55" s="20"/>
    </row>
    <row r="56" spans="1:66" ht="65.25" customHeight="1" x14ac:dyDescent="0.65">
      <c r="A56" s="162" t="s">
        <v>376</v>
      </c>
      <c r="B56" s="466" t="s">
        <v>430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7"/>
      <c r="O56" s="468"/>
      <c r="P56" s="469"/>
      <c r="Q56" s="470"/>
      <c r="R56" s="469"/>
      <c r="S56" s="470"/>
      <c r="T56" s="469">
        <f>SUM(AF56,AI56,AL56,AO56,AR56,AU56,AX56,BA56)</f>
        <v>40</v>
      </c>
      <c r="U56" s="470"/>
      <c r="V56" s="469"/>
      <c r="W56" s="470"/>
      <c r="X56" s="469"/>
      <c r="Y56" s="470"/>
      <c r="Z56" s="469"/>
      <c r="AA56" s="470"/>
      <c r="AB56" s="469"/>
      <c r="AC56" s="470"/>
      <c r="AD56" s="469"/>
      <c r="AE56" s="471"/>
      <c r="AF56" s="94"/>
      <c r="AG56" s="95"/>
      <c r="AH56" s="96"/>
      <c r="AI56" s="94">
        <v>40</v>
      </c>
      <c r="AJ56" s="95"/>
      <c r="AK56" s="96">
        <v>1</v>
      </c>
      <c r="AL56" s="94"/>
      <c r="AM56" s="95"/>
      <c r="AN56" s="96"/>
      <c r="AO56" s="94"/>
      <c r="AP56" s="95"/>
      <c r="AQ56" s="96"/>
      <c r="AR56" s="94"/>
      <c r="AS56" s="95"/>
      <c r="AT56" s="163"/>
      <c r="AU56" s="94"/>
      <c r="AV56" s="95"/>
      <c r="AW56" s="96"/>
      <c r="AX56" s="94"/>
      <c r="AY56" s="95"/>
      <c r="AZ56" s="163"/>
      <c r="BA56" s="94"/>
      <c r="BB56" s="95"/>
      <c r="BC56" s="96"/>
      <c r="BD56" s="164"/>
      <c r="BE56" s="165"/>
      <c r="BF56" s="166"/>
      <c r="BG56" s="460"/>
      <c r="BH56" s="461"/>
      <c r="BI56" s="461"/>
      <c r="BJ56" s="462"/>
      <c r="BK56" s="20"/>
      <c r="BL56" s="20"/>
      <c r="BM56" s="20"/>
      <c r="BN56" s="20"/>
    </row>
    <row r="57" spans="1:66" ht="73.5" customHeight="1" x14ac:dyDescent="0.65">
      <c r="A57" s="116" t="s">
        <v>377</v>
      </c>
      <c r="B57" s="436" t="s">
        <v>431</v>
      </c>
      <c r="C57" s="437"/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7"/>
      <c r="O57" s="438"/>
      <c r="P57" s="429"/>
      <c r="Q57" s="430"/>
      <c r="R57" s="429"/>
      <c r="S57" s="430"/>
      <c r="T57" s="429">
        <f>SUM(AF57,AI57,AL57,AO57,AR57,AU57,AX57,BA57)</f>
        <v>40</v>
      </c>
      <c r="U57" s="430"/>
      <c r="V57" s="429"/>
      <c r="W57" s="430"/>
      <c r="X57" s="429"/>
      <c r="Y57" s="430"/>
      <c r="Z57" s="429"/>
      <c r="AA57" s="430"/>
      <c r="AB57" s="429"/>
      <c r="AC57" s="430"/>
      <c r="AD57" s="429"/>
      <c r="AE57" s="435"/>
      <c r="AF57" s="108"/>
      <c r="AG57" s="54"/>
      <c r="AH57" s="109"/>
      <c r="AI57" s="108"/>
      <c r="AJ57" s="54"/>
      <c r="AK57" s="109"/>
      <c r="AL57" s="108"/>
      <c r="AM57" s="54"/>
      <c r="AN57" s="109"/>
      <c r="AO57" s="108">
        <v>40</v>
      </c>
      <c r="AP57" s="54"/>
      <c r="AQ57" s="109">
        <v>1</v>
      </c>
      <c r="AR57" s="108"/>
      <c r="AS57" s="54"/>
      <c r="AT57" s="110"/>
      <c r="AU57" s="108"/>
      <c r="AV57" s="54"/>
      <c r="AW57" s="109"/>
      <c r="AX57" s="108"/>
      <c r="AY57" s="54"/>
      <c r="AZ57" s="110"/>
      <c r="BA57" s="108"/>
      <c r="BB57" s="54"/>
      <c r="BC57" s="109"/>
      <c r="BD57" s="98"/>
      <c r="BE57" s="99"/>
      <c r="BF57" s="167"/>
      <c r="BG57" s="474"/>
      <c r="BH57" s="426"/>
      <c r="BI57" s="426"/>
      <c r="BJ57" s="427"/>
      <c r="BK57" s="20"/>
      <c r="BL57" s="20"/>
      <c r="BM57" s="20"/>
      <c r="BN57" s="20"/>
    </row>
    <row r="58" spans="1:66" ht="91.5" customHeight="1" x14ac:dyDescent="0.65">
      <c r="A58" s="116" t="s">
        <v>378</v>
      </c>
      <c r="B58" s="439" t="s">
        <v>438</v>
      </c>
      <c r="C58" s="439"/>
      <c r="D58" s="439"/>
      <c r="E58" s="439"/>
      <c r="F58" s="439"/>
      <c r="G58" s="439"/>
      <c r="H58" s="439"/>
      <c r="I58" s="439"/>
      <c r="J58" s="439"/>
      <c r="K58" s="439"/>
      <c r="L58" s="439"/>
      <c r="M58" s="439"/>
      <c r="N58" s="439"/>
      <c r="O58" s="439"/>
      <c r="P58" s="429"/>
      <c r="Q58" s="430"/>
      <c r="R58" s="429"/>
      <c r="S58" s="430"/>
      <c r="T58" s="429">
        <f>SUM(AF58,AI58,AL58,AO58,AR58,AU58,AX58,BA58)</f>
        <v>40</v>
      </c>
      <c r="U58" s="430"/>
      <c r="V58" s="429"/>
      <c r="W58" s="430"/>
      <c r="X58" s="429"/>
      <c r="Y58" s="430"/>
      <c r="Z58" s="429"/>
      <c r="AA58" s="430"/>
      <c r="AB58" s="429"/>
      <c r="AC58" s="430"/>
      <c r="AD58" s="429"/>
      <c r="AE58" s="435"/>
      <c r="AF58" s="108"/>
      <c r="AG58" s="54"/>
      <c r="AH58" s="109"/>
      <c r="AI58" s="108"/>
      <c r="AJ58" s="54"/>
      <c r="AK58" s="109"/>
      <c r="AL58" s="108"/>
      <c r="AM58" s="54"/>
      <c r="AN58" s="109"/>
      <c r="AO58" s="108"/>
      <c r="AP58" s="54"/>
      <c r="AQ58" s="109"/>
      <c r="AR58" s="108"/>
      <c r="AS58" s="54"/>
      <c r="AT58" s="110"/>
      <c r="AU58" s="108">
        <v>40</v>
      </c>
      <c r="AV58" s="54"/>
      <c r="AW58" s="109">
        <v>1</v>
      </c>
      <c r="AX58" s="108"/>
      <c r="AY58" s="54"/>
      <c r="AZ58" s="110"/>
      <c r="BA58" s="108"/>
      <c r="BB58" s="54"/>
      <c r="BC58" s="109"/>
      <c r="BD58" s="104"/>
      <c r="BE58" s="105"/>
      <c r="BF58" s="168"/>
      <c r="BG58" s="474"/>
      <c r="BH58" s="426"/>
      <c r="BI58" s="426"/>
      <c r="BJ58" s="427"/>
      <c r="BK58" s="20"/>
      <c r="BL58" s="20"/>
      <c r="BM58" s="20"/>
      <c r="BN58" s="20"/>
    </row>
    <row r="59" spans="1:66" ht="91.5" customHeight="1" x14ac:dyDescent="0.65">
      <c r="A59" s="116" t="s">
        <v>379</v>
      </c>
      <c r="B59" s="439" t="s">
        <v>441</v>
      </c>
      <c r="C59" s="439"/>
      <c r="D59" s="439"/>
      <c r="E59" s="439"/>
      <c r="F59" s="439"/>
      <c r="G59" s="439"/>
      <c r="H59" s="439"/>
      <c r="I59" s="439"/>
      <c r="J59" s="439"/>
      <c r="K59" s="439"/>
      <c r="L59" s="439"/>
      <c r="M59" s="439"/>
      <c r="N59" s="439"/>
      <c r="O59" s="439"/>
      <c r="P59" s="110"/>
      <c r="Q59" s="119"/>
      <c r="R59" s="110"/>
      <c r="S59" s="119"/>
      <c r="T59" s="429">
        <v>40</v>
      </c>
      <c r="U59" s="430"/>
      <c r="V59" s="110"/>
      <c r="W59" s="119"/>
      <c r="X59" s="110"/>
      <c r="Y59" s="119"/>
      <c r="Z59" s="110"/>
      <c r="AA59" s="119"/>
      <c r="AB59" s="110"/>
      <c r="AC59" s="119"/>
      <c r="AD59" s="110"/>
      <c r="AE59" s="120"/>
      <c r="AF59" s="197"/>
      <c r="AG59" s="54"/>
      <c r="AH59" s="109"/>
      <c r="AI59" s="197"/>
      <c r="AJ59" s="54"/>
      <c r="AK59" s="109"/>
      <c r="AL59" s="197"/>
      <c r="AM59" s="54"/>
      <c r="AN59" s="109"/>
      <c r="AO59" s="197"/>
      <c r="AP59" s="54"/>
      <c r="AQ59" s="109"/>
      <c r="AR59" s="197"/>
      <c r="AS59" s="54"/>
      <c r="AT59" s="110"/>
      <c r="AU59" s="197"/>
      <c r="AV59" s="54"/>
      <c r="AW59" s="109"/>
      <c r="AX59" s="197">
        <v>40</v>
      </c>
      <c r="AY59" s="54"/>
      <c r="AZ59" s="110">
        <v>1</v>
      </c>
      <c r="BA59" s="197"/>
      <c r="BB59" s="54"/>
      <c r="BC59" s="110"/>
      <c r="BD59" s="336"/>
      <c r="BE59" s="337"/>
      <c r="BF59" s="338"/>
      <c r="BG59" s="339"/>
      <c r="BH59" s="194"/>
      <c r="BI59" s="194"/>
      <c r="BJ59" s="195"/>
      <c r="BK59" s="20"/>
      <c r="BL59" s="20"/>
      <c r="BM59" s="20"/>
      <c r="BN59" s="20"/>
    </row>
    <row r="60" spans="1:66" ht="90.75" customHeight="1" thickBot="1" x14ac:dyDescent="0.7">
      <c r="A60" s="116" t="s">
        <v>437</v>
      </c>
      <c r="B60" s="486" t="s">
        <v>442</v>
      </c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7"/>
      <c r="O60" s="488"/>
      <c r="P60" s="429"/>
      <c r="Q60" s="430"/>
      <c r="R60" s="429"/>
      <c r="S60" s="430"/>
      <c r="T60" s="429">
        <f>SUM(AF60,AI60,AL60,AO60,AR60,AU60,AX60,BA60)</f>
        <v>40</v>
      </c>
      <c r="U60" s="430"/>
      <c r="V60" s="429"/>
      <c r="W60" s="430"/>
      <c r="X60" s="429"/>
      <c r="Y60" s="430"/>
      <c r="Z60" s="429"/>
      <c r="AA60" s="430"/>
      <c r="AB60" s="429"/>
      <c r="AC60" s="430"/>
      <c r="AD60" s="429"/>
      <c r="AE60" s="435"/>
      <c r="AF60" s="108"/>
      <c r="AG60" s="54"/>
      <c r="AH60" s="109"/>
      <c r="AI60" s="108"/>
      <c r="AJ60" s="54"/>
      <c r="AK60" s="109"/>
      <c r="AL60" s="108"/>
      <c r="AM60" s="54"/>
      <c r="AN60" s="109"/>
      <c r="AO60" s="108"/>
      <c r="AP60" s="54"/>
      <c r="AQ60" s="109"/>
      <c r="AR60" s="108"/>
      <c r="AS60" s="54"/>
      <c r="AT60" s="110"/>
      <c r="AU60" s="108"/>
      <c r="AV60" s="54"/>
      <c r="AW60" s="109"/>
      <c r="AX60" s="108"/>
      <c r="AY60" s="54"/>
      <c r="AZ60" s="110"/>
      <c r="BA60" s="108">
        <v>40</v>
      </c>
      <c r="BB60" s="54"/>
      <c r="BC60" s="110">
        <v>1</v>
      </c>
      <c r="BD60" s="152"/>
      <c r="BE60" s="153"/>
      <c r="BF60" s="154"/>
      <c r="BG60" s="474"/>
      <c r="BH60" s="426"/>
      <c r="BI60" s="426"/>
      <c r="BJ60" s="427"/>
      <c r="BK60" s="20"/>
      <c r="BL60" s="20"/>
      <c r="BM60" s="20"/>
      <c r="BN60" s="20"/>
    </row>
    <row r="61" spans="1:66" s="2" customFormat="1" ht="86.25" customHeight="1" thickBot="1" x14ac:dyDescent="0.7">
      <c r="A61" s="169" t="s">
        <v>126</v>
      </c>
      <c r="B61" s="481" t="s">
        <v>127</v>
      </c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482"/>
      <c r="O61" s="483"/>
      <c r="P61" s="484"/>
      <c r="Q61" s="485"/>
      <c r="R61" s="484"/>
      <c r="S61" s="485"/>
      <c r="T61" s="484">
        <f>SUM(T63:U87,T88,T96)</f>
        <v>3254</v>
      </c>
      <c r="U61" s="485"/>
      <c r="V61" s="484">
        <f>SUM(V63:W87,V88,V96)</f>
        <v>1452</v>
      </c>
      <c r="W61" s="485"/>
      <c r="X61" s="484">
        <f>SUM(X63:Y87,X88,X96)</f>
        <v>592</v>
      </c>
      <c r="Y61" s="485"/>
      <c r="Z61" s="484"/>
      <c r="AA61" s="485"/>
      <c r="AB61" s="484">
        <f>SUM(AB63:AC87,AB88,AB96)</f>
        <v>470</v>
      </c>
      <c r="AC61" s="485"/>
      <c r="AD61" s="484">
        <f>SUM(AD63:AE87,AD88,AD96)</f>
        <v>228</v>
      </c>
      <c r="AE61" s="485"/>
      <c r="AF61" s="170">
        <f>SUM(AF63:AF98)</f>
        <v>440</v>
      </c>
      <c r="AG61" s="171">
        <f>SUM(AG62:AG98)</f>
        <v>204</v>
      </c>
      <c r="AH61" s="172">
        <f>SUM(AH62:AH108)</f>
        <v>12</v>
      </c>
      <c r="AI61" s="170">
        <f>SUM(AI63:AI98)</f>
        <v>486</v>
      </c>
      <c r="AJ61" s="171">
        <f>SUM(AJ62:AJ98)</f>
        <v>250</v>
      </c>
      <c r="AK61" s="172">
        <f>SUM(AK62:AK98)</f>
        <v>15</v>
      </c>
      <c r="AL61" s="170">
        <f>SUM(AL63:AL98)</f>
        <v>408</v>
      </c>
      <c r="AM61" s="171">
        <f>SUM(AM62:AM98)</f>
        <v>204</v>
      </c>
      <c r="AN61" s="172">
        <f>SUM(AN62:AN108)</f>
        <v>9</v>
      </c>
      <c r="AO61" s="170">
        <f>SUM(AO63:AO98)</f>
        <v>328</v>
      </c>
      <c r="AP61" s="171">
        <f>SUM(AP62:AP98)</f>
        <v>190</v>
      </c>
      <c r="AQ61" s="172">
        <f>SUM(AQ62:AQ108)</f>
        <v>12</v>
      </c>
      <c r="AR61" s="170">
        <f>SUM(AR63:AR98)</f>
        <v>510</v>
      </c>
      <c r="AS61" s="171">
        <f>SUM(AS62:AS98)</f>
        <v>254</v>
      </c>
      <c r="AT61" s="172">
        <f>SUM(AT62:AT108)</f>
        <v>15</v>
      </c>
      <c r="AU61" s="170">
        <f>SUM(AU63:AU98)</f>
        <v>516</v>
      </c>
      <c r="AV61" s="171">
        <f>SUM(AV62:AV98)</f>
        <v>272</v>
      </c>
      <c r="AW61" s="172">
        <f>SUM(AW62:AW108)</f>
        <v>15</v>
      </c>
      <c r="AX61" s="170">
        <f>SUM(AX63:AX98)</f>
        <v>640</v>
      </c>
      <c r="AY61" s="171">
        <f>SUM(AY62:AY108)</f>
        <v>337</v>
      </c>
      <c r="AZ61" s="172">
        <f>SUM(AZ62:AZ108)</f>
        <v>18</v>
      </c>
      <c r="BA61" s="173">
        <f>SUM(BA62:BA108)</f>
        <v>532</v>
      </c>
      <c r="BB61" s="171">
        <f>SUM(BB62:BB108)</f>
        <v>248</v>
      </c>
      <c r="BC61" s="174">
        <f>SUM(BC62:BC108)</f>
        <v>16</v>
      </c>
      <c r="BD61" s="175"/>
      <c r="BE61" s="176"/>
      <c r="BF61" s="177"/>
      <c r="BG61" s="475"/>
      <c r="BH61" s="476"/>
      <c r="BI61" s="476"/>
      <c r="BJ61" s="477"/>
      <c r="BK61" s="89"/>
      <c r="BL61" s="89"/>
      <c r="BM61" s="89"/>
      <c r="BN61" s="89"/>
    </row>
    <row r="62" spans="1:66" ht="47.25" customHeight="1" x14ac:dyDescent="0.65">
      <c r="A62" s="107" t="s">
        <v>128</v>
      </c>
      <c r="B62" s="478" t="s">
        <v>129</v>
      </c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80"/>
      <c r="P62" s="429"/>
      <c r="Q62" s="430"/>
      <c r="R62" s="429"/>
      <c r="S62" s="430"/>
      <c r="T62" s="429"/>
      <c r="U62" s="430"/>
      <c r="V62" s="429"/>
      <c r="W62" s="430"/>
      <c r="X62" s="429"/>
      <c r="Y62" s="430"/>
      <c r="Z62" s="429"/>
      <c r="AA62" s="430"/>
      <c r="AB62" s="429"/>
      <c r="AC62" s="430"/>
      <c r="AD62" s="429"/>
      <c r="AE62" s="435"/>
      <c r="AF62" s="178"/>
      <c r="AG62" s="179"/>
      <c r="AH62" s="180"/>
      <c r="AI62" s="178"/>
      <c r="AJ62" s="179"/>
      <c r="AK62" s="180"/>
      <c r="AL62" s="181"/>
      <c r="AM62" s="179"/>
      <c r="AN62" s="180"/>
      <c r="AO62" s="181"/>
      <c r="AP62" s="179"/>
      <c r="AQ62" s="180"/>
      <c r="AR62" s="178"/>
      <c r="AS62" s="179"/>
      <c r="AT62" s="180"/>
      <c r="AU62" s="178"/>
      <c r="AV62" s="179"/>
      <c r="AW62" s="180"/>
      <c r="AX62" s="178"/>
      <c r="AY62" s="179"/>
      <c r="AZ62" s="180"/>
      <c r="BA62" s="178"/>
      <c r="BB62" s="179"/>
      <c r="BC62" s="182"/>
      <c r="BD62" s="183"/>
      <c r="BE62" s="184"/>
      <c r="BF62" s="185"/>
      <c r="BG62" s="489"/>
      <c r="BH62" s="489"/>
      <c r="BI62" s="489"/>
      <c r="BJ62" s="490"/>
      <c r="BK62" s="20"/>
      <c r="BL62" s="20"/>
      <c r="BM62" s="20"/>
      <c r="BN62" s="20"/>
    </row>
    <row r="63" spans="1:66" s="2" customFormat="1" ht="63.75" customHeight="1" x14ac:dyDescent="0.65">
      <c r="A63" s="162" t="s">
        <v>130</v>
      </c>
      <c r="B63" s="491" t="s">
        <v>131</v>
      </c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3"/>
      <c r="P63" s="494"/>
      <c r="Q63" s="495"/>
      <c r="R63" s="394" t="s">
        <v>432</v>
      </c>
      <c r="S63" s="395"/>
      <c r="T63" s="394">
        <f>SUM(AF63,AI63,AL63,AO63,AR63,AU63,AX63,BA63)</f>
        <v>108</v>
      </c>
      <c r="U63" s="395"/>
      <c r="V63" s="394">
        <f>SUM(AG63,AJ63,AM63,AP63,AS63,AV63,AY63)</f>
        <v>54</v>
      </c>
      <c r="W63" s="395"/>
      <c r="X63" s="394">
        <v>28</v>
      </c>
      <c r="Y63" s="395"/>
      <c r="Z63" s="394"/>
      <c r="AA63" s="395"/>
      <c r="AB63" s="394">
        <v>26</v>
      </c>
      <c r="AC63" s="395"/>
      <c r="AD63" s="496"/>
      <c r="AE63" s="494"/>
      <c r="AF63" s="91"/>
      <c r="AG63" s="92"/>
      <c r="AH63" s="93"/>
      <c r="AI63" s="91"/>
      <c r="AJ63" s="92"/>
      <c r="AK63" s="93"/>
      <c r="AL63" s="186">
        <v>108</v>
      </c>
      <c r="AM63" s="92">
        <v>54</v>
      </c>
      <c r="AN63" s="93">
        <v>3</v>
      </c>
      <c r="AO63" s="186"/>
      <c r="AP63" s="92"/>
      <c r="AQ63" s="93"/>
      <c r="AR63" s="91"/>
      <c r="AS63" s="92"/>
      <c r="AT63" s="93"/>
      <c r="AU63" s="91"/>
      <c r="AV63" s="92"/>
      <c r="AW63" s="93"/>
      <c r="AX63" s="91"/>
      <c r="AY63" s="92"/>
      <c r="AZ63" s="93"/>
      <c r="BA63" s="91"/>
      <c r="BB63" s="92"/>
      <c r="BC63" s="97"/>
      <c r="BD63" s="112"/>
      <c r="BE63" s="113"/>
      <c r="BF63" s="114"/>
      <c r="BG63" s="489" t="s">
        <v>311</v>
      </c>
      <c r="BH63" s="489"/>
      <c r="BI63" s="489"/>
      <c r="BJ63" s="490"/>
      <c r="BK63" s="89"/>
      <c r="BL63" s="89"/>
      <c r="BM63" s="89"/>
      <c r="BN63" s="89"/>
    </row>
    <row r="64" spans="1:66" s="2" customFormat="1" ht="153" customHeight="1" x14ac:dyDescent="0.65">
      <c r="A64" s="90" t="s">
        <v>132</v>
      </c>
      <c r="B64" s="491" t="s">
        <v>133</v>
      </c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3"/>
      <c r="P64" s="396"/>
      <c r="Q64" s="395"/>
      <c r="R64" s="394" t="s">
        <v>433</v>
      </c>
      <c r="S64" s="395"/>
      <c r="T64" s="394">
        <f>SUM(AF64,AI64,AL64,AO64,AR64,AU64,AX64,BA64)</f>
        <v>108</v>
      </c>
      <c r="U64" s="395"/>
      <c r="V64" s="394">
        <f>SUM(AG64,AJ64,AM64,AP64,AS64,AV64,AY64)</f>
        <v>54</v>
      </c>
      <c r="W64" s="395"/>
      <c r="X64" s="394">
        <v>28</v>
      </c>
      <c r="Y64" s="395"/>
      <c r="Z64" s="394"/>
      <c r="AA64" s="395"/>
      <c r="AB64" s="394"/>
      <c r="AC64" s="395"/>
      <c r="AD64" s="394">
        <v>26</v>
      </c>
      <c r="AE64" s="396"/>
      <c r="AF64" s="91"/>
      <c r="AG64" s="92"/>
      <c r="AH64" s="93"/>
      <c r="AI64" s="91"/>
      <c r="AJ64" s="92"/>
      <c r="AK64" s="93"/>
      <c r="AL64" s="186"/>
      <c r="AM64" s="92"/>
      <c r="AN64" s="93"/>
      <c r="AO64" s="186">
        <v>108</v>
      </c>
      <c r="AP64" s="92">
        <v>54</v>
      </c>
      <c r="AQ64" s="93">
        <v>3</v>
      </c>
      <c r="AR64" s="91"/>
      <c r="AS64" s="92"/>
      <c r="AT64" s="93"/>
      <c r="AU64" s="91"/>
      <c r="AV64" s="92"/>
      <c r="AW64" s="93"/>
      <c r="AX64" s="91"/>
      <c r="AY64" s="92"/>
      <c r="AZ64" s="93"/>
      <c r="BA64" s="91"/>
      <c r="BB64" s="92"/>
      <c r="BC64" s="97"/>
      <c r="BD64" s="187"/>
      <c r="BE64" s="188"/>
      <c r="BF64" s="189"/>
      <c r="BG64" s="489" t="s">
        <v>312</v>
      </c>
      <c r="BH64" s="489"/>
      <c r="BI64" s="489"/>
      <c r="BJ64" s="490"/>
      <c r="BK64" s="89"/>
      <c r="BL64" s="89"/>
      <c r="BM64" s="89"/>
      <c r="BN64" s="89"/>
    </row>
    <row r="65" spans="1:66" ht="51" customHeight="1" x14ac:dyDescent="0.65">
      <c r="A65" s="137" t="s">
        <v>380</v>
      </c>
      <c r="B65" s="428" t="s">
        <v>337</v>
      </c>
      <c r="C65" s="428"/>
      <c r="D65" s="428"/>
      <c r="E65" s="428"/>
      <c r="F65" s="428"/>
      <c r="G65" s="428"/>
      <c r="H65" s="428"/>
      <c r="I65" s="428"/>
      <c r="J65" s="428"/>
      <c r="K65" s="428"/>
      <c r="L65" s="428"/>
      <c r="M65" s="428"/>
      <c r="N65" s="428"/>
      <c r="O65" s="428"/>
      <c r="P65" s="429"/>
      <c r="Q65" s="435"/>
      <c r="R65" s="429"/>
      <c r="S65" s="435"/>
      <c r="T65" s="429"/>
      <c r="U65" s="430"/>
      <c r="V65" s="431"/>
      <c r="W65" s="432"/>
      <c r="X65" s="431"/>
      <c r="Y65" s="432"/>
      <c r="Z65" s="429"/>
      <c r="AA65" s="430"/>
      <c r="AB65" s="429"/>
      <c r="AC65" s="430"/>
      <c r="AD65" s="429"/>
      <c r="AE65" s="435"/>
      <c r="AF65" s="108"/>
      <c r="AG65" s="54"/>
      <c r="AH65" s="109"/>
      <c r="AI65" s="108"/>
      <c r="AJ65" s="54"/>
      <c r="AK65" s="109"/>
      <c r="AL65" s="119"/>
      <c r="AM65" s="54"/>
      <c r="AN65" s="109"/>
      <c r="AO65" s="119"/>
      <c r="AP65" s="54"/>
      <c r="AQ65" s="109"/>
      <c r="AR65" s="108"/>
      <c r="AS65" s="54"/>
      <c r="AT65" s="109"/>
      <c r="AU65" s="108"/>
      <c r="AV65" s="54"/>
      <c r="AW65" s="109"/>
      <c r="AX65" s="108"/>
      <c r="AY65" s="54"/>
      <c r="AZ65" s="109"/>
      <c r="BA65" s="108"/>
      <c r="BB65" s="54"/>
      <c r="BC65" s="110"/>
      <c r="BD65" s="112"/>
      <c r="BE65" s="113"/>
      <c r="BF65" s="114"/>
      <c r="BG65" s="426"/>
      <c r="BH65" s="426"/>
      <c r="BI65" s="426"/>
      <c r="BJ65" s="427"/>
      <c r="BK65" s="20"/>
      <c r="BL65" s="20"/>
      <c r="BM65" s="20"/>
      <c r="BN65" s="20"/>
    </row>
    <row r="66" spans="1:66" ht="75" customHeight="1" x14ac:dyDescent="0.65">
      <c r="A66" s="111" t="s">
        <v>381</v>
      </c>
      <c r="B66" s="439" t="s">
        <v>336</v>
      </c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  <c r="P66" s="429">
        <v>4</v>
      </c>
      <c r="Q66" s="430"/>
      <c r="R66" s="429">
        <v>3</v>
      </c>
      <c r="S66" s="430"/>
      <c r="T66" s="429">
        <f>SUM(AL66,AO66,AR66,AU66,AX66,BA66)</f>
        <v>428</v>
      </c>
      <c r="U66" s="430"/>
      <c r="V66" s="429">
        <f>SUM(AM66,AP66,AS66,AV66,AY66)</f>
        <v>244</v>
      </c>
      <c r="W66" s="430"/>
      <c r="X66" s="429"/>
      <c r="Y66" s="430"/>
      <c r="Z66" s="429"/>
      <c r="AA66" s="430"/>
      <c r="AB66" s="429">
        <v>108</v>
      </c>
      <c r="AC66" s="430"/>
      <c r="AD66" s="441"/>
      <c r="AE66" s="429"/>
      <c r="AF66" s="134"/>
      <c r="AG66" s="135"/>
      <c r="AH66" s="136"/>
      <c r="AI66" s="134"/>
      <c r="AJ66" s="135"/>
      <c r="AK66" s="136"/>
      <c r="AL66" s="108">
        <v>208</v>
      </c>
      <c r="AM66" s="54">
        <v>108</v>
      </c>
      <c r="AN66" s="110">
        <v>3</v>
      </c>
      <c r="AO66" s="108">
        <v>220</v>
      </c>
      <c r="AP66" s="54">
        <v>136</v>
      </c>
      <c r="AQ66" s="110">
        <v>9</v>
      </c>
      <c r="AR66" s="108"/>
      <c r="AS66" s="54"/>
      <c r="AT66" s="109"/>
      <c r="AU66" s="108"/>
      <c r="AV66" s="54"/>
      <c r="AW66" s="109"/>
      <c r="AX66" s="108"/>
      <c r="AY66" s="54"/>
      <c r="AZ66" s="109"/>
      <c r="BA66" s="108"/>
      <c r="BB66" s="54"/>
      <c r="BC66" s="110"/>
      <c r="BD66" s="112"/>
      <c r="BE66" s="113"/>
      <c r="BF66" s="114"/>
      <c r="BG66" s="426" t="s">
        <v>140</v>
      </c>
      <c r="BH66" s="426"/>
      <c r="BI66" s="426"/>
      <c r="BJ66" s="427"/>
      <c r="BK66" s="20"/>
      <c r="BL66" s="20"/>
      <c r="BM66" s="20"/>
      <c r="BN66" s="20"/>
    </row>
    <row r="67" spans="1:66" ht="60" customHeight="1" x14ac:dyDescent="0.65">
      <c r="A67" s="111" t="s">
        <v>382</v>
      </c>
      <c r="B67" s="439" t="s">
        <v>338</v>
      </c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29">
        <v>5</v>
      </c>
      <c r="Q67" s="430"/>
      <c r="R67" s="429">
        <v>6</v>
      </c>
      <c r="S67" s="430"/>
      <c r="T67" s="429">
        <f>SUM(AF67,AI67,AO67,AR67,AU67,AX67,BA67)</f>
        <v>456</v>
      </c>
      <c r="U67" s="430"/>
      <c r="V67" s="429">
        <f>SUM(AG67,AJ67,AP67,AS67,AV67,AY67)</f>
        <v>288</v>
      </c>
      <c r="W67" s="430"/>
      <c r="X67" s="429"/>
      <c r="Y67" s="430"/>
      <c r="Z67" s="429"/>
      <c r="AA67" s="430"/>
      <c r="AB67" s="429">
        <v>130</v>
      </c>
      <c r="AC67" s="430"/>
      <c r="AD67" s="429"/>
      <c r="AE67" s="435"/>
      <c r="AF67" s="108"/>
      <c r="AG67" s="54"/>
      <c r="AH67" s="109"/>
      <c r="AI67" s="108"/>
      <c r="AJ67" s="54"/>
      <c r="AK67" s="109"/>
      <c r="AL67" s="190"/>
      <c r="AM67" s="135"/>
      <c r="AN67" s="136"/>
      <c r="AO67" s="119"/>
      <c r="AP67" s="54"/>
      <c r="AQ67" s="109"/>
      <c r="AR67" s="108">
        <v>228</v>
      </c>
      <c r="AS67" s="54">
        <v>144</v>
      </c>
      <c r="AT67" s="109">
        <v>6</v>
      </c>
      <c r="AU67" s="108">
        <v>228</v>
      </c>
      <c r="AV67" s="54">
        <v>144</v>
      </c>
      <c r="AW67" s="109">
        <v>6</v>
      </c>
      <c r="AX67" s="108"/>
      <c r="AY67" s="54"/>
      <c r="AZ67" s="109"/>
      <c r="BA67" s="108"/>
      <c r="BB67" s="54"/>
      <c r="BC67" s="110"/>
      <c r="BD67" s="112"/>
      <c r="BE67" s="113"/>
      <c r="BF67" s="114"/>
      <c r="BG67" s="426" t="s">
        <v>142</v>
      </c>
      <c r="BH67" s="426"/>
      <c r="BI67" s="426"/>
      <c r="BJ67" s="427"/>
      <c r="BK67" s="20"/>
      <c r="BL67" s="20"/>
      <c r="BM67" s="20"/>
      <c r="BN67" s="20"/>
    </row>
    <row r="68" spans="1:66" ht="60" customHeight="1" x14ac:dyDescent="0.65">
      <c r="A68" s="111" t="s">
        <v>383</v>
      </c>
      <c r="B68" s="436" t="s">
        <v>356</v>
      </c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8"/>
      <c r="P68" s="429">
        <v>7</v>
      </c>
      <c r="Q68" s="430"/>
      <c r="R68" s="429"/>
      <c r="S68" s="430"/>
      <c r="T68" s="110"/>
      <c r="U68" s="119"/>
      <c r="V68" s="110"/>
      <c r="W68" s="119"/>
      <c r="X68" s="110"/>
      <c r="Y68" s="119"/>
      <c r="Z68" s="110"/>
      <c r="AA68" s="119"/>
      <c r="AB68" s="110"/>
      <c r="AC68" s="119"/>
      <c r="AD68" s="110"/>
      <c r="AE68" s="120"/>
      <c r="AF68" s="108"/>
      <c r="AG68" s="54"/>
      <c r="AH68" s="109"/>
      <c r="AI68" s="108"/>
      <c r="AJ68" s="54"/>
      <c r="AK68" s="109"/>
      <c r="AL68" s="190"/>
      <c r="AM68" s="135"/>
      <c r="AN68" s="136"/>
      <c r="AO68" s="119"/>
      <c r="AP68" s="54"/>
      <c r="AQ68" s="109"/>
      <c r="AR68" s="108"/>
      <c r="AS68" s="54"/>
      <c r="AT68" s="109"/>
      <c r="AU68" s="191"/>
      <c r="AV68" s="192"/>
      <c r="AW68" s="193"/>
      <c r="AX68" s="108">
        <v>228</v>
      </c>
      <c r="AY68" s="54">
        <v>144</v>
      </c>
      <c r="AZ68" s="109">
        <v>6</v>
      </c>
      <c r="BA68" s="108"/>
      <c r="BB68" s="54"/>
      <c r="BC68" s="110"/>
      <c r="BD68" s="112"/>
      <c r="BE68" s="113"/>
      <c r="BF68" s="114"/>
      <c r="BG68" s="194"/>
      <c r="BH68" s="194"/>
      <c r="BI68" s="194"/>
      <c r="BJ68" s="195"/>
      <c r="BK68" s="20"/>
      <c r="BL68" s="20"/>
      <c r="BM68" s="20"/>
      <c r="BN68" s="20"/>
    </row>
    <row r="69" spans="1:66" ht="118.5" customHeight="1" x14ac:dyDescent="0.65">
      <c r="A69" s="137" t="s">
        <v>138</v>
      </c>
      <c r="B69" s="428" t="s">
        <v>339</v>
      </c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428"/>
      <c r="N69" s="428"/>
      <c r="O69" s="428"/>
      <c r="P69" s="429"/>
      <c r="Q69" s="435"/>
      <c r="R69" s="429"/>
      <c r="S69" s="435"/>
      <c r="T69" s="429"/>
      <c r="U69" s="430"/>
      <c r="V69" s="431"/>
      <c r="W69" s="432"/>
      <c r="X69" s="431"/>
      <c r="Y69" s="432"/>
      <c r="Z69" s="429"/>
      <c r="AA69" s="430"/>
      <c r="AB69" s="429"/>
      <c r="AC69" s="430"/>
      <c r="AD69" s="429"/>
      <c r="AE69" s="435"/>
      <c r="AF69" s="108"/>
      <c r="AG69" s="54"/>
      <c r="AH69" s="109"/>
      <c r="AI69" s="108"/>
      <c r="AJ69" s="54"/>
      <c r="AK69" s="109"/>
      <c r="AL69" s="119"/>
      <c r="AM69" s="54"/>
      <c r="AN69" s="109"/>
      <c r="AO69" s="119"/>
      <c r="AP69" s="54"/>
      <c r="AQ69" s="109"/>
      <c r="AR69" s="108"/>
      <c r="AS69" s="54"/>
      <c r="AT69" s="109"/>
      <c r="AU69" s="108"/>
      <c r="AV69" s="54"/>
      <c r="AW69" s="109"/>
      <c r="AX69" s="108"/>
      <c r="AY69" s="54"/>
      <c r="AZ69" s="109"/>
      <c r="BA69" s="108"/>
      <c r="BB69" s="54"/>
      <c r="BC69" s="110"/>
      <c r="BD69" s="112"/>
      <c r="BE69" s="113"/>
      <c r="BF69" s="114"/>
      <c r="BG69" s="426" t="s">
        <v>144</v>
      </c>
      <c r="BH69" s="426"/>
      <c r="BI69" s="426"/>
      <c r="BJ69" s="427"/>
      <c r="BK69" s="20"/>
      <c r="BL69" s="20"/>
      <c r="BM69" s="20"/>
      <c r="BN69" s="20"/>
    </row>
    <row r="70" spans="1:66" ht="93" customHeight="1" x14ac:dyDescent="0.65">
      <c r="A70" s="111" t="s">
        <v>139</v>
      </c>
      <c r="B70" s="439" t="s">
        <v>340</v>
      </c>
      <c r="C70" s="439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394">
        <v>7</v>
      </c>
      <c r="Q70" s="395"/>
      <c r="R70" s="394">
        <v>8</v>
      </c>
      <c r="S70" s="395"/>
      <c r="T70" s="394">
        <f>SUM(AF70,AI70,AL70,AO70,AR70,AU70,AX70,BA70)</f>
        <v>378</v>
      </c>
      <c r="U70" s="395"/>
      <c r="V70" s="394">
        <f>SUM(AG70,AJ70,AM70,AP70,AS70,AV70,AY70)</f>
        <v>108</v>
      </c>
      <c r="W70" s="395"/>
      <c r="X70" s="394">
        <v>10</v>
      </c>
      <c r="Y70" s="395"/>
      <c r="Z70" s="394"/>
      <c r="AA70" s="395"/>
      <c r="AB70" s="394">
        <v>140</v>
      </c>
      <c r="AC70" s="395"/>
      <c r="AD70" s="394"/>
      <c r="AE70" s="396"/>
      <c r="AF70" s="108"/>
      <c r="AG70" s="54"/>
      <c r="AH70" s="109"/>
      <c r="AI70" s="108"/>
      <c r="AJ70" s="54"/>
      <c r="AK70" s="109"/>
      <c r="AL70" s="119"/>
      <c r="AM70" s="54"/>
      <c r="AN70" s="109"/>
      <c r="AO70" s="119"/>
      <c r="AP70" s="54"/>
      <c r="AQ70" s="109"/>
      <c r="AR70" s="108"/>
      <c r="AS70" s="54"/>
      <c r="AT70" s="109"/>
      <c r="AU70" s="91"/>
      <c r="AV70" s="92"/>
      <c r="AW70" s="93"/>
      <c r="AX70" s="108">
        <v>208</v>
      </c>
      <c r="AY70" s="54">
        <v>108</v>
      </c>
      <c r="AZ70" s="109">
        <v>6</v>
      </c>
      <c r="BA70" s="108">
        <v>170</v>
      </c>
      <c r="BB70" s="54">
        <v>82</v>
      </c>
      <c r="BC70" s="110">
        <v>5</v>
      </c>
      <c r="BD70" s="112"/>
      <c r="BE70" s="113"/>
      <c r="BF70" s="114"/>
      <c r="BG70" s="497" t="s">
        <v>309</v>
      </c>
      <c r="BH70" s="498"/>
      <c r="BI70" s="498"/>
      <c r="BJ70" s="499"/>
      <c r="BK70" s="20"/>
      <c r="BL70" s="20"/>
      <c r="BM70" s="20"/>
      <c r="BN70" s="20"/>
    </row>
    <row r="71" spans="1:66" ht="108.75" customHeight="1" x14ac:dyDescent="0.65">
      <c r="A71" s="196" t="s">
        <v>141</v>
      </c>
      <c r="B71" s="439" t="s">
        <v>341</v>
      </c>
      <c r="C71" s="439"/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39"/>
      <c r="O71" s="439"/>
      <c r="P71" s="394">
        <v>8</v>
      </c>
      <c r="Q71" s="395"/>
      <c r="R71" s="394"/>
      <c r="S71" s="395"/>
      <c r="T71" s="394">
        <f>SUM(AF71,AI71,AL71,AO71,AR71,AU71,AX71,BA71)</f>
        <v>170</v>
      </c>
      <c r="U71" s="395"/>
      <c r="V71" s="394">
        <f>SUM(AG71,AJ71,AM71,AP71,AS71,AV71,AY71)</f>
        <v>0</v>
      </c>
      <c r="W71" s="395"/>
      <c r="X71" s="394"/>
      <c r="Y71" s="395"/>
      <c r="Z71" s="394"/>
      <c r="AA71" s="395"/>
      <c r="AB71" s="394">
        <v>66</v>
      </c>
      <c r="AC71" s="395"/>
      <c r="AD71" s="394"/>
      <c r="AE71" s="396"/>
      <c r="AF71" s="197"/>
      <c r="AG71" s="54"/>
      <c r="AH71" s="109"/>
      <c r="AI71" s="197"/>
      <c r="AJ71" s="54"/>
      <c r="AK71" s="109"/>
      <c r="AL71" s="119"/>
      <c r="AM71" s="54"/>
      <c r="AN71" s="109"/>
      <c r="AO71" s="119"/>
      <c r="AP71" s="54"/>
      <c r="AQ71" s="109"/>
      <c r="AR71" s="197"/>
      <c r="AS71" s="54"/>
      <c r="AT71" s="109"/>
      <c r="AU71" s="197"/>
      <c r="AV71" s="54"/>
      <c r="AW71" s="109"/>
      <c r="AX71" s="198"/>
      <c r="AY71" s="92"/>
      <c r="AZ71" s="93"/>
      <c r="BA71" s="197">
        <v>170</v>
      </c>
      <c r="BB71" s="54">
        <v>82</v>
      </c>
      <c r="BC71" s="110">
        <v>5</v>
      </c>
      <c r="BD71" s="199"/>
      <c r="BE71" s="113"/>
      <c r="BF71" s="114"/>
      <c r="BG71" s="426" t="s">
        <v>123</v>
      </c>
      <c r="BH71" s="426"/>
      <c r="BI71" s="426"/>
      <c r="BJ71" s="427"/>
      <c r="BK71" s="20"/>
      <c r="BL71" s="20"/>
      <c r="BM71" s="20"/>
      <c r="BN71" s="20"/>
    </row>
    <row r="72" spans="1:66" ht="74.25" customHeight="1" x14ac:dyDescent="0.65">
      <c r="A72" s="107" t="s">
        <v>143</v>
      </c>
      <c r="B72" s="440" t="s">
        <v>390</v>
      </c>
      <c r="C72" s="458"/>
      <c r="D72" s="458"/>
      <c r="E72" s="458"/>
      <c r="F72" s="458"/>
      <c r="G72" s="458"/>
      <c r="H72" s="458"/>
      <c r="I72" s="458"/>
      <c r="J72" s="458"/>
      <c r="K72" s="458"/>
      <c r="L72" s="458"/>
      <c r="M72" s="458"/>
      <c r="N72" s="458"/>
      <c r="O72" s="459"/>
      <c r="P72" s="394"/>
      <c r="Q72" s="395"/>
      <c r="R72" s="394"/>
      <c r="S72" s="395"/>
      <c r="T72" s="394"/>
      <c r="U72" s="395"/>
      <c r="V72" s="424"/>
      <c r="W72" s="425"/>
      <c r="X72" s="424"/>
      <c r="Y72" s="425"/>
      <c r="Z72" s="394"/>
      <c r="AA72" s="395"/>
      <c r="AB72" s="394"/>
      <c r="AC72" s="395"/>
      <c r="AD72" s="394"/>
      <c r="AE72" s="396"/>
      <c r="AF72" s="197"/>
      <c r="AG72" s="54"/>
      <c r="AH72" s="109"/>
      <c r="AI72" s="197"/>
      <c r="AJ72" s="54"/>
      <c r="AK72" s="109"/>
      <c r="AL72" s="119"/>
      <c r="AM72" s="54"/>
      <c r="AN72" s="109"/>
      <c r="AO72" s="119"/>
      <c r="AP72" s="54"/>
      <c r="AQ72" s="109"/>
      <c r="AR72" s="197"/>
      <c r="AS72" s="54"/>
      <c r="AT72" s="109"/>
      <c r="AU72" s="197"/>
      <c r="AV72" s="54"/>
      <c r="AW72" s="109"/>
      <c r="AX72" s="197"/>
      <c r="AY72" s="54"/>
      <c r="AZ72" s="109"/>
      <c r="BA72" s="197"/>
      <c r="BB72" s="54"/>
      <c r="BC72" s="110"/>
      <c r="BD72" s="199"/>
      <c r="BE72" s="113"/>
      <c r="BF72" s="114"/>
      <c r="BG72" s="426" t="s">
        <v>148</v>
      </c>
      <c r="BH72" s="426"/>
      <c r="BI72" s="426"/>
      <c r="BJ72" s="427"/>
      <c r="BK72" s="20"/>
      <c r="BL72" s="20"/>
      <c r="BM72" s="20"/>
      <c r="BN72" s="20"/>
    </row>
    <row r="73" spans="1:66" ht="80.25" customHeight="1" x14ac:dyDescent="0.65">
      <c r="A73" s="116" t="s">
        <v>145</v>
      </c>
      <c r="B73" s="436" t="s">
        <v>150</v>
      </c>
      <c r="C73" s="437"/>
      <c r="D73" s="437"/>
      <c r="E73" s="437"/>
      <c r="F73" s="437"/>
      <c r="G73" s="437"/>
      <c r="H73" s="437"/>
      <c r="I73" s="437"/>
      <c r="J73" s="437"/>
      <c r="K73" s="437"/>
      <c r="L73" s="437"/>
      <c r="M73" s="437"/>
      <c r="N73" s="437"/>
      <c r="O73" s="438"/>
      <c r="P73" s="394">
        <v>1</v>
      </c>
      <c r="Q73" s="395"/>
      <c r="R73" s="394"/>
      <c r="S73" s="395"/>
      <c r="T73" s="394">
        <f>SUM(AF73,AI73,AL73,AO73,AR73,AU73,AX73,BA73)</f>
        <v>108</v>
      </c>
      <c r="U73" s="395"/>
      <c r="V73" s="394">
        <f>SUM(AG73,AJ73,AM73,AP73,AS73,AV73,AY73)</f>
        <v>48</v>
      </c>
      <c r="W73" s="395"/>
      <c r="X73" s="394">
        <v>34</v>
      </c>
      <c r="Y73" s="395"/>
      <c r="Z73" s="394"/>
      <c r="AA73" s="395"/>
      <c r="AB73" s="394"/>
      <c r="AC73" s="395"/>
      <c r="AD73" s="394">
        <v>14</v>
      </c>
      <c r="AE73" s="396"/>
      <c r="AF73" s="197">
        <v>108</v>
      </c>
      <c r="AG73" s="54">
        <v>48</v>
      </c>
      <c r="AH73" s="109">
        <v>3</v>
      </c>
      <c r="AI73" s="197"/>
      <c r="AJ73" s="54"/>
      <c r="AK73" s="109"/>
      <c r="AL73" s="119"/>
      <c r="AM73" s="54"/>
      <c r="AN73" s="109"/>
      <c r="AO73" s="119"/>
      <c r="AP73" s="54"/>
      <c r="AQ73" s="109"/>
      <c r="AR73" s="197"/>
      <c r="AS73" s="54"/>
      <c r="AT73" s="109"/>
      <c r="AU73" s="197"/>
      <c r="AV73" s="54"/>
      <c r="AW73" s="109"/>
      <c r="AX73" s="197"/>
      <c r="AY73" s="54"/>
      <c r="AZ73" s="109"/>
      <c r="BA73" s="197"/>
      <c r="BB73" s="54"/>
      <c r="BC73" s="110"/>
      <c r="BD73" s="199"/>
      <c r="BE73" s="113"/>
      <c r="BF73" s="114"/>
      <c r="BG73" s="426"/>
      <c r="BH73" s="426"/>
      <c r="BI73" s="426"/>
      <c r="BJ73" s="427"/>
      <c r="BK73" s="20"/>
      <c r="BL73" s="20"/>
      <c r="BM73" s="20"/>
      <c r="BN73" s="20"/>
    </row>
    <row r="74" spans="1:66" ht="59.25" customHeight="1" x14ac:dyDescent="0.65">
      <c r="A74" s="116" t="s">
        <v>146</v>
      </c>
      <c r="B74" s="436" t="s">
        <v>357</v>
      </c>
      <c r="C74" s="437"/>
      <c r="D74" s="437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8"/>
      <c r="P74" s="394">
        <v>2</v>
      </c>
      <c r="Q74" s="395"/>
      <c r="R74" s="394"/>
      <c r="S74" s="395"/>
      <c r="T74" s="394">
        <f>SUM(AF74,AI74,AL74,AO74,AR74,AU74,AX74,BA74)</f>
        <v>92</v>
      </c>
      <c r="U74" s="395"/>
      <c r="V74" s="394">
        <f>SUM(AG74,AJ74,AM74,AP74,AS74,AV74,AY74)</f>
        <v>48</v>
      </c>
      <c r="W74" s="395"/>
      <c r="X74" s="394">
        <v>34</v>
      </c>
      <c r="Y74" s="395"/>
      <c r="Z74" s="394"/>
      <c r="AA74" s="395"/>
      <c r="AB74" s="394"/>
      <c r="AC74" s="395"/>
      <c r="AD74" s="394">
        <v>14</v>
      </c>
      <c r="AE74" s="396"/>
      <c r="AF74" s="197"/>
      <c r="AG74" s="54"/>
      <c r="AH74" s="109"/>
      <c r="AI74" s="197">
        <v>92</v>
      </c>
      <c r="AJ74" s="54">
        <v>48</v>
      </c>
      <c r="AK74" s="109">
        <v>3</v>
      </c>
      <c r="AL74" s="119"/>
      <c r="AM74" s="54"/>
      <c r="AN74" s="109"/>
      <c r="AO74" s="119"/>
      <c r="AP74" s="54"/>
      <c r="AQ74" s="109"/>
      <c r="AR74" s="197"/>
      <c r="AS74" s="54"/>
      <c r="AT74" s="109"/>
      <c r="AU74" s="197"/>
      <c r="AV74" s="54"/>
      <c r="AW74" s="109"/>
      <c r="AX74" s="197"/>
      <c r="AY74" s="54"/>
      <c r="AZ74" s="109"/>
      <c r="BA74" s="197"/>
      <c r="BB74" s="54"/>
      <c r="BC74" s="110"/>
      <c r="BD74" s="199"/>
      <c r="BE74" s="113"/>
      <c r="BF74" s="114"/>
      <c r="BG74" s="426"/>
      <c r="BH74" s="426"/>
      <c r="BI74" s="426"/>
      <c r="BJ74" s="427"/>
      <c r="BK74" s="20"/>
      <c r="BL74" s="20"/>
      <c r="BM74" s="20"/>
      <c r="BN74" s="20"/>
    </row>
    <row r="75" spans="1:66" ht="94.9" customHeight="1" x14ac:dyDescent="0.65">
      <c r="A75" s="196" t="s">
        <v>389</v>
      </c>
      <c r="B75" s="436" t="s">
        <v>388</v>
      </c>
      <c r="C75" s="437"/>
      <c r="D75" s="437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8"/>
      <c r="P75" s="200"/>
      <c r="Q75" s="201"/>
      <c r="R75" s="548" t="s">
        <v>194</v>
      </c>
      <c r="S75" s="549"/>
      <c r="T75" s="548" t="s">
        <v>195</v>
      </c>
      <c r="U75" s="549"/>
      <c r="V75" s="548" t="s">
        <v>196</v>
      </c>
      <c r="W75" s="549"/>
      <c r="X75" s="548" t="s">
        <v>197</v>
      </c>
      <c r="Y75" s="549"/>
      <c r="Z75" s="202"/>
      <c r="AA75" s="203"/>
      <c r="AB75" s="202"/>
      <c r="AC75" s="203"/>
      <c r="AD75" s="548" t="s">
        <v>198</v>
      </c>
      <c r="AE75" s="550"/>
      <c r="AF75" s="204" t="s">
        <v>195</v>
      </c>
      <c r="AG75" s="205" t="s">
        <v>196</v>
      </c>
      <c r="AH75" s="206"/>
      <c r="AI75" s="207"/>
      <c r="AJ75" s="208"/>
      <c r="AK75" s="209"/>
      <c r="AL75" s="207"/>
      <c r="AM75" s="208"/>
      <c r="AN75" s="209"/>
      <c r="AO75" s="207"/>
      <c r="AP75" s="208"/>
      <c r="AQ75" s="209"/>
      <c r="AR75" s="207"/>
      <c r="AS75" s="208"/>
      <c r="AT75" s="209"/>
      <c r="AU75" s="204"/>
      <c r="AV75" s="205"/>
      <c r="AW75" s="210"/>
      <c r="AX75" s="207"/>
      <c r="AY75" s="208"/>
      <c r="AZ75" s="209"/>
      <c r="BA75" s="207"/>
      <c r="BB75" s="208"/>
      <c r="BC75" s="209"/>
      <c r="BD75" s="211"/>
      <c r="BE75" s="212"/>
      <c r="BF75" s="213"/>
      <c r="BG75" s="507" t="s">
        <v>314</v>
      </c>
      <c r="BH75" s="508"/>
      <c r="BI75" s="508"/>
      <c r="BJ75" s="509"/>
      <c r="BK75" s="20"/>
      <c r="BL75" s="20"/>
      <c r="BM75" s="20"/>
      <c r="BN75" s="20"/>
    </row>
    <row r="76" spans="1:66" ht="134.25" customHeight="1" x14ac:dyDescent="0.65">
      <c r="A76" s="107" t="s">
        <v>147</v>
      </c>
      <c r="B76" s="500" t="s">
        <v>359</v>
      </c>
      <c r="C76" s="492"/>
      <c r="D76" s="492"/>
      <c r="E76" s="492"/>
      <c r="F76" s="492"/>
      <c r="G76" s="492"/>
      <c r="H76" s="492"/>
      <c r="I76" s="492"/>
      <c r="J76" s="492"/>
      <c r="K76" s="492"/>
      <c r="L76" s="492"/>
      <c r="M76" s="492"/>
      <c r="N76" s="492"/>
      <c r="O76" s="493"/>
      <c r="P76" s="97"/>
      <c r="Q76" s="186"/>
      <c r="R76" s="97"/>
      <c r="S76" s="186"/>
      <c r="T76" s="97"/>
      <c r="U76" s="186"/>
      <c r="V76" s="97"/>
      <c r="W76" s="186"/>
      <c r="X76" s="97"/>
      <c r="Y76" s="186"/>
      <c r="Z76" s="97"/>
      <c r="AA76" s="186"/>
      <c r="AB76" s="97"/>
      <c r="AC76" s="186"/>
      <c r="AD76" s="97"/>
      <c r="AE76" s="214"/>
      <c r="AF76" s="197"/>
      <c r="AG76" s="54"/>
      <c r="AH76" s="109"/>
      <c r="AI76" s="197"/>
      <c r="AJ76" s="54"/>
      <c r="AK76" s="109"/>
      <c r="AL76" s="119"/>
      <c r="AM76" s="54"/>
      <c r="AN76" s="109"/>
      <c r="AO76" s="119"/>
      <c r="AP76" s="54"/>
      <c r="AQ76" s="109"/>
      <c r="AR76" s="197"/>
      <c r="AS76" s="54"/>
      <c r="AT76" s="109"/>
      <c r="AU76" s="197"/>
      <c r="AV76" s="54"/>
      <c r="AW76" s="109"/>
      <c r="AX76" s="197"/>
      <c r="AY76" s="54"/>
      <c r="AZ76" s="109"/>
      <c r="BA76" s="197"/>
      <c r="BB76" s="54"/>
      <c r="BC76" s="110"/>
      <c r="BD76" s="199"/>
      <c r="BE76" s="113"/>
      <c r="BF76" s="114"/>
      <c r="BG76" s="426"/>
      <c r="BH76" s="426"/>
      <c r="BI76" s="426"/>
      <c r="BJ76" s="427"/>
      <c r="BK76" s="20"/>
      <c r="BL76" s="20"/>
      <c r="BM76" s="20"/>
      <c r="BN76" s="20"/>
    </row>
    <row r="77" spans="1:66" ht="104.25" customHeight="1" x14ac:dyDescent="0.65">
      <c r="A77" s="116" t="s">
        <v>149</v>
      </c>
      <c r="B77" s="436" t="s">
        <v>348</v>
      </c>
      <c r="C77" s="437"/>
      <c r="D77" s="437"/>
      <c r="E77" s="437"/>
      <c r="F77" s="437"/>
      <c r="G77" s="437"/>
      <c r="H77" s="437"/>
      <c r="I77" s="437"/>
      <c r="J77" s="437"/>
      <c r="K77" s="437"/>
      <c r="L77" s="437"/>
      <c r="M77" s="437"/>
      <c r="N77" s="437"/>
      <c r="O77" s="438"/>
      <c r="P77" s="429">
        <v>1</v>
      </c>
      <c r="Q77" s="430"/>
      <c r="R77" s="429"/>
      <c r="S77" s="430"/>
      <c r="T77" s="429">
        <f>SUM(AF77,AI77,AL77,AO77,AR77,AU77,AX77,BA77)</f>
        <v>102</v>
      </c>
      <c r="U77" s="430"/>
      <c r="V77" s="429">
        <f>SUM(AG77,AJ77,AM77,AP77,AS77,AV77,AY77)</f>
        <v>40</v>
      </c>
      <c r="W77" s="430"/>
      <c r="X77" s="429">
        <v>30</v>
      </c>
      <c r="Y77" s="430"/>
      <c r="Z77" s="429"/>
      <c r="AA77" s="430"/>
      <c r="AB77" s="429"/>
      <c r="AC77" s="430"/>
      <c r="AD77" s="429">
        <v>10</v>
      </c>
      <c r="AE77" s="435"/>
      <c r="AF77" s="197">
        <v>102</v>
      </c>
      <c r="AG77" s="54">
        <v>40</v>
      </c>
      <c r="AH77" s="109">
        <v>3</v>
      </c>
      <c r="AI77" s="119"/>
      <c r="AJ77" s="54"/>
      <c r="AK77" s="109"/>
      <c r="AL77" s="197"/>
      <c r="AM77" s="54"/>
      <c r="AN77" s="109"/>
      <c r="AO77" s="197"/>
      <c r="AP77" s="54"/>
      <c r="AQ77" s="109"/>
      <c r="AR77" s="197"/>
      <c r="AS77" s="54"/>
      <c r="AT77" s="109"/>
      <c r="AU77" s="197"/>
      <c r="AV77" s="54"/>
      <c r="AW77" s="109"/>
      <c r="AX77" s="197"/>
      <c r="AY77" s="54"/>
      <c r="AZ77" s="110"/>
      <c r="BA77" s="197"/>
      <c r="BB77" s="54"/>
      <c r="BC77" s="109"/>
      <c r="BD77" s="215"/>
      <c r="BE77" s="99"/>
      <c r="BF77" s="167"/>
      <c r="BG77" s="507" t="s">
        <v>170</v>
      </c>
      <c r="BH77" s="508"/>
      <c r="BI77" s="508"/>
      <c r="BJ77" s="509"/>
      <c r="BK77" s="20"/>
      <c r="BL77" s="20"/>
      <c r="BM77" s="20"/>
      <c r="BN77" s="20"/>
    </row>
    <row r="78" spans="1:66" ht="104.25" customHeight="1" x14ac:dyDescent="0.65">
      <c r="A78" s="116" t="s">
        <v>151</v>
      </c>
      <c r="B78" s="436" t="s">
        <v>343</v>
      </c>
      <c r="C78" s="437"/>
      <c r="D78" s="437"/>
      <c r="E78" s="437"/>
      <c r="F78" s="437"/>
      <c r="G78" s="437"/>
      <c r="H78" s="437"/>
      <c r="I78" s="437"/>
      <c r="J78" s="437"/>
      <c r="K78" s="437"/>
      <c r="L78" s="437"/>
      <c r="M78" s="437"/>
      <c r="N78" s="437"/>
      <c r="O78" s="438"/>
      <c r="P78" s="394">
        <v>1</v>
      </c>
      <c r="Q78" s="395"/>
      <c r="R78" s="394"/>
      <c r="S78" s="395"/>
      <c r="T78" s="394">
        <f>SUM(AF78,AI78,AL78,AO78,AR78,AU78,AX78,BA78)</f>
        <v>138</v>
      </c>
      <c r="U78" s="395"/>
      <c r="V78" s="394">
        <f>SUM(AG78,AJ78,AM78,AP78,AS78,AV78,AY78)</f>
        <v>68</v>
      </c>
      <c r="W78" s="395"/>
      <c r="X78" s="394">
        <v>48</v>
      </c>
      <c r="Y78" s="395"/>
      <c r="Z78" s="394"/>
      <c r="AA78" s="395"/>
      <c r="AB78" s="394"/>
      <c r="AC78" s="395"/>
      <c r="AD78" s="394">
        <v>20</v>
      </c>
      <c r="AE78" s="396"/>
      <c r="AF78" s="197">
        <v>138</v>
      </c>
      <c r="AG78" s="54">
        <v>68</v>
      </c>
      <c r="AH78" s="109">
        <v>3</v>
      </c>
      <c r="AI78" s="197"/>
      <c r="AJ78" s="54"/>
      <c r="AK78" s="109"/>
      <c r="AL78" s="119"/>
      <c r="AM78" s="54"/>
      <c r="AN78" s="109"/>
      <c r="AO78" s="119"/>
      <c r="AP78" s="54"/>
      <c r="AQ78" s="109"/>
      <c r="AR78" s="197"/>
      <c r="AS78" s="54"/>
      <c r="AT78" s="109"/>
      <c r="AU78" s="197"/>
      <c r="AV78" s="54"/>
      <c r="AW78" s="109"/>
      <c r="AX78" s="197"/>
      <c r="AY78" s="54"/>
      <c r="AZ78" s="109"/>
      <c r="BA78" s="197"/>
      <c r="BB78" s="54"/>
      <c r="BC78" s="110"/>
      <c r="BD78" s="199"/>
      <c r="BE78" s="113"/>
      <c r="BF78" s="114"/>
      <c r="BG78" s="426" t="s">
        <v>313</v>
      </c>
      <c r="BH78" s="426"/>
      <c r="BI78" s="426"/>
      <c r="BJ78" s="427"/>
      <c r="BK78" s="20"/>
      <c r="BL78" s="20"/>
      <c r="BM78" s="20"/>
      <c r="BN78" s="20"/>
    </row>
    <row r="79" spans="1:66" ht="115.5" customHeight="1" x14ac:dyDescent="0.65">
      <c r="A79" s="116" t="s">
        <v>384</v>
      </c>
      <c r="B79" s="436" t="s">
        <v>342</v>
      </c>
      <c r="C79" s="437"/>
      <c r="D79" s="437"/>
      <c r="E79" s="437"/>
      <c r="F79" s="437"/>
      <c r="G79" s="437"/>
      <c r="H79" s="437"/>
      <c r="I79" s="437"/>
      <c r="J79" s="437"/>
      <c r="K79" s="437"/>
      <c r="L79" s="437"/>
      <c r="M79" s="437"/>
      <c r="N79" s="437"/>
      <c r="O79" s="438"/>
      <c r="P79" s="394">
        <v>2</v>
      </c>
      <c r="Q79" s="395"/>
      <c r="R79" s="394"/>
      <c r="S79" s="395"/>
      <c r="T79" s="394">
        <f>SUM(AF79,AI79,AL79,AO79,AR79,AU79,AX79,BA79)</f>
        <v>92</v>
      </c>
      <c r="U79" s="395"/>
      <c r="V79" s="394">
        <f>SUM(AG79,AJ79,AM79,AP79,AS79,AV79,AY79)</f>
        <v>48</v>
      </c>
      <c r="W79" s="395"/>
      <c r="X79" s="394">
        <v>34</v>
      </c>
      <c r="Y79" s="395"/>
      <c r="Z79" s="394"/>
      <c r="AA79" s="395"/>
      <c r="AB79" s="394"/>
      <c r="AC79" s="395"/>
      <c r="AD79" s="394">
        <v>14</v>
      </c>
      <c r="AE79" s="396"/>
      <c r="AF79" s="197"/>
      <c r="AG79" s="54"/>
      <c r="AH79" s="109"/>
      <c r="AI79" s="197">
        <v>92</v>
      </c>
      <c r="AJ79" s="54">
        <v>48</v>
      </c>
      <c r="AK79" s="109">
        <v>3</v>
      </c>
      <c r="AL79" s="119"/>
      <c r="AM79" s="54"/>
      <c r="AN79" s="109"/>
      <c r="AO79" s="119"/>
      <c r="AP79" s="54"/>
      <c r="AQ79" s="109"/>
      <c r="AR79" s="197"/>
      <c r="AS79" s="54"/>
      <c r="AT79" s="109"/>
      <c r="AU79" s="197"/>
      <c r="AV79" s="54"/>
      <c r="AW79" s="109"/>
      <c r="AX79" s="197"/>
      <c r="AY79" s="54"/>
      <c r="AZ79" s="109"/>
      <c r="BA79" s="197"/>
      <c r="BB79" s="54"/>
      <c r="BC79" s="110"/>
      <c r="BD79" s="199"/>
      <c r="BE79" s="113"/>
      <c r="BF79" s="114"/>
      <c r="BG79" s="426" t="s">
        <v>154</v>
      </c>
      <c r="BH79" s="426"/>
      <c r="BI79" s="426"/>
      <c r="BJ79" s="427"/>
      <c r="BK79" s="20"/>
      <c r="BL79" s="20"/>
      <c r="BM79" s="20"/>
      <c r="BN79" s="20"/>
    </row>
    <row r="80" spans="1:66" ht="85.5" customHeight="1" x14ac:dyDescent="0.65">
      <c r="A80" s="216" t="s">
        <v>152</v>
      </c>
      <c r="B80" s="440" t="s">
        <v>358</v>
      </c>
      <c r="C80" s="458"/>
      <c r="D80" s="458"/>
      <c r="E80" s="458"/>
      <c r="F80" s="458"/>
      <c r="G80" s="458"/>
      <c r="H80" s="458"/>
      <c r="I80" s="458"/>
      <c r="J80" s="458"/>
      <c r="K80" s="458"/>
      <c r="L80" s="458"/>
      <c r="M80" s="458"/>
      <c r="N80" s="458"/>
      <c r="O80" s="459"/>
      <c r="P80" s="429"/>
      <c r="Q80" s="430"/>
      <c r="R80" s="429"/>
      <c r="S80" s="430"/>
      <c r="T80" s="429"/>
      <c r="U80" s="430"/>
      <c r="V80" s="429"/>
      <c r="W80" s="430"/>
      <c r="X80" s="429"/>
      <c r="Y80" s="430"/>
      <c r="Z80" s="429"/>
      <c r="AA80" s="430"/>
      <c r="AB80" s="429"/>
      <c r="AC80" s="430"/>
      <c r="AD80" s="429"/>
      <c r="AE80" s="435"/>
      <c r="AF80" s="197"/>
      <c r="AG80" s="54"/>
      <c r="AH80" s="109"/>
      <c r="AI80" s="197"/>
      <c r="AJ80" s="54"/>
      <c r="AK80" s="109"/>
      <c r="AL80" s="119"/>
      <c r="AM80" s="54"/>
      <c r="AN80" s="109"/>
      <c r="AO80" s="119"/>
      <c r="AP80" s="54"/>
      <c r="AQ80" s="109"/>
      <c r="AR80" s="197"/>
      <c r="AS80" s="54"/>
      <c r="AT80" s="109"/>
      <c r="AU80" s="197"/>
      <c r="AV80" s="54"/>
      <c r="AW80" s="109"/>
      <c r="AX80" s="197"/>
      <c r="AY80" s="54"/>
      <c r="AZ80" s="109"/>
      <c r="BA80" s="197"/>
      <c r="BB80" s="54"/>
      <c r="BC80" s="110"/>
      <c r="BD80" s="199"/>
      <c r="BE80" s="113"/>
      <c r="BF80" s="114"/>
      <c r="BG80" s="426"/>
      <c r="BH80" s="426"/>
      <c r="BI80" s="426"/>
      <c r="BJ80" s="427"/>
      <c r="BK80" s="20"/>
      <c r="BL80" s="20"/>
      <c r="BM80" s="20"/>
      <c r="BN80" s="20"/>
    </row>
    <row r="81" spans="1:66" ht="66" customHeight="1" x14ac:dyDescent="0.65">
      <c r="A81" s="196" t="s">
        <v>153</v>
      </c>
      <c r="B81" s="436" t="s">
        <v>344</v>
      </c>
      <c r="C81" s="437"/>
      <c r="D81" s="437"/>
      <c r="E81" s="437"/>
      <c r="F81" s="437"/>
      <c r="G81" s="437"/>
      <c r="H81" s="437"/>
      <c r="I81" s="437"/>
      <c r="J81" s="437"/>
      <c r="K81" s="437"/>
      <c r="L81" s="437"/>
      <c r="M81" s="437"/>
      <c r="N81" s="437"/>
      <c r="O81" s="438"/>
      <c r="P81" s="429">
        <v>2</v>
      </c>
      <c r="Q81" s="430"/>
      <c r="R81" s="429">
        <v>1</v>
      </c>
      <c r="S81" s="430"/>
      <c r="T81" s="429">
        <f>SUM(AF81,AI81,AL81,AO81,AR81,AU81,AX81,BA81)</f>
        <v>200</v>
      </c>
      <c r="U81" s="430"/>
      <c r="V81" s="429">
        <f>SUM(AG81,AJ81,AM81,AP81,AS81,AV81,AY81)</f>
        <v>120</v>
      </c>
      <c r="W81" s="430"/>
      <c r="X81" s="429">
        <v>86</v>
      </c>
      <c r="Y81" s="430"/>
      <c r="Z81" s="429"/>
      <c r="AA81" s="430"/>
      <c r="AB81" s="429"/>
      <c r="AC81" s="430"/>
      <c r="AD81" s="429">
        <v>34</v>
      </c>
      <c r="AE81" s="435"/>
      <c r="AF81" s="197">
        <v>92</v>
      </c>
      <c r="AG81" s="54">
        <v>48</v>
      </c>
      <c r="AH81" s="109">
        <v>3</v>
      </c>
      <c r="AI81" s="197">
        <v>108</v>
      </c>
      <c r="AJ81" s="54">
        <v>72</v>
      </c>
      <c r="AK81" s="109">
        <v>3</v>
      </c>
      <c r="AL81" s="119"/>
      <c r="AM81" s="54"/>
      <c r="AN81" s="109"/>
      <c r="AO81" s="119"/>
      <c r="AP81" s="54"/>
      <c r="AQ81" s="109"/>
      <c r="AR81" s="197"/>
      <c r="AS81" s="54"/>
      <c r="AT81" s="109"/>
      <c r="AU81" s="197"/>
      <c r="AV81" s="54"/>
      <c r="AW81" s="109"/>
      <c r="AX81" s="197"/>
      <c r="AY81" s="54"/>
      <c r="AZ81" s="109"/>
      <c r="BA81" s="197"/>
      <c r="BB81" s="54"/>
      <c r="BC81" s="110"/>
      <c r="BD81" s="217"/>
      <c r="BE81" s="132"/>
      <c r="BF81" s="218"/>
      <c r="BG81" s="426" t="s">
        <v>158</v>
      </c>
      <c r="BH81" s="426"/>
      <c r="BI81" s="426"/>
      <c r="BJ81" s="427"/>
      <c r="BK81" s="20"/>
      <c r="BL81" s="20"/>
      <c r="BM81" s="20"/>
      <c r="BN81" s="20"/>
    </row>
    <row r="82" spans="1:66" ht="103.5" customHeight="1" x14ac:dyDescent="0.65">
      <c r="A82" s="116" t="s">
        <v>155</v>
      </c>
      <c r="B82" s="501" t="s">
        <v>345</v>
      </c>
      <c r="C82" s="502"/>
      <c r="D82" s="502"/>
      <c r="E82" s="502"/>
      <c r="F82" s="502"/>
      <c r="G82" s="502"/>
      <c r="H82" s="502"/>
      <c r="I82" s="502"/>
      <c r="J82" s="502"/>
      <c r="K82" s="502"/>
      <c r="L82" s="502"/>
      <c r="M82" s="502"/>
      <c r="N82" s="502"/>
      <c r="O82" s="503"/>
      <c r="P82" s="414">
        <v>2</v>
      </c>
      <c r="Q82" s="504"/>
      <c r="R82" s="469">
        <v>3</v>
      </c>
      <c r="S82" s="470"/>
      <c r="T82" s="469">
        <f>SUM(AF82,AI82,AL82,AO82,AR82,AU82,AX82,BA82)</f>
        <v>184</v>
      </c>
      <c r="U82" s="470"/>
      <c r="V82" s="505">
        <f>SUM(AG82,AJ82,AM82,AP82,AS82,AV82,AY82)</f>
        <v>90</v>
      </c>
      <c r="W82" s="506"/>
      <c r="X82" s="469">
        <v>48</v>
      </c>
      <c r="Y82" s="470"/>
      <c r="Z82" s="469"/>
      <c r="AA82" s="470"/>
      <c r="AB82" s="469"/>
      <c r="AC82" s="470"/>
      <c r="AD82" s="469">
        <v>10</v>
      </c>
      <c r="AE82" s="471"/>
      <c r="AF82" s="121"/>
      <c r="AG82" s="122"/>
      <c r="AH82" s="123"/>
      <c r="AI82" s="121">
        <v>92</v>
      </c>
      <c r="AJ82" s="122">
        <v>48</v>
      </c>
      <c r="AK82" s="123">
        <v>3</v>
      </c>
      <c r="AL82" s="219">
        <v>92</v>
      </c>
      <c r="AM82" s="122">
        <v>42</v>
      </c>
      <c r="AN82" s="123">
        <v>3</v>
      </c>
      <c r="AO82" s="219"/>
      <c r="AP82" s="122"/>
      <c r="AQ82" s="123"/>
      <c r="AR82" s="121"/>
      <c r="AS82" s="122"/>
      <c r="AT82" s="123"/>
      <c r="AU82" s="121"/>
      <c r="AV82" s="122"/>
      <c r="AW82" s="123"/>
      <c r="AX82" s="121"/>
      <c r="AY82" s="122"/>
      <c r="AZ82" s="123"/>
      <c r="BA82" s="121"/>
      <c r="BB82" s="122"/>
      <c r="BC82" s="124"/>
      <c r="BD82" s="199"/>
      <c r="BE82" s="113"/>
      <c r="BF82" s="114"/>
      <c r="BG82" s="426" t="s">
        <v>363</v>
      </c>
      <c r="BH82" s="426"/>
      <c r="BI82" s="426"/>
      <c r="BJ82" s="427"/>
      <c r="BK82" s="20"/>
      <c r="BL82" s="20"/>
      <c r="BM82" s="20"/>
      <c r="BN82" s="20"/>
    </row>
    <row r="83" spans="1:66" ht="69" customHeight="1" x14ac:dyDescent="0.65">
      <c r="A83" s="116" t="s">
        <v>362</v>
      </c>
      <c r="B83" s="436" t="s">
        <v>346</v>
      </c>
      <c r="C83" s="437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8"/>
      <c r="P83" s="435">
        <v>5</v>
      </c>
      <c r="Q83" s="430"/>
      <c r="R83" s="394"/>
      <c r="S83" s="395"/>
      <c r="T83" s="394">
        <f>SUM(AF83,AI83,AL83,AO83,AR83,AU83,AX83,BA83)</f>
        <v>102</v>
      </c>
      <c r="U83" s="395"/>
      <c r="V83" s="394">
        <f>SUM(AG83,AJ83,AM83,AP83,AS83,AV83,AY83)</f>
        <v>40</v>
      </c>
      <c r="W83" s="395"/>
      <c r="X83" s="394">
        <v>34</v>
      </c>
      <c r="Y83" s="395"/>
      <c r="Z83" s="394"/>
      <c r="AA83" s="395"/>
      <c r="AB83" s="394"/>
      <c r="AC83" s="395"/>
      <c r="AD83" s="394">
        <v>14</v>
      </c>
      <c r="AE83" s="396"/>
      <c r="AF83" s="197"/>
      <c r="AG83" s="54"/>
      <c r="AH83" s="109"/>
      <c r="AI83" s="197"/>
      <c r="AJ83" s="54"/>
      <c r="AK83" s="109"/>
      <c r="AL83" s="119"/>
      <c r="AM83" s="54"/>
      <c r="AN83" s="109"/>
      <c r="AO83" s="119"/>
      <c r="AP83" s="54"/>
      <c r="AQ83" s="109"/>
      <c r="AR83" s="197">
        <v>102</v>
      </c>
      <c r="AS83" s="54">
        <v>40</v>
      </c>
      <c r="AT83" s="109">
        <v>3</v>
      </c>
      <c r="AU83" s="197"/>
      <c r="AV83" s="54"/>
      <c r="AW83" s="109"/>
      <c r="AX83" s="197"/>
      <c r="AY83" s="54"/>
      <c r="AZ83" s="109"/>
      <c r="BA83" s="197"/>
      <c r="BB83" s="138"/>
      <c r="BC83" s="110"/>
      <c r="BD83" s="199"/>
      <c r="BE83" s="113"/>
      <c r="BF83" s="114"/>
      <c r="BG83" s="426" t="s">
        <v>162</v>
      </c>
      <c r="BH83" s="426"/>
      <c r="BI83" s="426"/>
      <c r="BJ83" s="427"/>
      <c r="BK83" s="20"/>
      <c r="BL83" s="20"/>
      <c r="BM83" s="20"/>
      <c r="BN83" s="20"/>
    </row>
    <row r="84" spans="1:66" ht="93.75" customHeight="1" x14ac:dyDescent="0.65">
      <c r="A84" s="137" t="s">
        <v>156</v>
      </c>
      <c r="B84" s="440" t="s">
        <v>347</v>
      </c>
      <c r="C84" s="458"/>
      <c r="D84" s="458"/>
      <c r="E84" s="458"/>
      <c r="F84" s="458"/>
      <c r="G84" s="458"/>
      <c r="H84" s="458"/>
      <c r="I84" s="458"/>
      <c r="J84" s="458"/>
      <c r="K84" s="458"/>
      <c r="L84" s="458"/>
      <c r="M84" s="458"/>
      <c r="N84" s="458"/>
      <c r="O84" s="459"/>
      <c r="P84" s="429"/>
      <c r="Q84" s="430"/>
      <c r="R84" s="429"/>
      <c r="S84" s="430"/>
      <c r="T84" s="429"/>
      <c r="U84" s="430"/>
      <c r="V84" s="429"/>
      <c r="W84" s="430"/>
      <c r="X84" s="429"/>
      <c r="Y84" s="430"/>
      <c r="Z84" s="429"/>
      <c r="AA84" s="430"/>
      <c r="AB84" s="429"/>
      <c r="AC84" s="430"/>
      <c r="AD84" s="429"/>
      <c r="AE84" s="435"/>
      <c r="AF84" s="108"/>
      <c r="AG84" s="54"/>
      <c r="AH84" s="109"/>
      <c r="AI84" s="119"/>
      <c r="AJ84" s="54"/>
      <c r="AK84" s="109"/>
      <c r="AL84" s="197"/>
      <c r="AM84" s="54"/>
      <c r="AN84" s="109"/>
      <c r="AO84" s="197"/>
      <c r="AP84" s="54"/>
      <c r="AQ84" s="109"/>
      <c r="AR84" s="197"/>
      <c r="AS84" s="54"/>
      <c r="AT84" s="110"/>
      <c r="AU84" s="197"/>
      <c r="AV84" s="54"/>
      <c r="AW84" s="109"/>
      <c r="AX84" s="197"/>
      <c r="AY84" s="54"/>
      <c r="AZ84" s="110"/>
      <c r="BA84" s="121"/>
      <c r="BB84" s="122"/>
      <c r="BC84" s="123"/>
      <c r="BD84" s="164"/>
      <c r="BE84" s="165"/>
      <c r="BF84" s="166"/>
      <c r="BG84" s="510"/>
      <c r="BH84" s="511"/>
      <c r="BI84" s="511"/>
      <c r="BJ84" s="512"/>
      <c r="BK84" s="20"/>
      <c r="BL84" s="20"/>
      <c r="BM84" s="20"/>
      <c r="BN84" s="20"/>
    </row>
    <row r="85" spans="1:66" ht="79.5" customHeight="1" x14ac:dyDescent="0.65">
      <c r="A85" s="151" t="s">
        <v>157</v>
      </c>
      <c r="B85" s="519" t="s">
        <v>321</v>
      </c>
      <c r="C85" s="520"/>
      <c r="D85" s="520"/>
      <c r="E85" s="520"/>
      <c r="F85" s="520"/>
      <c r="G85" s="520"/>
      <c r="H85" s="520"/>
      <c r="I85" s="520"/>
      <c r="J85" s="520"/>
      <c r="K85" s="520"/>
      <c r="L85" s="520"/>
      <c r="M85" s="520"/>
      <c r="N85" s="520"/>
      <c r="O85" s="521"/>
      <c r="P85" s="442">
        <v>5</v>
      </c>
      <c r="Q85" s="443"/>
      <c r="R85" s="442"/>
      <c r="S85" s="443"/>
      <c r="T85" s="442">
        <f>SUM(AF85,AI85,AL85,AO85,AR85,AU85,AX85,BA85)</f>
        <v>90</v>
      </c>
      <c r="U85" s="443"/>
      <c r="V85" s="442">
        <f>SUM(AG85,AJ85,AM85,AP85,AS85,AV85,AY85)</f>
        <v>34</v>
      </c>
      <c r="W85" s="443"/>
      <c r="X85" s="513">
        <v>28</v>
      </c>
      <c r="Y85" s="514"/>
      <c r="Z85" s="513"/>
      <c r="AA85" s="514"/>
      <c r="AB85" s="513"/>
      <c r="AC85" s="514"/>
      <c r="AD85" s="513">
        <v>6</v>
      </c>
      <c r="AE85" s="515"/>
      <c r="AF85" s="125"/>
      <c r="AG85" s="52"/>
      <c r="AH85" s="126"/>
      <c r="AI85" s="222"/>
      <c r="AJ85" s="52"/>
      <c r="AK85" s="126"/>
      <c r="AL85" s="125"/>
      <c r="AM85" s="52"/>
      <c r="AN85" s="126"/>
      <c r="AO85" s="125"/>
      <c r="AP85" s="52"/>
      <c r="AQ85" s="126"/>
      <c r="AR85" s="125">
        <v>90</v>
      </c>
      <c r="AS85" s="52">
        <v>34</v>
      </c>
      <c r="AT85" s="130">
        <v>3</v>
      </c>
      <c r="AU85" s="125"/>
      <c r="AV85" s="52"/>
      <c r="AW85" s="126"/>
      <c r="AX85" s="125"/>
      <c r="AY85" s="52"/>
      <c r="AZ85" s="130"/>
      <c r="BA85" s="125"/>
      <c r="BB85" s="52"/>
      <c r="BC85" s="126"/>
      <c r="BD85" s="152"/>
      <c r="BE85" s="153"/>
      <c r="BF85" s="154"/>
      <c r="BG85" s="516" t="s">
        <v>316</v>
      </c>
      <c r="BH85" s="517"/>
      <c r="BI85" s="517"/>
      <c r="BJ85" s="518"/>
      <c r="BK85" s="20"/>
      <c r="BL85" s="20"/>
      <c r="BM85" s="20"/>
      <c r="BN85" s="20"/>
    </row>
    <row r="86" spans="1:66" ht="92.25" customHeight="1" x14ac:dyDescent="0.65">
      <c r="A86" s="196" t="s">
        <v>160</v>
      </c>
      <c r="B86" s="436" t="s">
        <v>322</v>
      </c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8"/>
      <c r="P86" s="429"/>
      <c r="Q86" s="430"/>
      <c r="R86" s="429">
        <v>6</v>
      </c>
      <c r="S86" s="430"/>
      <c r="T86" s="429">
        <f>SUM(AF86,AI86,AL86,AO86,AR86,AU86,AX86,BA86)</f>
        <v>90</v>
      </c>
      <c r="U86" s="430"/>
      <c r="V86" s="429">
        <f>SUM(AG86,AJ86,AM86,AP86,AS86,AV86,AY86)</f>
        <v>34</v>
      </c>
      <c r="W86" s="430"/>
      <c r="X86" s="394">
        <v>28</v>
      </c>
      <c r="Y86" s="395"/>
      <c r="Z86" s="394"/>
      <c r="AA86" s="395"/>
      <c r="AB86" s="394"/>
      <c r="AC86" s="395"/>
      <c r="AD86" s="394">
        <v>6</v>
      </c>
      <c r="AE86" s="396"/>
      <c r="AF86" s="197"/>
      <c r="AG86" s="54"/>
      <c r="AH86" s="109"/>
      <c r="AI86" s="119"/>
      <c r="AJ86" s="54"/>
      <c r="AK86" s="109"/>
      <c r="AL86" s="197"/>
      <c r="AM86" s="54"/>
      <c r="AN86" s="109"/>
      <c r="AO86" s="197"/>
      <c r="AP86" s="54"/>
      <c r="AQ86" s="109"/>
      <c r="AR86" s="197"/>
      <c r="AS86" s="54"/>
      <c r="AT86" s="110"/>
      <c r="AU86" s="197">
        <v>90</v>
      </c>
      <c r="AV86" s="54">
        <v>34</v>
      </c>
      <c r="AW86" s="109">
        <v>3</v>
      </c>
      <c r="AX86" s="197"/>
      <c r="AY86" s="54"/>
      <c r="AZ86" s="110"/>
      <c r="BA86" s="197"/>
      <c r="BB86" s="54"/>
      <c r="BC86" s="109"/>
      <c r="BD86" s="223"/>
      <c r="BE86" s="224"/>
      <c r="BF86" s="225"/>
      <c r="BG86" s="507" t="s">
        <v>166</v>
      </c>
      <c r="BH86" s="508"/>
      <c r="BI86" s="508"/>
      <c r="BJ86" s="509"/>
      <c r="BK86" s="20"/>
      <c r="BL86" s="20"/>
      <c r="BM86" s="20"/>
      <c r="BN86" s="20"/>
    </row>
    <row r="87" spans="1:66" ht="98.25" customHeight="1" thickBot="1" x14ac:dyDescent="0.7">
      <c r="A87" s="116" t="s">
        <v>161</v>
      </c>
      <c r="B87" s="436" t="s">
        <v>352</v>
      </c>
      <c r="C87" s="437"/>
      <c r="D87" s="437"/>
      <c r="E87" s="437"/>
      <c r="F87" s="437"/>
      <c r="G87" s="437"/>
      <c r="H87" s="437"/>
      <c r="I87" s="437"/>
      <c r="J87" s="437"/>
      <c r="K87" s="437"/>
      <c r="L87" s="437"/>
      <c r="M87" s="437"/>
      <c r="N87" s="437"/>
      <c r="O87" s="438"/>
      <c r="P87" s="429"/>
      <c r="Q87" s="430"/>
      <c r="R87" s="429">
        <v>8</v>
      </c>
      <c r="S87" s="430"/>
      <c r="T87" s="429">
        <f>SUM(AF87,AI87,AL87,AO87,AR87,AU87,AX87,BA87)</f>
        <v>96</v>
      </c>
      <c r="U87" s="430"/>
      <c r="V87" s="429">
        <f>SUM(AG87,AJ87,AM87,AP87,AS87,AV87,AY87)</f>
        <v>0</v>
      </c>
      <c r="W87" s="430"/>
      <c r="X87" s="429">
        <v>34</v>
      </c>
      <c r="Y87" s="430"/>
      <c r="Z87" s="429"/>
      <c r="AA87" s="430"/>
      <c r="AB87" s="429"/>
      <c r="AC87" s="430"/>
      <c r="AD87" s="429">
        <v>14</v>
      </c>
      <c r="AE87" s="435"/>
      <c r="AF87" s="197"/>
      <c r="AG87" s="54"/>
      <c r="AH87" s="109"/>
      <c r="AI87" s="119"/>
      <c r="AJ87" s="54"/>
      <c r="AK87" s="109"/>
      <c r="AL87" s="197"/>
      <c r="AM87" s="54"/>
      <c r="AN87" s="109"/>
      <c r="AO87" s="197"/>
      <c r="AP87" s="54"/>
      <c r="AQ87" s="109"/>
      <c r="AR87" s="197"/>
      <c r="AS87" s="54"/>
      <c r="AT87" s="110"/>
      <c r="AU87" s="197"/>
      <c r="AV87" s="54"/>
      <c r="AW87" s="109"/>
      <c r="AX87" s="197"/>
      <c r="AY87" s="54"/>
      <c r="AZ87" s="110"/>
      <c r="BA87" s="226">
        <v>96</v>
      </c>
      <c r="BB87" s="135">
        <v>42</v>
      </c>
      <c r="BC87" s="136">
        <v>3</v>
      </c>
      <c r="BD87" s="215"/>
      <c r="BE87" s="99"/>
      <c r="BF87" s="167"/>
      <c r="BG87" s="507" t="s">
        <v>171</v>
      </c>
      <c r="BH87" s="508"/>
      <c r="BI87" s="508"/>
      <c r="BJ87" s="509"/>
      <c r="BK87" s="20"/>
      <c r="BL87" s="20"/>
      <c r="BM87" s="20"/>
      <c r="BN87" s="20"/>
    </row>
    <row r="88" spans="1:66" ht="105.75" customHeight="1" thickBot="1" x14ac:dyDescent="0.7">
      <c r="A88" s="158" t="s">
        <v>163</v>
      </c>
      <c r="B88" s="358" t="s">
        <v>349</v>
      </c>
      <c r="C88" s="472"/>
      <c r="D88" s="472"/>
      <c r="E88" s="472"/>
      <c r="F88" s="472"/>
      <c r="G88" s="472"/>
      <c r="H88" s="472"/>
      <c r="I88" s="472"/>
      <c r="J88" s="472"/>
      <c r="K88" s="472"/>
      <c r="L88" s="472"/>
      <c r="M88" s="472"/>
      <c r="N88" s="472"/>
      <c r="O88" s="473"/>
      <c r="P88" s="433"/>
      <c r="Q88" s="434"/>
      <c r="R88" s="433"/>
      <c r="S88" s="434"/>
      <c r="T88" s="433">
        <f>SUM(T89:U91)</f>
        <v>210</v>
      </c>
      <c r="U88" s="434"/>
      <c r="V88" s="433">
        <f>SUM(V89:W91)</f>
        <v>82</v>
      </c>
      <c r="W88" s="434"/>
      <c r="X88" s="433">
        <f>SUM(X89:Y91)</f>
        <v>60</v>
      </c>
      <c r="Y88" s="434"/>
      <c r="Z88" s="433"/>
      <c r="AA88" s="434"/>
      <c r="AB88" s="433"/>
      <c r="AC88" s="434"/>
      <c r="AD88" s="433">
        <f>SUM(AD89:AE91)</f>
        <v>22</v>
      </c>
      <c r="AE88" s="346"/>
      <c r="AF88" s="75"/>
      <c r="AG88" s="159"/>
      <c r="AH88" s="227"/>
      <c r="AI88" s="228"/>
      <c r="AJ88" s="159"/>
      <c r="AK88" s="229"/>
      <c r="AL88" s="75"/>
      <c r="AM88" s="159"/>
      <c r="AN88" s="229"/>
      <c r="AO88" s="75"/>
      <c r="AP88" s="159"/>
      <c r="AQ88" s="229"/>
      <c r="AR88" s="75"/>
      <c r="AS88" s="159"/>
      <c r="AT88" s="229"/>
      <c r="AU88" s="74"/>
      <c r="AV88" s="159"/>
      <c r="AW88" s="159"/>
      <c r="AX88" s="74"/>
      <c r="AY88" s="159"/>
      <c r="AZ88" s="228"/>
      <c r="BA88" s="74"/>
      <c r="BB88" s="159"/>
      <c r="BC88" s="228"/>
      <c r="BD88" s="230"/>
      <c r="BE88" s="231"/>
      <c r="BF88" s="232"/>
      <c r="BG88" s="522"/>
      <c r="BH88" s="523"/>
      <c r="BI88" s="523"/>
      <c r="BJ88" s="524"/>
      <c r="BK88" s="20"/>
      <c r="BL88" s="20"/>
      <c r="BM88" s="20"/>
      <c r="BN88" s="20"/>
    </row>
    <row r="89" spans="1:66" ht="143.25" customHeight="1" x14ac:dyDescent="0.65">
      <c r="A89" s="116" t="s">
        <v>385</v>
      </c>
      <c r="B89" s="525" t="s">
        <v>350</v>
      </c>
      <c r="C89" s="526"/>
      <c r="D89" s="526"/>
      <c r="E89" s="526"/>
      <c r="F89" s="526"/>
      <c r="G89" s="526"/>
      <c r="H89" s="526"/>
      <c r="I89" s="526"/>
      <c r="J89" s="526"/>
      <c r="K89" s="526"/>
      <c r="L89" s="526"/>
      <c r="M89" s="526"/>
      <c r="N89" s="526"/>
      <c r="O89" s="527"/>
      <c r="P89" s="414"/>
      <c r="Q89" s="504"/>
      <c r="R89" s="469">
        <v>2</v>
      </c>
      <c r="S89" s="470"/>
      <c r="T89" s="469">
        <f>SUM(AF89,AI89,AL89,AO89,AR89,AU89,AX89,BA89)</f>
        <v>102</v>
      </c>
      <c r="U89" s="470"/>
      <c r="V89" s="469">
        <f>SUM(AG89,AJ89,AM89,AP89,AS89,AV89,AY89)</f>
        <v>34</v>
      </c>
      <c r="W89" s="470"/>
      <c r="X89" s="469">
        <v>26</v>
      </c>
      <c r="Y89" s="470"/>
      <c r="Z89" s="469"/>
      <c r="AA89" s="470"/>
      <c r="AB89" s="469"/>
      <c r="AC89" s="470"/>
      <c r="AD89" s="469">
        <v>8</v>
      </c>
      <c r="AE89" s="471"/>
      <c r="AF89" s="121"/>
      <c r="AG89" s="122"/>
      <c r="AH89" s="123"/>
      <c r="AI89" s="219">
        <v>102</v>
      </c>
      <c r="AJ89" s="122">
        <v>34</v>
      </c>
      <c r="AK89" s="123">
        <v>3</v>
      </c>
      <c r="AL89" s="121"/>
      <c r="AM89" s="122"/>
      <c r="AN89" s="123"/>
      <c r="AO89" s="121"/>
      <c r="AP89" s="122"/>
      <c r="AQ89" s="123"/>
      <c r="AR89" s="121"/>
      <c r="AS89" s="122"/>
      <c r="AT89" s="123"/>
      <c r="AU89" s="121"/>
      <c r="AV89" s="122"/>
      <c r="AW89" s="123"/>
      <c r="AX89" s="121"/>
      <c r="AY89" s="122"/>
      <c r="AZ89" s="124"/>
      <c r="BA89" s="121"/>
      <c r="BB89" s="122"/>
      <c r="BC89" s="123"/>
      <c r="BD89" s="233"/>
      <c r="BE89" s="234"/>
      <c r="BF89" s="235"/>
      <c r="BG89" s="510" t="s">
        <v>170</v>
      </c>
      <c r="BH89" s="511"/>
      <c r="BI89" s="511"/>
      <c r="BJ89" s="512"/>
      <c r="BK89" s="20"/>
      <c r="BL89" s="20"/>
      <c r="BM89" s="20"/>
      <c r="BN89" s="20"/>
    </row>
    <row r="90" spans="1:66" ht="75.75" customHeight="1" x14ac:dyDescent="0.65">
      <c r="A90" s="116" t="s">
        <v>165</v>
      </c>
      <c r="B90" s="528" t="s">
        <v>361</v>
      </c>
      <c r="C90" s="529"/>
      <c r="D90" s="529"/>
      <c r="E90" s="529"/>
      <c r="F90" s="529"/>
      <c r="G90" s="529"/>
      <c r="H90" s="529"/>
      <c r="I90" s="529"/>
      <c r="J90" s="529"/>
      <c r="K90" s="529"/>
      <c r="L90" s="529"/>
      <c r="M90" s="529"/>
      <c r="N90" s="529"/>
      <c r="O90" s="530"/>
      <c r="P90" s="429"/>
      <c r="Q90" s="430"/>
      <c r="R90" s="394">
        <v>7.6</v>
      </c>
      <c r="S90" s="395"/>
      <c r="T90" s="163"/>
      <c r="U90" s="236"/>
      <c r="V90" s="163"/>
      <c r="W90" s="236"/>
      <c r="X90" s="163"/>
      <c r="Y90" s="236"/>
      <c r="Z90" s="163"/>
      <c r="AA90" s="236"/>
      <c r="AB90" s="163"/>
      <c r="AC90" s="236"/>
      <c r="AD90" s="163"/>
      <c r="AE90" s="237"/>
      <c r="AF90" s="121"/>
      <c r="AG90" s="122"/>
      <c r="AH90" s="123"/>
      <c r="AI90" s="219"/>
      <c r="AJ90" s="122"/>
      <c r="AK90" s="123"/>
      <c r="AL90" s="121"/>
      <c r="AM90" s="122"/>
      <c r="AN90" s="123"/>
      <c r="AO90" s="121"/>
      <c r="AP90" s="122"/>
      <c r="AQ90" s="123"/>
      <c r="AR90" s="121"/>
      <c r="AS90" s="122"/>
      <c r="AT90" s="124"/>
      <c r="AU90" s="121">
        <v>96</v>
      </c>
      <c r="AV90" s="122">
        <v>42</v>
      </c>
      <c r="AW90" s="123">
        <v>3</v>
      </c>
      <c r="AX90" s="121">
        <v>96</v>
      </c>
      <c r="AY90" s="122">
        <v>42</v>
      </c>
      <c r="AZ90" s="123">
        <v>3</v>
      </c>
      <c r="BA90" s="121"/>
      <c r="BB90" s="122"/>
      <c r="BC90" s="123"/>
      <c r="BD90" s="233"/>
      <c r="BE90" s="234"/>
      <c r="BF90" s="235"/>
      <c r="BG90" s="507" t="s">
        <v>171</v>
      </c>
      <c r="BH90" s="508"/>
      <c r="BI90" s="508"/>
      <c r="BJ90" s="509"/>
      <c r="BK90" s="20"/>
      <c r="BL90" s="20"/>
      <c r="BM90" s="20"/>
      <c r="BN90" s="20"/>
    </row>
    <row r="91" spans="1:66" ht="126.75" customHeight="1" thickBot="1" x14ac:dyDescent="0.7">
      <c r="A91" s="116" t="s">
        <v>167</v>
      </c>
      <c r="B91" s="436" t="s">
        <v>351</v>
      </c>
      <c r="C91" s="437"/>
      <c r="D91" s="437"/>
      <c r="E91" s="437"/>
      <c r="F91" s="437"/>
      <c r="G91" s="437"/>
      <c r="H91" s="437"/>
      <c r="I91" s="437"/>
      <c r="J91" s="437"/>
      <c r="K91" s="437"/>
      <c r="L91" s="437"/>
      <c r="M91" s="437"/>
      <c r="N91" s="437"/>
      <c r="O91" s="438"/>
      <c r="P91" s="414">
        <v>7</v>
      </c>
      <c r="Q91" s="504"/>
      <c r="R91" s="469">
        <v>8</v>
      </c>
      <c r="S91" s="470"/>
      <c r="T91" s="469">
        <v>108</v>
      </c>
      <c r="U91" s="470"/>
      <c r="V91" s="469">
        <v>48</v>
      </c>
      <c r="W91" s="470"/>
      <c r="X91" s="469">
        <v>34</v>
      </c>
      <c r="Y91" s="470"/>
      <c r="Z91" s="469"/>
      <c r="AA91" s="470"/>
      <c r="AB91" s="469"/>
      <c r="AC91" s="470"/>
      <c r="AD91" s="469">
        <v>14</v>
      </c>
      <c r="AE91" s="471"/>
      <c r="AF91" s="121"/>
      <c r="AG91" s="122"/>
      <c r="AH91" s="123"/>
      <c r="AI91" s="219"/>
      <c r="AJ91" s="122"/>
      <c r="AK91" s="123"/>
      <c r="AL91" s="121"/>
      <c r="AM91" s="122"/>
      <c r="AN91" s="123"/>
      <c r="AO91" s="121"/>
      <c r="AP91" s="122"/>
      <c r="AQ91" s="123"/>
      <c r="AR91" s="121"/>
      <c r="AS91" s="122"/>
      <c r="AT91" s="124"/>
      <c r="AU91" s="121"/>
      <c r="AV91" s="122"/>
      <c r="AW91" s="123"/>
      <c r="AX91" s="197">
        <v>108</v>
      </c>
      <c r="AY91" s="54">
        <v>43</v>
      </c>
      <c r="AZ91" s="109">
        <v>3</v>
      </c>
      <c r="BA91" s="121">
        <v>96</v>
      </c>
      <c r="BB91" s="122">
        <v>42</v>
      </c>
      <c r="BC91" s="123">
        <v>3</v>
      </c>
      <c r="BD91" s="199"/>
      <c r="BE91" s="113"/>
      <c r="BF91" s="238"/>
      <c r="BG91" s="507" t="s">
        <v>171</v>
      </c>
      <c r="BH91" s="508"/>
      <c r="BI91" s="508"/>
      <c r="BJ91" s="509"/>
      <c r="BK91" s="20"/>
      <c r="BL91" s="20"/>
      <c r="BM91" s="20"/>
      <c r="BN91" s="20"/>
    </row>
    <row r="92" spans="1:66" ht="57" customHeight="1" thickBot="1" x14ac:dyDescent="0.7">
      <c r="A92" s="363" t="s">
        <v>71</v>
      </c>
      <c r="B92" s="366" t="s">
        <v>72</v>
      </c>
      <c r="C92" s="367"/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8"/>
      <c r="P92" s="375" t="s">
        <v>73</v>
      </c>
      <c r="Q92" s="376"/>
      <c r="R92" s="375" t="s">
        <v>74</v>
      </c>
      <c r="S92" s="381"/>
      <c r="T92" s="345" t="s">
        <v>75</v>
      </c>
      <c r="U92" s="346"/>
      <c r="V92" s="346"/>
      <c r="W92" s="346"/>
      <c r="X92" s="346"/>
      <c r="Y92" s="346"/>
      <c r="Z92" s="346"/>
      <c r="AA92" s="346"/>
      <c r="AB92" s="346"/>
      <c r="AC92" s="346"/>
      <c r="AD92" s="346"/>
      <c r="AE92" s="382"/>
      <c r="AF92" s="345" t="s">
        <v>76</v>
      </c>
      <c r="AG92" s="346"/>
      <c r="AH92" s="346"/>
      <c r="AI92" s="346"/>
      <c r="AJ92" s="346"/>
      <c r="AK92" s="346"/>
      <c r="AL92" s="346"/>
      <c r="AM92" s="346"/>
      <c r="AN92" s="346"/>
      <c r="AO92" s="346"/>
      <c r="AP92" s="346"/>
      <c r="AQ92" s="346"/>
      <c r="AR92" s="346"/>
      <c r="AS92" s="346"/>
      <c r="AT92" s="346"/>
      <c r="AU92" s="346"/>
      <c r="AV92" s="346"/>
      <c r="AW92" s="346"/>
      <c r="AX92" s="346"/>
      <c r="AY92" s="346"/>
      <c r="AZ92" s="346"/>
      <c r="BA92" s="346"/>
      <c r="BB92" s="346"/>
      <c r="BC92" s="346"/>
      <c r="BD92" s="346"/>
      <c r="BE92" s="346"/>
      <c r="BF92" s="346"/>
      <c r="BG92" s="397" t="s">
        <v>77</v>
      </c>
      <c r="BH92" s="398"/>
      <c r="BI92" s="398"/>
      <c r="BJ92" s="399"/>
      <c r="BK92" s="20"/>
      <c r="BL92" s="20"/>
      <c r="BM92" s="20"/>
      <c r="BN92" s="20"/>
    </row>
    <row r="93" spans="1:66" s="3" customFormat="1" ht="72" customHeight="1" thickBot="1" x14ac:dyDescent="0.7">
      <c r="A93" s="364"/>
      <c r="B93" s="369"/>
      <c r="C93" s="370"/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70"/>
      <c r="O93" s="371"/>
      <c r="P93" s="377"/>
      <c r="Q93" s="378"/>
      <c r="R93" s="377"/>
      <c r="S93" s="378"/>
      <c r="T93" s="377" t="s">
        <v>25</v>
      </c>
      <c r="U93" s="378"/>
      <c r="V93" s="377" t="s">
        <v>78</v>
      </c>
      <c r="W93" s="392"/>
      <c r="X93" s="406" t="s">
        <v>79</v>
      </c>
      <c r="Y93" s="407"/>
      <c r="Z93" s="407"/>
      <c r="AA93" s="407"/>
      <c r="AB93" s="407"/>
      <c r="AC93" s="407"/>
      <c r="AD93" s="407"/>
      <c r="AE93" s="408"/>
      <c r="AF93" s="409" t="s">
        <v>80</v>
      </c>
      <c r="AG93" s="410"/>
      <c r="AH93" s="410"/>
      <c r="AI93" s="410"/>
      <c r="AJ93" s="410"/>
      <c r="AK93" s="411"/>
      <c r="AL93" s="409" t="s">
        <v>81</v>
      </c>
      <c r="AM93" s="410"/>
      <c r="AN93" s="410"/>
      <c r="AO93" s="410"/>
      <c r="AP93" s="410"/>
      <c r="AQ93" s="411"/>
      <c r="AR93" s="409" t="s">
        <v>82</v>
      </c>
      <c r="AS93" s="410"/>
      <c r="AT93" s="410"/>
      <c r="AU93" s="412"/>
      <c r="AV93" s="412"/>
      <c r="AW93" s="413"/>
      <c r="AX93" s="409" t="s">
        <v>83</v>
      </c>
      <c r="AY93" s="410"/>
      <c r="AZ93" s="410"/>
      <c r="BA93" s="410"/>
      <c r="BB93" s="410"/>
      <c r="BC93" s="414"/>
      <c r="BD93" s="342" t="s">
        <v>296</v>
      </c>
      <c r="BE93" s="343"/>
      <c r="BF93" s="344"/>
      <c r="BG93" s="400"/>
      <c r="BH93" s="401"/>
      <c r="BI93" s="401"/>
      <c r="BJ93" s="402"/>
      <c r="BK93" s="19"/>
      <c r="BL93" s="19"/>
      <c r="BM93" s="19"/>
      <c r="BN93" s="19"/>
    </row>
    <row r="94" spans="1:66" ht="156.75" customHeight="1" thickBot="1" x14ac:dyDescent="0.7">
      <c r="A94" s="364"/>
      <c r="B94" s="369"/>
      <c r="C94" s="370"/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0"/>
      <c r="O94" s="371"/>
      <c r="P94" s="377"/>
      <c r="Q94" s="378"/>
      <c r="R94" s="377"/>
      <c r="S94" s="378"/>
      <c r="T94" s="377"/>
      <c r="U94" s="378"/>
      <c r="V94" s="377"/>
      <c r="W94" s="378"/>
      <c r="X94" s="356" t="s">
        <v>84</v>
      </c>
      <c r="Y94" s="378"/>
      <c r="Z94" s="356" t="s">
        <v>85</v>
      </c>
      <c r="AA94" s="378"/>
      <c r="AB94" s="356" t="s">
        <v>86</v>
      </c>
      <c r="AC94" s="378"/>
      <c r="AD94" s="377" t="s">
        <v>87</v>
      </c>
      <c r="AE94" s="392"/>
      <c r="AF94" s="387" t="s">
        <v>88</v>
      </c>
      <c r="AG94" s="385"/>
      <c r="AH94" s="385"/>
      <c r="AI94" s="384" t="s">
        <v>89</v>
      </c>
      <c r="AJ94" s="385"/>
      <c r="AK94" s="386"/>
      <c r="AL94" s="387" t="s">
        <v>90</v>
      </c>
      <c r="AM94" s="385"/>
      <c r="AN94" s="385"/>
      <c r="AO94" s="384" t="s">
        <v>91</v>
      </c>
      <c r="AP94" s="385"/>
      <c r="AQ94" s="386"/>
      <c r="AR94" s="387" t="s">
        <v>92</v>
      </c>
      <c r="AS94" s="385"/>
      <c r="AT94" s="388"/>
      <c r="AU94" s="384" t="s">
        <v>93</v>
      </c>
      <c r="AV94" s="385"/>
      <c r="AW94" s="386"/>
      <c r="AX94" s="387" t="s">
        <v>368</v>
      </c>
      <c r="AY94" s="385"/>
      <c r="AZ94" s="385"/>
      <c r="BA94" s="384" t="s">
        <v>369</v>
      </c>
      <c r="BB94" s="385"/>
      <c r="BC94" s="388"/>
      <c r="BD94" s="389" t="s">
        <v>297</v>
      </c>
      <c r="BE94" s="390"/>
      <c r="BF94" s="391"/>
      <c r="BG94" s="400"/>
      <c r="BH94" s="401"/>
      <c r="BI94" s="401"/>
      <c r="BJ94" s="402"/>
      <c r="BK94" s="20"/>
      <c r="BL94" s="20"/>
      <c r="BM94" s="20"/>
      <c r="BN94" s="20"/>
    </row>
    <row r="95" spans="1:66" ht="234.75" customHeight="1" thickBot="1" x14ac:dyDescent="0.7">
      <c r="A95" s="365"/>
      <c r="B95" s="372"/>
      <c r="C95" s="373"/>
      <c r="D95" s="373"/>
      <c r="E95" s="373"/>
      <c r="F95" s="373"/>
      <c r="G95" s="373"/>
      <c r="H95" s="373"/>
      <c r="I95" s="373"/>
      <c r="J95" s="373"/>
      <c r="K95" s="373"/>
      <c r="L95" s="373"/>
      <c r="M95" s="373"/>
      <c r="N95" s="373"/>
      <c r="O95" s="374"/>
      <c r="P95" s="379"/>
      <c r="Q95" s="380"/>
      <c r="R95" s="379"/>
      <c r="S95" s="380"/>
      <c r="T95" s="379"/>
      <c r="U95" s="380"/>
      <c r="V95" s="379"/>
      <c r="W95" s="380"/>
      <c r="X95" s="379"/>
      <c r="Y95" s="380"/>
      <c r="Z95" s="379"/>
      <c r="AA95" s="380"/>
      <c r="AB95" s="379"/>
      <c r="AC95" s="380"/>
      <c r="AD95" s="379"/>
      <c r="AE95" s="393"/>
      <c r="AF95" s="66" t="s">
        <v>94</v>
      </c>
      <c r="AG95" s="67" t="s">
        <v>95</v>
      </c>
      <c r="AH95" s="68" t="s">
        <v>96</v>
      </c>
      <c r="AI95" s="66" t="s">
        <v>94</v>
      </c>
      <c r="AJ95" s="67" t="s">
        <v>95</v>
      </c>
      <c r="AK95" s="68" t="s">
        <v>96</v>
      </c>
      <c r="AL95" s="66" t="s">
        <v>94</v>
      </c>
      <c r="AM95" s="67" t="s">
        <v>95</v>
      </c>
      <c r="AN95" s="68" t="s">
        <v>96</v>
      </c>
      <c r="AO95" s="66" t="s">
        <v>94</v>
      </c>
      <c r="AP95" s="67" t="s">
        <v>95</v>
      </c>
      <c r="AQ95" s="68" t="s">
        <v>96</v>
      </c>
      <c r="AR95" s="66" t="s">
        <v>94</v>
      </c>
      <c r="AS95" s="67" t="s">
        <v>95</v>
      </c>
      <c r="AT95" s="69" t="s">
        <v>96</v>
      </c>
      <c r="AU95" s="70" t="s">
        <v>94</v>
      </c>
      <c r="AV95" s="71" t="s">
        <v>95</v>
      </c>
      <c r="AW95" s="72" t="s">
        <v>96</v>
      </c>
      <c r="AX95" s="66" t="s">
        <v>94</v>
      </c>
      <c r="AY95" s="67" t="s">
        <v>95</v>
      </c>
      <c r="AZ95" s="68" t="s">
        <v>96</v>
      </c>
      <c r="BA95" s="66" t="s">
        <v>94</v>
      </c>
      <c r="BB95" s="67" t="s">
        <v>95</v>
      </c>
      <c r="BC95" s="69" t="s">
        <v>96</v>
      </c>
      <c r="BD95" s="70" t="s">
        <v>94</v>
      </c>
      <c r="BE95" s="71" t="s">
        <v>298</v>
      </c>
      <c r="BF95" s="73" t="s">
        <v>96</v>
      </c>
      <c r="BG95" s="403"/>
      <c r="BH95" s="404"/>
      <c r="BI95" s="404"/>
      <c r="BJ95" s="405"/>
      <c r="BK95" s="20"/>
      <c r="BL95" s="20"/>
      <c r="BM95" s="20"/>
      <c r="BN95" s="20"/>
    </row>
    <row r="96" spans="1:66" ht="69.75" customHeight="1" thickBot="1" x14ac:dyDescent="0.7">
      <c r="A96" s="158" t="s">
        <v>168</v>
      </c>
      <c r="B96" s="358" t="s">
        <v>174</v>
      </c>
      <c r="C96" s="472"/>
      <c r="D96" s="472"/>
      <c r="E96" s="472"/>
      <c r="F96" s="472"/>
      <c r="G96" s="472"/>
      <c r="H96" s="472"/>
      <c r="I96" s="472"/>
      <c r="J96" s="472"/>
      <c r="K96" s="472"/>
      <c r="L96" s="472"/>
      <c r="M96" s="472"/>
      <c r="N96" s="472"/>
      <c r="O96" s="473"/>
      <c r="P96" s="433"/>
      <c r="Q96" s="434"/>
      <c r="R96" s="484"/>
      <c r="S96" s="485"/>
      <c r="T96" s="484">
        <f>SUM(T98:U98)</f>
        <v>102</v>
      </c>
      <c r="U96" s="485"/>
      <c r="V96" s="484">
        <f>SUM(V98:W98)</f>
        <v>52</v>
      </c>
      <c r="W96" s="485"/>
      <c r="X96" s="484">
        <f>SUM(X98:Y98)</f>
        <v>28</v>
      </c>
      <c r="Y96" s="485"/>
      <c r="Z96" s="484"/>
      <c r="AA96" s="485"/>
      <c r="AB96" s="484">
        <f>SUM(AB98:AC98)</f>
        <v>0</v>
      </c>
      <c r="AC96" s="531"/>
      <c r="AD96" s="484">
        <f>SUM(AD98:AE98)</f>
        <v>24</v>
      </c>
      <c r="AE96" s="532"/>
      <c r="AF96" s="75"/>
      <c r="AG96" s="159"/>
      <c r="AH96" s="227"/>
      <c r="AI96" s="228"/>
      <c r="AJ96" s="159"/>
      <c r="AK96" s="229"/>
      <c r="AL96" s="75"/>
      <c r="AM96" s="159"/>
      <c r="AN96" s="229"/>
      <c r="AO96" s="75"/>
      <c r="AP96" s="159"/>
      <c r="AQ96" s="229"/>
      <c r="AR96" s="75"/>
      <c r="AS96" s="159"/>
      <c r="AT96" s="229"/>
      <c r="AU96" s="74"/>
      <c r="AV96" s="159"/>
      <c r="AW96" s="229"/>
      <c r="AX96" s="74"/>
      <c r="AY96" s="159"/>
      <c r="AZ96" s="228"/>
      <c r="BA96" s="74"/>
      <c r="BB96" s="159"/>
      <c r="BC96" s="228"/>
      <c r="BD96" s="175"/>
      <c r="BE96" s="176"/>
      <c r="BF96" s="177"/>
      <c r="BG96" s="522"/>
      <c r="BH96" s="523"/>
      <c r="BI96" s="523"/>
      <c r="BJ96" s="524"/>
      <c r="BK96" s="20"/>
      <c r="BL96" s="20"/>
      <c r="BM96" s="20"/>
      <c r="BN96" s="20"/>
    </row>
    <row r="97" spans="1:331" ht="128.25" customHeight="1" x14ac:dyDescent="0.65">
      <c r="A97" s="684" t="s">
        <v>443</v>
      </c>
      <c r="B97" s="685" t="s">
        <v>444</v>
      </c>
      <c r="C97" s="686"/>
      <c r="D97" s="686"/>
      <c r="E97" s="686"/>
      <c r="F97" s="686"/>
      <c r="G97" s="686"/>
      <c r="H97" s="686"/>
      <c r="I97" s="686"/>
      <c r="J97" s="686"/>
      <c r="K97" s="686"/>
      <c r="L97" s="686"/>
      <c r="M97" s="686"/>
      <c r="N97" s="686"/>
      <c r="O97" s="687"/>
      <c r="P97" s="688"/>
      <c r="Q97" s="689"/>
      <c r="R97" s="422">
        <v>5</v>
      </c>
      <c r="S97" s="423"/>
      <c r="T97" s="422">
        <v>90</v>
      </c>
      <c r="U97" s="423"/>
      <c r="V97" s="422">
        <v>36</v>
      </c>
      <c r="W97" s="423"/>
      <c r="X97" s="422">
        <v>20</v>
      </c>
      <c r="Y97" s="423"/>
      <c r="Z97" s="422"/>
      <c r="AA97" s="423"/>
      <c r="AB97" s="422">
        <v>16</v>
      </c>
      <c r="AC97" s="423"/>
      <c r="AD97" s="422"/>
      <c r="AE97" s="690"/>
      <c r="AF97" s="340"/>
      <c r="AG97" s="691"/>
      <c r="AH97" s="692"/>
      <c r="AI97" s="693"/>
      <c r="AJ97" s="691"/>
      <c r="AK97" s="692"/>
      <c r="AL97" s="694"/>
      <c r="AM97" s="691"/>
      <c r="AN97" s="692"/>
      <c r="AO97" s="340"/>
      <c r="AP97" s="179"/>
      <c r="AQ97" s="180"/>
      <c r="AR97" s="695">
        <v>90</v>
      </c>
      <c r="AS97" s="691">
        <v>36</v>
      </c>
      <c r="AT97" s="696">
        <v>3</v>
      </c>
      <c r="AU97" s="695"/>
      <c r="AV97" s="691"/>
      <c r="AW97" s="692"/>
      <c r="AX97" s="697"/>
      <c r="AY97" s="691"/>
      <c r="AZ97" s="696"/>
      <c r="BA97" s="697"/>
      <c r="BB97" s="691"/>
      <c r="BC97" s="692"/>
      <c r="BD97" s="183"/>
      <c r="BE97" s="184"/>
      <c r="BF97" s="698"/>
      <c r="BG97" s="699" t="s">
        <v>445</v>
      </c>
      <c r="BH97" s="700"/>
      <c r="BI97" s="700"/>
      <c r="BJ97" s="701"/>
    </row>
    <row r="98" spans="1:331" ht="141.75" customHeight="1" thickBot="1" x14ac:dyDescent="0.7">
      <c r="A98" s="116" t="s">
        <v>169</v>
      </c>
      <c r="B98" s="501" t="s">
        <v>176</v>
      </c>
      <c r="C98" s="502"/>
      <c r="D98" s="502"/>
      <c r="E98" s="502"/>
      <c r="F98" s="502"/>
      <c r="G98" s="502"/>
      <c r="H98" s="502"/>
      <c r="I98" s="502"/>
      <c r="J98" s="502"/>
      <c r="K98" s="502"/>
      <c r="L98" s="502"/>
      <c r="M98" s="502"/>
      <c r="N98" s="502"/>
      <c r="O98" s="503"/>
      <c r="P98" s="414">
        <v>6</v>
      </c>
      <c r="Q98" s="504"/>
      <c r="R98" s="469"/>
      <c r="S98" s="470"/>
      <c r="T98" s="469">
        <f>SUM(AF98,AI98,AL98,AO98,AR98,AU98,AX98,BA98)</f>
        <v>102</v>
      </c>
      <c r="U98" s="470"/>
      <c r="V98" s="469">
        <f>SUM(AG98,AJ98,AM98,AP98,AS98,AV98,AY98)</f>
        <v>52</v>
      </c>
      <c r="W98" s="470"/>
      <c r="X98" s="469">
        <v>28</v>
      </c>
      <c r="Y98" s="470"/>
      <c r="Z98" s="469"/>
      <c r="AA98" s="470"/>
      <c r="AB98" s="469"/>
      <c r="AC98" s="470"/>
      <c r="AD98" s="469">
        <v>24</v>
      </c>
      <c r="AE98" s="471"/>
      <c r="AF98" s="121"/>
      <c r="AG98" s="122"/>
      <c r="AH98" s="123"/>
      <c r="AI98" s="219"/>
      <c r="AJ98" s="122"/>
      <c r="AK98" s="123"/>
      <c r="AL98" s="121"/>
      <c r="AM98" s="122"/>
      <c r="AN98" s="123"/>
      <c r="AO98" s="121"/>
      <c r="AP98" s="122"/>
      <c r="AQ98" s="123"/>
      <c r="AR98" s="121"/>
      <c r="AS98" s="122"/>
      <c r="AT98" s="124"/>
      <c r="AU98" s="121">
        <v>102</v>
      </c>
      <c r="AV98" s="122">
        <v>52</v>
      </c>
      <c r="AW98" s="123">
        <v>3</v>
      </c>
      <c r="AX98" s="121"/>
      <c r="AY98" s="122"/>
      <c r="AZ98" s="124"/>
      <c r="BA98" s="121"/>
      <c r="BB98" s="122"/>
      <c r="BC98" s="123"/>
      <c r="BD98" s="239"/>
      <c r="BE98" s="240"/>
      <c r="BF98" s="241"/>
      <c r="BG98" s="510" t="s">
        <v>177</v>
      </c>
      <c r="BH98" s="511"/>
      <c r="BI98" s="511"/>
      <c r="BJ98" s="512"/>
      <c r="BK98" s="20"/>
      <c r="BL98" s="20"/>
      <c r="BM98" s="20"/>
      <c r="BN98" s="20"/>
    </row>
    <row r="99" spans="1:331" ht="73.5" hidden="1" customHeight="1" thickBot="1" x14ac:dyDescent="0.7">
      <c r="A99" s="242"/>
      <c r="B99" s="249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1"/>
      <c r="P99" s="248"/>
      <c r="Q99" s="246"/>
      <c r="R99" s="252"/>
      <c r="S99" s="253"/>
      <c r="T99" s="252"/>
      <c r="U99" s="253"/>
      <c r="V99" s="252"/>
      <c r="W99" s="253"/>
      <c r="X99" s="252"/>
      <c r="Y99" s="253"/>
      <c r="Z99" s="252"/>
      <c r="AA99" s="253"/>
      <c r="AB99" s="252"/>
      <c r="AC99" s="253"/>
      <c r="AD99" s="252"/>
      <c r="AE99" s="221"/>
      <c r="AF99" s="243"/>
      <c r="AG99" s="244"/>
      <c r="AH99" s="254"/>
      <c r="AI99" s="245"/>
      <c r="AJ99" s="244"/>
      <c r="AK99" s="255"/>
      <c r="AL99" s="255"/>
      <c r="AM99" s="244"/>
      <c r="AN99" s="255"/>
      <c r="AO99" s="243"/>
      <c r="AP99" s="143"/>
      <c r="AQ99" s="220"/>
      <c r="AR99" s="247"/>
      <c r="AS99" s="244"/>
      <c r="AT99" s="255"/>
      <c r="AU99" s="247"/>
      <c r="AV99" s="244"/>
      <c r="AW99" s="255"/>
      <c r="AX99" s="247"/>
      <c r="AY99" s="244"/>
      <c r="AZ99" s="255"/>
      <c r="BA99" s="247"/>
      <c r="BB99" s="244"/>
      <c r="BC99" s="255"/>
      <c r="BD99" s="148"/>
      <c r="BE99" s="149"/>
      <c r="BF99" s="150"/>
      <c r="BG99" s="256"/>
      <c r="BH99" s="257"/>
      <c r="BI99" s="257"/>
      <c r="BJ99" s="258"/>
      <c r="BK99" s="20"/>
      <c r="BL99" s="20"/>
      <c r="BM99" s="20"/>
      <c r="BN99" s="20"/>
    </row>
    <row r="100" spans="1:331" ht="73.5" hidden="1" customHeight="1" thickBot="1" x14ac:dyDescent="0.7">
      <c r="A100" s="242"/>
      <c r="B100" s="249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1"/>
      <c r="P100" s="248"/>
      <c r="Q100" s="246"/>
      <c r="R100" s="252"/>
      <c r="S100" s="253"/>
      <c r="T100" s="252"/>
      <c r="U100" s="253"/>
      <c r="V100" s="252"/>
      <c r="W100" s="253"/>
      <c r="X100" s="252"/>
      <c r="Y100" s="253"/>
      <c r="Z100" s="252"/>
      <c r="AA100" s="253"/>
      <c r="AB100" s="252"/>
      <c r="AC100" s="253"/>
      <c r="AD100" s="252"/>
      <c r="AE100" s="221"/>
      <c r="AF100" s="243"/>
      <c r="AG100" s="244"/>
      <c r="AH100" s="254"/>
      <c r="AI100" s="245"/>
      <c r="AJ100" s="244"/>
      <c r="AK100" s="255"/>
      <c r="AL100" s="255"/>
      <c r="AM100" s="244"/>
      <c r="AN100" s="255"/>
      <c r="AO100" s="243"/>
      <c r="AP100" s="143"/>
      <c r="AQ100" s="220"/>
      <c r="AR100" s="247"/>
      <c r="AS100" s="244"/>
      <c r="AT100" s="255"/>
      <c r="AU100" s="247"/>
      <c r="AV100" s="244"/>
      <c r="AW100" s="255"/>
      <c r="AX100" s="247"/>
      <c r="AY100" s="244"/>
      <c r="AZ100" s="255"/>
      <c r="BA100" s="247"/>
      <c r="BB100" s="244"/>
      <c r="BC100" s="255"/>
      <c r="BD100" s="148"/>
      <c r="BE100" s="149"/>
      <c r="BF100" s="150"/>
      <c r="BG100" s="256"/>
      <c r="BH100" s="257"/>
      <c r="BI100" s="257"/>
      <c r="BJ100" s="258"/>
      <c r="BK100" s="20"/>
      <c r="BL100" s="20"/>
      <c r="BM100" s="20"/>
      <c r="BN100" s="20"/>
    </row>
    <row r="101" spans="1:331" ht="52.5" customHeight="1" thickBot="1" x14ac:dyDescent="0.7">
      <c r="A101" s="158" t="s">
        <v>173</v>
      </c>
      <c r="B101" s="533" t="s">
        <v>180</v>
      </c>
      <c r="C101" s="534"/>
      <c r="D101" s="534"/>
      <c r="E101" s="534"/>
      <c r="F101" s="534"/>
      <c r="G101" s="534"/>
      <c r="H101" s="534"/>
      <c r="I101" s="534"/>
      <c r="J101" s="534"/>
      <c r="K101" s="534"/>
      <c r="L101" s="534"/>
      <c r="M101" s="534"/>
      <c r="N101" s="534"/>
      <c r="O101" s="535"/>
      <c r="P101" s="536"/>
      <c r="Q101" s="537"/>
      <c r="R101" s="536"/>
      <c r="S101" s="537"/>
      <c r="T101" s="536"/>
      <c r="U101" s="537"/>
      <c r="V101" s="536"/>
      <c r="W101" s="537"/>
      <c r="X101" s="536"/>
      <c r="Y101" s="537"/>
      <c r="Z101" s="536"/>
      <c r="AA101" s="537"/>
      <c r="AB101" s="536"/>
      <c r="AC101" s="537"/>
      <c r="AD101" s="536"/>
      <c r="AE101" s="544"/>
      <c r="AF101" s="259"/>
      <c r="AG101" s="260"/>
      <c r="AH101" s="261"/>
      <c r="AI101" s="262"/>
      <c r="AJ101" s="260"/>
      <c r="AK101" s="263"/>
      <c r="AL101" s="259"/>
      <c r="AM101" s="260"/>
      <c r="AN101" s="263"/>
      <c r="AO101" s="259"/>
      <c r="AP101" s="260"/>
      <c r="AQ101" s="263"/>
      <c r="AR101" s="259"/>
      <c r="AS101" s="260"/>
      <c r="AT101" s="263"/>
      <c r="AU101" s="259"/>
      <c r="AV101" s="260"/>
      <c r="AW101" s="263"/>
      <c r="AX101" s="259"/>
      <c r="AY101" s="260"/>
      <c r="AZ101" s="262"/>
      <c r="BA101" s="259"/>
      <c r="BB101" s="260"/>
      <c r="BC101" s="262"/>
      <c r="BD101" s="175"/>
      <c r="BE101" s="176"/>
      <c r="BF101" s="177"/>
      <c r="BG101" s="522"/>
      <c r="BH101" s="523"/>
      <c r="BI101" s="523"/>
      <c r="BJ101" s="524"/>
      <c r="BK101" s="20"/>
      <c r="BL101" s="20"/>
      <c r="BM101" s="20"/>
      <c r="BN101" s="20"/>
    </row>
    <row r="102" spans="1:331" ht="71.25" customHeight="1" x14ac:dyDescent="0.65">
      <c r="A102" s="116" t="s">
        <v>175</v>
      </c>
      <c r="B102" s="525" t="s">
        <v>182</v>
      </c>
      <c r="C102" s="545"/>
      <c r="D102" s="545"/>
      <c r="E102" s="545"/>
      <c r="F102" s="545"/>
      <c r="G102" s="545"/>
      <c r="H102" s="545"/>
      <c r="I102" s="545"/>
      <c r="J102" s="545"/>
      <c r="K102" s="545"/>
      <c r="L102" s="545"/>
      <c r="M102" s="545"/>
      <c r="N102" s="545"/>
      <c r="O102" s="546"/>
      <c r="P102" s="538"/>
      <c r="Q102" s="539"/>
      <c r="R102" s="538" t="s">
        <v>183</v>
      </c>
      <c r="S102" s="539"/>
      <c r="T102" s="538" t="s">
        <v>184</v>
      </c>
      <c r="U102" s="539"/>
      <c r="V102" s="538" t="s">
        <v>185</v>
      </c>
      <c r="W102" s="539"/>
      <c r="X102" s="538"/>
      <c r="Y102" s="539"/>
      <c r="Z102" s="538"/>
      <c r="AA102" s="539"/>
      <c r="AB102" s="538"/>
      <c r="AC102" s="539"/>
      <c r="AD102" s="538"/>
      <c r="AE102" s="540"/>
      <c r="AF102" s="264"/>
      <c r="AG102" s="265"/>
      <c r="AH102" s="266"/>
      <c r="AI102" s="264"/>
      <c r="AJ102" s="265"/>
      <c r="AK102" s="266"/>
      <c r="AL102" s="264"/>
      <c r="AM102" s="265"/>
      <c r="AN102" s="266"/>
      <c r="AO102" s="264"/>
      <c r="AP102" s="265"/>
      <c r="AQ102" s="266"/>
      <c r="AR102" s="264"/>
      <c r="AS102" s="265"/>
      <c r="AT102" s="266"/>
      <c r="AU102" s="267"/>
      <c r="AV102" s="268"/>
      <c r="AW102" s="269"/>
      <c r="AX102" s="264" t="s">
        <v>184</v>
      </c>
      <c r="AY102" s="265" t="s">
        <v>185</v>
      </c>
      <c r="AZ102" s="266"/>
      <c r="BA102" s="264"/>
      <c r="BB102" s="265"/>
      <c r="BC102" s="266"/>
      <c r="BD102" s="233"/>
      <c r="BE102" s="234"/>
      <c r="BF102" s="235"/>
      <c r="BG102" s="510" t="s">
        <v>186</v>
      </c>
      <c r="BH102" s="511"/>
      <c r="BI102" s="511"/>
      <c r="BJ102" s="512"/>
      <c r="BK102" s="20"/>
      <c r="BL102" s="20"/>
      <c r="BM102" s="20"/>
      <c r="BN102" s="20"/>
    </row>
    <row r="103" spans="1:331" s="16" customFormat="1" ht="90" customHeight="1" x14ac:dyDescent="0.65">
      <c r="A103" s="196" t="s">
        <v>178</v>
      </c>
      <c r="B103" s="541" t="s">
        <v>290</v>
      </c>
      <c r="C103" s="542"/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2"/>
      <c r="O103" s="543"/>
      <c r="P103" s="538"/>
      <c r="Q103" s="539"/>
      <c r="R103" s="538"/>
      <c r="S103" s="539"/>
      <c r="T103" s="538" t="s">
        <v>189</v>
      </c>
      <c r="U103" s="539"/>
      <c r="V103" s="538" t="s">
        <v>189</v>
      </c>
      <c r="W103" s="539"/>
      <c r="X103" s="538"/>
      <c r="Y103" s="539"/>
      <c r="Z103" s="538"/>
      <c r="AA103" s="539"/>
      <c r="AB103" s="538" t="s">
        <v>189</v>
      </c>
      <c r="AC103" s="539"/>
      <c r="AD103" s="538"/>
      <c r="AE103" s="540"/>
      <c r="AF103" s="207"/>
      <c r="AG103" s="208"/>
      <c r="AH103" s="209"/>
      <c r="AI103" s="207"/>
      <c r="AJ103" s="208"/>
      <c r="AK103" s="209"/>
      <c r="AL103" s="207"/>
      <c r="AM103" s="208"/>
      <c r="AN103" s="209"/>
      <c r="AO103" s="207"/>
      <c r="AP103" s="208"/>
      <c r="AQ103" s="209"/>
      <c r="AR103" s="207" t="s">
        <v>190</v>
      </c>
      <c r="AS103" s="208" t="s">
        <v>190</v>
      </c>
      <c r="AT103" s="209"/>
      <c r="AU103" s="204" t="s">
        <v>191</v>
      </c>
      <c r="AV103" s="205" t="s">
        <v>191</v>
      </c>
      <c r="AW103" s="210"/>
      <c r="AX103" s="207"/>
      <c r="AY103" s="208"/>
      <c r="AZ103" s="209"/>
      <c r="BA103" s="207"/>
      <c r="BB103" s="208"/>
      <c r="BC103" s="209"/>
      <c r="BD103" s="270"/>
      <c r="BE103" s="271"/>
      <c r="BF103" s="272"/>
      <c r="BG103" s="507" t="s">
        <v>192</v>
      </c>
      <c r="BH103" s="508"/>
      <c r="BI103" s="508"/>
      <c r="BJ103" s="509"/>
      <c r="BK103" s="20"/>
      <c r="BL103" s="20"/>
      <c r="BM103" s="20"/>
      <c r="BN103" s="20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</row>
    <row r="104" spans="1:331" ht="131.25" customHeight="1" thickBot="1" x14ac:dyDescent="0.7">
      <c r="A104" s="151" t="s">
        <v>386</v>
      </c>
      <c r="B104" s="519" t="s">
        <v>301</v>
      </c>
      <c r="C104" s="520"/>
      <c r="D104" s="520"/>
      <c r="E104" s="520"/>
      <c r="F104" s="520"/>
      <c r="G104" s="520"/>
      <c r="H104" s="520"/>
      <c r="I104" s="520"/>
      <c r="J104" s="520"/>
      <c r="K104" s="520"/>
      <c r="L104" s="520"/>
      <c r="M104" s="520"/>
      <c r="N104" s="520"/>
      <c r="O104" s="521"/>
      <c r="P104" s="273"/>
      <c r="Q104" s="274"/>
      <c r="R104" s="442" t="s">
        <v>370</v>
      </c>
      <c r="S104" s="443"/>
      <c r="T104" s="442" t="s">
        <v>317</v>
      </c>
      <c r="U104" s="443"/>
      <c r="V104" s="442" t="s">
        <v>191</v>
      </c>
      <c r="W104" s="443"/>
      <c r="X104" s="442" t="s">
        <v>212</v>
      </c>
      <c r="Y104" s="443"/>
      <c r="Z104" s="130"/>
      <c r="AA104" s="222"/>
      <c r="AB104" s="442" t="s">
        <v>213</v>
      </c>
      <c r="AC104" s="443"/>
      <c r="AD104" s="442"/>
      <c r="AE104" s="547"/>
      <c r="AF104" s="125"/>
      <c r="AG104" s="52"/>
      <c r="AH104" s="126"/>
      <c r="AI104" s="125"/>
      <c r="AJ104" s="52"/>
      <c r="AK104" s="126"/>
      <c r="AL104" s="125"/>
      <c r="AM104" s="52"/>
      <c r="AN104" s="126"/>
      <c r="AO104" s="125"/>
      <c r="AP104" s="52"/>
      <c r="AQ104" s="126"/>
      <c r="AR104" s="125"/>
      <c r="AS104" s="52"/>
      <c r="AT104" s="126"/>
      <c r="AU104" s="125"/>
      <c r="AV104" s="275"/>
      <c r="AW104" s="126"/>
      <c r="AX104" s="125"/>
      <c r="AY104" s="52"/>
      <c r="AZ104" s="126"/>
      <c r="BA104" s="125" t="s">
        <v>317</v>
      </c>
      <c r="BB104" s="52" t="s">
        <v>191</v>
      </c>
      <c r="BC104" s="126" t="s">
        <v>210</v>
      </c>
      <c r="BD104" s="276"/>
      <c r="BE104" s="277"/>
      <c r="BF104" s="278"/>
      <c r="BG104" s="516" t="s">
        <v>245</v>
      </c>
      <c r="BH104" s="517"/>
      <c r="BI104" s="517"/>
      <c r="BJ104" s="518"/>
      <c r="BK104" s="20"/>
      <c r="BL104" s="20"/>
      <c r="BM104" s="20"/>
      <c r="BN104" s="20"/>
    </row>
    <row r="105" spans="1:331" s="7" customFormat="1" ht="97.5" customHeight="1" thickBot="1" x14ac:dyDescent="0.7">
      <c r="A105" s="158" t="s">
        <v>179</v>
      </c>
      <c r="B105" s="533" t="s">
        <v>201</v>
      </c>
      <c r="C105" s="534"/>
      <c r="D105" s="534"/>
      <c r="E105" s="534"/>
      <c r="F105" s="534"/>
      <c r="G105" s="534"/>
      <c r="H105" s="534"/>
      <c r="I105" s="534"/>
      <c r="J105" s="534"/>
      <c r="K105" s="534"/>
      <c r="L105" s="534"/>
      <c r="M105" s="534"/>
      <c r="N105" s="534"/>
      <c r="O105" s="535"/>
      <c r="P105" s="536"/>
      <c r="Q105" s="537"/>
      <c r="R105" s="536"/>
      <c r="S105" s="537"/>
      <c r="T105" s="536"/>
      <c r="U105" s="537"/>
      <c r="V105" s="536"/>
      <c r="W105" s="537"/>
      <c r="X105" s="536"/>
      <c r="Y105" s="537"/>
      <c r="Z105" s="536"/>
      <c r="AA105" s="537"/>
      <c r="AB105" s="536"/>
      <c r="AC105" s="537"/>
      <c r="AD105" s="536"/>
      <c r="AE105" s="544"/>
      <c r="AF105" s="279"/>
      <c r="AG105" s="260"/>
      <c r="AH105" s="280"/>
      <c r="AI105" s="263"/>
      <c r="AJ105" s="260"/>
      <c r="AK105" s="280"/>
      <c r="AL105" s="279"/>
      <c r="AM105" s="260"/>
      <c r="AN105" s="280"/>
      <c r="AO105" s="279"/>
      <c r="AP105" s="260"/>
      <c r="AQ105" s="280"/>
      <c r="AR105" s="279"/>
      <c r="AS105" s="260"/>
      <c r="AT105" s="281"/>
      <c r="AU105" s="282"/>
      <c r="AV105" s="283"/>
      <c r="AW105" s="284"/>
      <c r="AX105" s="279"/>
      <c r="AY105" s="260"/>
      <c r="AZ105" s="281"/>
      <c r="BA105" s="279"/>
      <c r="BB105" s="260"/>
      <c r="BC105" s="280"/>
      <c r="BD105" s="285"/>
      <c r="BE105" s="286"/>
      <c r="BF105" s="287"/>
      <c r="BG105" s="522"/>
      <c r="BH105" s="523"/>
      <c r="BI105" s="523"/>
      <c r="BJ105" s="524"/>
      <c r="BK105" s="288"/>
      <c r="BL105" s="288"/>
      <c r="BM105" s="288"/>
      <c r="BN105" s="288"/>
    </row>
    <row r="106" spans="1:331" s="17" customFormat="1" ht="131.25" customHeight="1" x14ac:dyDescent="0.65">
      <c r="A106" s="289" t="s">
        <v>181</v>
      </c>
      <c r="B106" s="525" t="s">
        <v>188</v>
      </c>
      <c r="C106" s="545"/>
      <c r="D106" s="545"/>
      <c r="E106" s="545"/>
      <c r="F106" s="545"/>
      <c r="G106" s="545"/>
      <c r="H106" s="545"/>
      <c r="I106" s="545"/>
      <c r="J106" s="545"/>
      <c r="K106" s="545"/>
      <c r="L106" s="545"/>
      <c r="M106" s="545"/>
      <c r="N106" s="545"/>
      <c r="O106" s="546"/>
      <c r="P106" s="551"/>
      <c r="Q106" s="555"/>
      <c r="R106" s="556" t="s">
        <v>202</v>
      </c>
      <c r="S106" s="555"/>
      <c r="T106" s="551" t="s">
        <v>203</v>
      </c>
      <c r="U106" s="555"/>
      <c r="V106" s="551" t="s">
        <v>203</v>
      </c>
      <c r="W106" s="555"/>
      <c r="X106" s="551" t="s">
        <v>204</v>
      </c>
      <c r="Y106" s="555"/>
      <c r="Z106" s="551"/>
      <c r="AA106" s="555"/>
      <c r="AB106" s="551" t="s">
        <v>205</v>
      </c>
      <c r="AC106" s="555"/>
      <c r="AD106" s="551"/>
      <c r="AE106" s="552"/>
      <c r="AF106" s="290" t="s">
        <v>206</v>
      </c>
      <c r="AG106" s="291" t="s">
        <v>206</v>
      </c>
      <c r="AH106" s="292"/>
      <c r="AI106" s="293" t="s">
        <v>185</v>
      </c>
      <c r="AJ106" s="291" t="s">
        <v>185</v>
      </c>
      <c r="AK106" s="294"/>
      <c r="AL106" s="295" t="s">
        <v>206</v>
      </c>
      <c r="AM106" s="291" t="s">
        <v>206</v>
      </c>
      <c r="AN106" s="292"/>
      <c r="AO106" s="296" t="s">
        <v>185</v>
      </c>
      <c r="AP106" s="291" t="s">
        <v>185</v>
      </c>
      <c r="AQ106" s="294"/>
      <c r="AR106" s="297" t="s">
        <v>190</v>
      </c>
      <c r="AS106" s="291" t="s">
        <v>190</v>
      </c>
      <c r="AT106" s="292"/>
      <c r="AU106" s="296" t="s">
        <v>191</v>
      </c>
      <c r="AV106" s="291" t="s">
        <v>191</v>
      </c>
      <c r="AW106" s="294"/>
      <c r="AX106" s="295"/>
      <c r="AY106" s="291"/>
      <c r="AZ106" s="292"/>
      <c r="BA106" s="298"/>
      <c r="BB106" s="291"/>
      <c r="BC106" s="294"/>
      <c r="BD106" s="299"/>
      <c r="BE106" s="300"/>
      <c r="BF106" s="301"/>
      <c r="BG106" s="553" t="s">
        <v>192</v>
      </c>
      <c r="BH106" s="553"/>
      <c r="BI106" s="553"/>
      <c r="BJ106" s="554"/>
      <c r="BK106" s="302"/>
      <c r="BL106" s="302"/>
      <c r="BM106" s="302"/>
      <c r="BN106" s="302"/>
    </row>
    <row r="107" spans="1:331" ht="96" customHeight="1" x14ac:dyDescent="0.65">
      <c r="A107" s="196" t="s">
        <v>187</v>
      </c>
      <c r="B107" s="436" t="s">
        <v>207</v>
      </c>
      <c r="C107" s="437"/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7"/>
      <c r="O107" s="438"/>
      <c r="P107" s="429"/>
      <c r="Q107" s="430"/>
      <c r="R107" s="429" t="s">
        <v>199</v>
      </c>
      <c r="S107" s="430"/>
      <c r="T107" s="429" t="s">
        <v>208</v>
      </c>
      <c r="U107" s="430"/>
      <c r="V107" s="429" t="s">
        <v>191</v>
      </c>
      <c r="W107" s="430"/>
      <c r="X107" s="429" t="s">
        <v>198</v>
      </c>
      <c r="Y107" s="430"/>
      <c r="Z107" s="429"/>
      <c r="AA107" s="430"/>
      <c r="AB107" s="429" t="s">
        <v>295</v>
      </c>
      <c r="AC107" s="430"/>
      <c r="AD107" s="429"/>
      <c r="AE107" s="435"/>
      <c r="AF107" s="197"/>
      <c r="AG107" s="54"/>
      <c r="AH107" s="109"/>
      <c r="AI107" s="119" t="s">
        <v>208</v>
      </c>
      <c r="AJ107" s="54" t="s">
        <v>191</v>
      </c>
      <c r="AK107" s="303"/>
      <c r="AL107" s="197"/>
      <c r="AM107" s="54"/>
      <c r="AN107" s="109"/>
      <c r="AO107" s="119"/>
      <c r="AP107" s="54"/>
      <c r="AQ107" s="110"/>
      <c r="AR107" s="197"/>
      <c r="AS107" s="54"/>
      <c r="AT107" s="109"/>
      <c r="AU107" s="119"/>
      <c r="AV107" s="54"/>
      <c r="AW107" s="110"/>
      <c r="AX107" s="197"/>
      <c r="AY107" s="54"/>
      <c r="AZ107" s="109"/>
      <c r="BA107" s="119"/>
      <c r="BB107" s="54"/>
      <c r="BC107" s="110"/>
      <c r="BD107" s="304"/>
      <c r="BE107" s="305"/>
      <c r="BF107" s="306"/>
      <c r="BG107" s="508" t="s">
        <v>209</v>
      </c>
      <c r="BH107" s="508"/>
      <c r="BI107" s="508"/>
      <c r="BJ107" s="509"/>
      <c r="BK107" s="20"/>
      <c r="BL107" s="20"/>
      <c r="BM107" s="20"/>
      <c r="BN107" s="20"/>
    </row>
    <row r="108" spans="1:331" ht="81.75" customHeight="1" thickBot="1" x14ac:dyDescent="0.7">
      <c r="A108" s="196" t="s">
        <v>193</v>
      </c>
      <c r="B108" s="525" t="s">
        <v>434</v>
      </c>
      <c r="C108" s="545"/>
      <c r="D108" s="545"/>
      <c r="E108" s="545"/>
      <c r="F108" s="545"/>
      <c r="G108" s="545"/>
      <c r="H108" s="545"/>
      <c r="I108" s="545"/>
      <c r="J108" s="545"/>
      <c r="K108" s="545"/>
      <c r="L108" s="545"/>
      <c r="M108" s="545"/>
      <c r="N108" s="545"/>
      <c r="O108" s="546"/>
      <c r="P108" s="557"/>
      <c r="Q108" s="558"/>
      <c r="R108" s="429" t="s">
        <v>210</v>
      </c>
      <c r="S108" s="430"/>
      <c r="T108" s="429" t="s">
        <v>184</v>
      </c>
      <c r="U108" s="430"/>
      <c r="V108" s="429" t="s">
        <v>185</v>
      </c>
      <c r="W108" s="430"/>
      <c r="X108" s="429" t="s">
        <v>293</v>
      </c>
      <c r="Y108" s="430"/>
      <c r="Z108" s="429"/>
      <c r="AA108" s="430"/>
      <c r="AB108" s="429"/>
      <c r="AC108" s="430"/>
      <c r="AD108" s="429" t="s">
        <v>294</v>
      </c>
      <c r="AE108" s="435"/>
      <c r="AF108" s="197"/>
      <c r="AG108" s="54"/>
      <c r="AH108" s="109"/>
      <c r="AI108" s="119"/>
      <c r="AJ108" s="54"/>
      <c r="AK108" s="110"/>
      <c r="AL108" s="197" t="s">
        <v>184</v>
      </c>
      <c r="AM108" s="54" t="s">
        <v>185</v>
      </c>
      <c r="AN108" s="109"/>
      <c r="AO108" s="119"/>
      <c r="AP108" s="54"/>
      <c r="AQ108" s="110"/>
      <c r="AR108" s="307"/>
      <c r="AS108" s="308"/>
      <c r="AT108" s="109"/>
      <c r="AU108" s="119"/>
      <c r="AV108" s="308"/>
      <c r="AW108" s="110"/>
      <c r="AX108" s="197"/>
      <c r="AY108" s="54"/>
      <c r="AZ108" s="109"/>
      <c r="BA108" s="119"/>
      <c r="BB108" s="54"/>
      <c r="BC108" s="110"/>
      <c r="BD108" s="211"/>
      <c r="BE108" s="212"/>
      <c r="BF108" s="309"/>
      <c r="BG108" s="508" t="s">
        <v>211</v>
      </c>
      <c r="BH108" s="508"/>
      <c r="BI108" s="508"/>
      <c r="BJ108" s="509"/>
      <c r="BK108" s="20"/>
      <c r="BL108" s="20"/>
      <c r="BM108" s="20"/>
      <c r="BN108" s="20"/>
    </row>
    <row r="109" spans="1:331" ht="51.75" customHeight="1" thickBot="1" x14ac:dyDescent="0.7">
      <c r="A109" s="568"/>
      <c r="B109" s="568"/>
      <c r="C109" s="568"/>
      <c r="D109" s="568"/>
      <c r="E109" s="568"/>
      <c r="F109" s="568"/>
      <c r="G109" s="568"/>
      <c r="H109" s="568"/>
      <c r="I109" s="568"/>
      <c r="J109" s="568"/>
      <c r="K109" s="568"/>
      <c r="L109" s="568"/>
      <c r="M109" s="568"/>
      <c r="N109" s="568"/>
      <c r="O109" s="568"/>
      <c r="P109" s="568"/>
      <c r="Q109" s="568"/>
      <c r="R109" s="568"/>
      <c r="S109" s="568"/>
      <c r="T109" s="568"/>
      <c r="U109" s="568"/>
      <c r="V109" s="568"/>
      <c r="W109" s="568"/>
      <c r="X109" s="568"/>
      <c r="Y109" s="568"/>
      <c r="Z109" s="568"/>
      <c r="AA109" s="568"/>
      <c r="AB109" s="568"/>
      <c r="AC109" s="568"/>
      <c r="AD109" s="568"/>
      <c r="AE109" s="568"/>
      <c r="AF109" s="568"/>
      <c r="AG109" s="568"/>
      <c r="AH109" s="568"/>
      <c r="AI109" s="568"/>
      <c r="AJ109" s="568"/>
      <c r="AK109" s="568"/>
      <c r="AL109" s="568"/>
      <c r="AM109" s="568"/>
      <c r="AN109" s="568"/>
      <c r="AO109" s="568"/>
      <c r="AP109" s="568"/>
      <c r="AQ109" s="568"/>
      <c r="AR109" s="568"/>
      <c r="AS109" s="568"/>
      <c r="AT109" s="568"/>
      <c r="AU109" s="568"/>
      <c r="AV109" s="568"/>
      <c r="AW109" s="568"/>
      <c r="AX109" s="568"/>
      <c r="AY109" s="568"/>
      <c r="AZ109" s="568"/>
      <c r="BA109" s="568"/>
      <c r="BB109" s="568"/>
      <c r="BC109" s="568"/>
      <c r="BD109" s="569"/>
      <c r="BE109" s="569"/>
      <c r="BF109" s="569"/>
      <c r="BG109" s="568"/>
      <c r="BH109" s="568"/>
      <c r="BI109" s="568"/>
      <c r="BJ109" s="568"/>
      <c r="BK109" s="569"/>
      <c r="BL109" s="569"/>
      <c r="BM109" s="569"/>
      <c r="BN109" s="569"/>
    </row>
    <row r="110" spans="1:331" s="15" customFormat="1" ht="54" customHeight="1" thickBot="1" x14ac:dyDescent="0.65">
      <c r="A110" s="570" t="s">
        <v>214</v>
      </c>
      <c r="B110" s="571"/>
      <c r="C110" s="571"/>
      <c r="D110" s="571"/>
      <c r="E110" s="571"/>
      <c r="F110" s="571"/>
      <c r="G110" s="571"/>
      <c r="H110" s="571"/>
      <c r="I110" s="571"/>
      <c r="J110" s="571"/>
      <c r="K110" s="571"/>
      <c r="L110" s="571"/>
      <c r="M110" s="571"/>
      <c r="N110" s="571"/>
      <c r="O110" s="571"/>
      <c r="P110" s="571"/>
      <c r="Q110" s="571"/>
      <c r="R110" s="571"/>
      <c r="S110" s="572"/>
      <c r="T110" s="573">
        <f>SUM(AF110,AI110,AL110,AO110,AR110,AU110,AX110,BD110,BG110)</f>
        <v>7203</v>
      </c>
      <c r="U110" s="574"/>
      <c r="V110" s="575">
        <f>SUM(V61,V31)</f>
        <v>3444</v>
      </c>
      <c r="W110" s="574"/>
      <c r="X110" s="575">
        <f>SUM(X61,X31)</f>
        <v>784</v>
      </c>
      <c r="Y110" s="574"/>
      <c r="Z110" s="575"/>
      <c r="AA110" s="576"/>
      <c r="AB110" s="575">
        <f>SUM(AB105,AB101,AB61,AB31)</f>
        <v>2274</v>
      </c>
      <c r="AC110" s="574"/>
      <c r="AD110" s="575">
        <f>SUM(AD31,AD61)</f>
        <v>308</v>
      </c>
      <c r="AE110" s="574"/>
      <c r="AF110" s="310">
        <f>SUM(AF31,AF61,AF88)</f>
        <v>1020</v>
      </c>
      <c r="AG110" s="311">
        <f>SUM(AG31,AG61,AG101,AG105)</f>
        <v>580</v>
      </c>
      <c r="AH110" s="312">
        <f>SUM(AH31,AH61,AH101,AH105)</f>
        <v>29</v>
      </c>
      <c r="AI110" s="310">
        <f>SUM(AI31,AI61,AI88)</f>
        <v>991</v>
      </c>
      <c r="AJ110" s="311">
        <f>SUM(AJ31,AJ61,AJ101,AJ105)</f>
        <v>542</v>
      </c>
      <c r="AK110" s="312">
        <f>SUM(AK31,AK61,AK101,AK105)</f>
        <v>30</v>
      </c>
      <c r="AL110" s="310">
        <f>SUM(AL31,AL61)</f>
        <v>1050</v>
      </c>
      <c r="AM110" s="311">
        <f>SUM(AM31,AM61,AM101,AM105)</f>
        <v>580</v>
      </c>
      <c r="AN110" s="312">
        <f>SUM(AN31,AN61,AN101,AN105)</f>
        <v>28</v>
      </c>
      <c r="AO110" s="310">
        <f>SUM(AO31,AO61,AO88)</f>
        <v>928</v>
      </c>
      <c r="AP110" s="311">
        <f>SUM(AP31,AP61,AP101,AP105)</f>
        <v>536</v>
      </c>
      <c r="AQ110" s="312">
        <f>SUM(AQ31,AQ61,AQ101,AQ105)</f>
        <v>29</v>
      </c>
      <c r="AR110" s="310">
        <f>SUM(AR31,AR61)</f>
        <v>1086</v>
      </c>
      <c r="AS110" s="311">
        <f>SUM(AS31,AS61,AS101,AS105)</f>
        <v>620</v>
      </c>
      <c r="AT110" s="313">
        <f>SUM(AT31,AT61,AT101,AT105)</f>
        <v>32</v>
      </c>
      <c r="AU110" s="310">
        <f>SUM(AU61,AU31)</f>
        <v>1062</v>
      </c>
      <c r="AV110" s="311">
        <f>SUM(AV31,AV61,AV101,AV105)</f>
        <v>516</v>
      </c>
      <c r="AW110" s="313">
        <f>SUM(AW31,AW61,AW101,AW105)</f>
        <v>28</v>
      </c>
      <c r="AX110" s="310">
        <f>SUM(AX61,AX31)</f>
        <v>1066</v>
      </c>
      <c r="AY110" s="311">
        <f>SUM(AY31,AY61,AY101,AY105)</f>
        <v>539</v>
      </c>
      <c r="AZ110" s="313">
        <f>SUM(AZ31,AZ61,AZ101,AZ105)</f>
        <v>31</v>
      </c>
      <c r="BA110" s="310">
        <f>SUM(BA61,BA31)</f>
        <v>982</v>
      </c>
      <c r="BB110" s="311">
        <f>SUM(BB61,BB31)</f>
        <v>486</v>
      </c>
      <c r="BC110" s="313">
        <f>SUM(BC61,BC31)</f>
        <v>29</v>
      </c>
      <c r="BD110" s="314"/>
      <c r="BE110" s="314"/>
      <c r="BF110" s="314"/>
      <c r="BG110" s="582"/>
      <c r="BH110" s="582"/>
      <c r="BI110" s="582"/>
      <c r="BJ110" s="582"/>
      <c r="BK110" s="58"/>
      <c r="BL110" s="58"/>
      <c r="BM110" s="58"/>
      <c r="BN110" s="58"/>
    </row>
    <row r="111" spans="1:331" ht="48" customHeight="1" x14ac:dyDescent="0.65">
      <c r="A111" s="587" t="s">
        <v>215</v>
      </c>
      <c r="B111" s="588"/>
      <c r="C111" s="588"/>
      <c r="D111" s="588"/>
      <c r="E111" s="588"/>
      <c r="F111" s="588"/>
      <c r="G111" s="588"/>
      <c r="H111" s="588"/>
      <c r="I111" s="588"/>
      <c r="J111" s="588"/>
      <c r="K111" s="588"/>
      <c r="L111" s="588"/>
      <c r="M111" s="588"/>
      <c r="N111" s="588"/>
      <c r="O111" s="588"/>
      <c r="P111" s="588"/>
      <c r="Q111" s="588"/>
      <c r="R111" s="588"/>
      <c r="S111" s="589"/>
      <c r="T111" s="559"/>
      <c r="U111" s="560"/>
      <c r="V111" s="561"/>
      <c r="W111" s="562"/>
      <c r="X111" s="563"/>
      <c r="Y111" s="564"/>
      <c r="Z111" s="561"/>
      <c r="AA111" s="564"/>
      <c r="AB111" s="561"/>
      <c r="AC111" s="564"/>
      <c r="AD111" s="561"/>
      <c r="AE111" s="583"/>
      <c r="AF111" s="584">
        <f>AG110/18</f>
        <v>32.222222222222221</v>
      </c>
      <c r="AG111" s="585"/>
      <c r="AH111" s="586"/>
      <c r="AI111" s="577">
        <f>AJ110/17</f>
        <v>31.882352941176471</v>
      </c>
      <c r="AJ111" s="578"/>
      <c r="AK111" s="579"/>
      <c r="AL111" s="577">
        <f>AM110/18</f>
        <v>32.222222222222221</v>
      </c>
      <c r="AM111" s="578"/>
      <c r="AN111" s="579"/>
      <c r="AO111" s="577">
        <f>AP110/17</f>
        <v>31.529411764705884</v>
      </c>
      <c r="AP111" s="578"/>
      <c r="AQ111" s="579"/>
      <c r="AR111" s="577">
        <f>AS110/18</f>
        <v>34.444444444444443</v>
      </c>
      <c r="AS111" s="578"/>
      <c r="AT111" s="579"/>
      <c r="AU111" s="577">
        <f>AV110/17</f>
        <v>30.352941176470587</v>
      </c>
      <c r="AV111" s="578"/>
      <c r="AW111" s="579"/>
      <c r="AX111" s="577">
        <f>AY110/19</f>
        <v>28.368421052631579</v>
      </c>
      <c r="AY111" s="578"/>
      <c r="AZ111" s="579"/>
      <c r="BA111" s="559">
        <f>BB110/17</f>
        <v>28.588235294117649</v>
      </c>
      <c r="BB111" s="580"/>
      <c r="BC111" s="581"/>
      <c r="BD111" s="582"/>
      <c r="BE111" s="582"/>
      <c r="BF111" s="582"/>
      <c r="BG111" s="582"/>
      <c r="BH111" s="582"/>
      <c r="BI111" s="582"/>
      <c r="BJ111" s="582"/>
      <c r="BK111" s="20"/>
      <c r="BL111" s="20"/>
      <c r="BM111" s="20"/>
      <c r="BN111" s="20"/>
    </row>
    <row r="112" spans="1:331" ht="44.25" customHeight="1" x14ac:dyDescent="0.65">
      <c r="A112" s="590" t="s">
        <v>216</v>
      </c>
      <c r="B112" s="591"/>
      <c r="C112" s="591"/>
      <c r="D112" s="591"/>
      <c r="E112" s="591"/>
      <c r="F112" s="591"/>
      <c r="G112" s="591"/>
      <c r="H112" s="591"/>
      <c r="I112" s="591"/>
      <c r="J112" s="591"/>
      <c r="K112" s="591"/>
      <c r="L112" s="591"/>
      <c r="M112" s="591"/>
      <c r="N112" s="591"/>
      <c r="O112" s="591"/>
      <c r="P112" s="591"/>
      <c r="Q112" s="591"/>
      <c r="R112" s="591"/>
      <c r="S112" s="592"/>
      <c r="T112" s="565">
        <f>SUM(AF112:BJ112)</f>
        <v>1</v>
      </c>
      <c r="U112" s="593"/>
      <c r="V112" s="383"/>
      <c r="W112" s="566"/>
      <c r="X112" s="565"/>
      <c r="Y112" s="593"/>
      <c r="Z112" s="383"/>
      <c r="AA112" s="593"/>
      <c r="AB112" s="383"/>
      <c r="AC112" s="593"/>
      <c r="AD112" s="383"/>
      <c r="AE112" s="567"/>
      <c r="AF112" s="565"/>
      <c r="AG112" s="566"/>
      <c r="AH112" s="567"/>
      <c r="AI112" s="565"/>
      <c r="AJ112" s="566"/>
      <c r="AK112" s="567"/>
      <c r="AL112" s="565"/>
      <c r="AM112" s="566"/>
      <c r="AN112" s="567"/>
      <c r="AO112" s="565"/>
      <c r="AP112" s="566"/>
      <c r="AQ112" s="567"/>
      <c r="AR112" s="565">
        <v>1</v>
      </c>
      <c r="AS112" s="566"/>
      <c r="AT112" s="567"/>
      <c r="AU112" s="565"/>
      <c r="AV112" s="566"/>
      <c r="AW112" s="567"/>
      <c r="AX112" s="565"/>
      <c r="AY112" s="566"/>
      <c r="AZ112" s="567"/>
      <c r="BA112" s="565"/>
      <c r="BB112" s="566"/>
      <c r="BC112" s="567"/>
      <c r="BD112" s="569"/>
      <c r="BE112" s="569"/>
      <c r="BF112" s="569"/>
      <c r="BG112" s="582"/>
      <c r="BH112" s="582"/>
      <c r="BI112" s="582"/>
      <c r="BJ112" s="582"/>
      <c r="BK112" s="20"/>
      <c r="BL112" s="20"/>
      <c r="BM112" s="20"/>
      <c r="BN112" s="20"/>
    </row>
    <row r="113" spans="1:66" ht="48" customHeight="1" x14ac:dyDescent="0.65">
      <c r="A113" s="590" t="s">
        <v>217</v>
      </c>
      <c r="B113" s="591"/>
      <c r="C113" s="591"/>
      <c r="D113" s="591"/>
      <c r="E113" s="591"/>
      <c r="F113" s="591"/>
      <c r="G113" s="591"/>
      <c r="H113" s="591"/>
      <c r="I113" s="591"/>
      <c r="J113" s="591"/>
      <c r="K113" s="591"/>
      <c r="L113" s="591"/>
      <c r="M113" s="591"/>
      <c r="N113" s="591"/>
      <c r="O113" s="591"/>
      <c r="P113" s="591"/>
      <c r="Q113" s="591"/>
      <c r="R113" s="591"/>
      <c r="S113" s="592"/>
      <c r="T113" s="565">
        <f>SUM(AF113:BJ113)</f>
        <v>4</v>
      </c>
      <c r="U113" s="593"/>
      <c r="V113" s="383"/>
      <c r="W113" s="566"/>
      <c r="X113" s="565"/>
      <c r="Y113" s="593"/>
      <c r="Z113" s="383"/>
      <c r="AA113" s="593"/>
      <c r="AB113" s="383"/>
      <c r="AC113" s="593"/>
      <c r="AD113" s="383"/>
      <c r="AE113" s="567"/>
      <c r="AF113" s="565"/>
      <c r="AG113" s="566"/>
      <c r="AH113" s="567"/>
      <c r="AI113" s="565">
        <v>1</v>
      </c>
      <c r="AJ113" s="566"/>
      <c r="AK113" s="567"/>
      <c r="AL113" s="565"/>
      <c r="AM113" s="566"/>
      <c r="AN113" s="567"/>
      <c r="AO113" s="565">
        <v>1</v>
      </c>
      <c r="AP113" s="566"/>
      <c r="AQ113" s="567"/>
      <c r="AR113" s="565"/>
      <c r="AS113" s="566"/>
      <c r="AT113" s="567"/>
      <c r="AU113" s="565">
        <v>1</v>
      </c>
      <c r="AV113" s="566"/>
      <c r="AW113" s="567"/>
      <c r="AX113" s="565"/>
      <c r="AY113" s="566"/>
      <c r="AZ113" s="567"/>
      <c r="BA113" s="565">
        <v>1</v>
      </c>
      <c r="BB113" s="566"/>
      <c r="BC113" s="567"/>
      <c r="BD113" s="598"/>
      <c r="BE113" s="598"/>
      <c r="BF113" s="598"/>
      <c r="BG113" s="582"/>
      <c r="BH113" s="582"/>
      <c r="BI113" s="582"/>
      <c r="BJ113" s="582"/>
      <c r="BK113" s="20"/>
      <c r="BL113" s="20"/>
      <c r="BM113" s="20"/>
      <c r="BN113" s="20"/>
    </row>
    <row r="114" spans="1:66" ht="53.25" customHeight="1" x14ac:dyDescent="0.65">
      <c r="A114" s="590" t="s">
        <v>218</v>
      </c>
      <c r="B114" s="591"/>
      <c r="C114" s="591"/>
      <c r="D114" s="591"/>
      <c r="E114" s="591"/>
      <c r="F114" s="591"/>
      <c r="G114" s="591"/>
      <c r="H114" s="591"/>
      <c r="I114" s="591"/>
      <c r="J114" s="591"/>
      <c r="K114" s="591"/>
      <c r="L114" s="591"/>
      <c r="M114" s="591"/>
      <c r="N114" s="591"/>
      <c r="O114" s="591"/>
      <c r="P114" s="591"/>
      <c r="Q114" s="591"/>
      <c r="R114" s="591"/>
      <c r="S114" s="592"/>
      <c r="T114" s="565">
        <f>SUM(AF114:BJ114)</f>
        <v>31</v>
      </c>
      <c r="U114" s="593"/>
      <c r="V114" s="383"/>
      <c r="W114" s="566"/>
      <c r="X114" s="565"/>
      <c r="Y114" s="593"/>
      <c r="Z114" s="383"/>
      <c r="AA114" s="593"/>
      <c r="AB114" s="383"/>
      <c r="AC114" s="593"/>
      <c r="AD114" s="383"/>
      <c r="AE114" s="567"/>
      <c r="AF114" s="594">
        <v>5</v>
      </c>
      <c r="AG114" s="595"/>
      <c r="AH114" s="596"/>
      <c r="AI114" s="594">
        <v>5</v>
      </c>
      <c r="AJ114" s="595"/>
      <c r="AK114" s="596"/>
      <c r="AL114" s="594">
        <v>3</v>
      </c>
      <c r="AM114" s="595"/>
      <c r="AN114" s="596"/>
      <c r="AO114" s="594">
        <v>3</v>
      </c>
      <c r="AP114" s="595"/>
      <c r="AQ114" s="596"/>
      <c r="AR114" s="594">
        <v>5</v>
      </c>
      <c r="AS114" s="595"/>
      <c r="AT114" s="596"/>
      <c r="AU114" s="594">
        <v>2</v>
      </c>
      <c r="AV114" s="595"/>
      <c r="AW114" s="596"/>
      <c r="AX114" s="594">
        <v>5</v>
      </c>
      <c r="AY114" s="595"/>
      <c r="AZ114" s="596"/>
      <c r="BA114" s="565">
        <v>3</v>
      </c>
      <c r="BB114" s="566"/>
      <c r="BC114" s="567"/>
      <c r="BD114" s="597"/>
      <c r="BE114" s="597"/>
      <c r="BF114" s="597"/>
      <c r="BG114" s="582"/>
      <c r="BH114" s="582"/>
      <c r="BI114" s="582"/>
      <c r="BJ114" s="582"/>
      <c r="BK114" s="20"/>
      <c r="BL114" s="20"/>
      <c r="BM114" s="20"/>
      <c r="BN114" s="20"/>
    </row>
    <row r="115" spans="1:66" ht="51.75" customHeight="1" thickBot="1" x14ac:dyDescent="0.7">
      <c r="A115" s="619" t="s">
        <v>219</v>
      </c>
      <c r="B115" s="620"/>
      <c r="C115" s="620"/>
      <c r="D115" s="620"/>
      <c r="E115" s="620"/>
      <c r="F115" s="620"/>
      <c r="G115" s="620"/>
      <c r="H115" s="620"/>
      <c r="I115" s="620"/>
      <c r="J115" s="620"/>
      <c r="K115" s="620"/>
      <c r="L115" s="620"/>
      <c r="M115" s="620"/>
      <c r="N115" s="620"/>
      <c r="O115" s="620"/>
      <c r="P115" s="620"/>
      <c r="Q115" s="620"/>
      <c r="R115" s="620"/>
      <c r="S115" s="621"/>
      <c r="T115" s="613">
        <f>SUM(AF115:BJ115)</f>
        <v>32</v>
      </c>
      <c r="U115" s="622"/>
      <c r="V115" s="618"/>
      <c r="W115" s="614"/>
      <c r="X115" s="613"/>
      <c r="Y115" s="622"/>
      <c r="Z115" s="618"/>
      <c r="AA115" s="622"/>
      <c r="AB115" s="618"/>
      <c r="AC115" s="622"/>
      <c r="AD115" s="618"/>
      <c r="AE115" s="615"/>
      <c r="AF115" s="610">
        <v>4</v>
      </c>
      <c r="AG115" s="611"/>
      <c r="AH115" s="612"/>
      <c r="AI115" s="610">
        <v>5</v>
      </c>
      <c r="AJ115" s="611"/>
      <c r="AK115" s="612"/>
      <c r="AL115" s="610">
        <v>5</v>
      </c>
      <c r="AM115" s="611"/>
      <c r="AN115" s="612"/>
      <c r="AO115" s="610">
        <v>3</v>
      </c>
      <c r="AP115" s="611"/>
      <c r="AQ115" s="612"/>
      <c r="AR115" s="610">
        <v>2</v>
      </c>
      <c r="AS115" s="611"/>
      <c r="AT115" s="612"/>
      <c r="AU115" s="610">
        <v>5</v>
      </c>
      <c r="AV115" s="611"/>
      <c r="AW115" s="612"/>
      <c r="AX115" s="610">
        <v>3</v>
      </c>
      <c r="AY115" s="611"/>
      <c r="AZ115" s="612"/>
      <c r="BA115" s="613">
        <v>5</v>
      </c>
      <c r="BB115" s="614"/>
      <c r="BC115" s="615"/>
      <c r="BD115" s="616"/>
      <c r="BE115" s="616"/>
      <c r="BF115" s="616"/>
      <c r="BG115" s="582"/>
      <c r="BH115" s="582"/>
      <c r="BI115" s="582"/>
      <c r="BJ115" s="582"/>
      <c r="BK115" s="20"/>
      <c r="BL115" s="20"/>
      <c r="BM115" s="20"/>
      <c r="BN115" s="20"/>
    </row>
    <row r="116" spans="1:66" ht="53.25" customHeight="1" thickBot="1" x14ac:dyDescent="0.45">
      <c r="A116" s="315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316"/>
      <c r="U116" s="316"/>
      <c r="V116" s="316"/>
      <c r="W116" s="316"/>
      <c r="X116" s="316"/>
      <c r="Y116" s="316"/>
      <c r="Z116" s="316"/>
      <c r="AA116" s="316"/>
      <c r="AB116" s="617"/>
      <c r="AC116" s="617"/>
      <c r="AD116" s="617"/>
      <c r="AE116" s="617"/>
      <c r="AF116" s="617"/>
      <c r="AG116" s="617"/>
      <c r="AH116" s="617"/>
      <c r="AI116" s="617"/>
      <c r="AJ116" s="617"/>
      <c r="AK116" s="617"/>
      <c r="AL116" s="617"/>
      <c r="AM116" s="617"/>
      <c r="AN116" s="617"/>
      <c r="AO116" s="617"/>
      <c r="AP116" s="617"/>
      <c r="AQ116" s="617"/>
      <c r="AR116" s="617"/>
      <c r="AS116" s="617"/>
      <c r="AT116" s="617"/>
      <c r="AU116" s="617"/>
      <c r="AV116" s="617"/>
      <c r="AW116" s="617"/>
      <c r="AX116" s="617"/>
      <c r="AY116" s="617"/>
      <c r="AZ116" s="617"/>
      <c r="BA116" s="617"/>
      <c r="BB116" s="617"/>
      <c r="BC116" s="617"/>
      <c r="BD116" s="617"/>
      <c r="BE116" s="617"/>
      <c r="BF116" s="617"/>
      <c r="BG116" s="617"/>
      <c r="BH116" s="617"/>
      <c r="BI116" s="617"/>
      <c r="BJ116" s="617"/>
      <c r="BK116" s="617"/>
      <c r="BL116" s="617"/>
      <c r="BM116" s="617"/>
      <c r="BN116" s="617"/>
    </row>
    <row r="117" spans="1:66" ht="43.5" customHeight="1" x14ac:dyDescent="0.4">
      <c r="A117" s="599" t="s">
        <v>220</v>
      </c>
      <c r="B117" s="600"/>
      <c r="C117" s="600"/>
      <c r="D117" s="600"/>
      <c r="E117" s="600"/>
      <c r="F117" s="600"/>
      <c r="G117" s="600"/>
      <c r="H117" s="600"/>
      <c r="I117" s="600"/>
      <c r="J117" s="600"/>
      <c r="K117" s="600"/>
      <c r="L117" s="600"/>
      <c r="M117" s="600"/>
      <c r="N117" s="600"/>
      <c r="O117" s="600"/>
      <c r="P117" s="600"/>
      <c r="Q117" s="600"/>
      <c r="R117" s="600"/>
      <c r="S117" s="600"/>
      <c r="T117" s="599" t="s">
        <v>221</v>
      </c>
      <c r="U117" s="600"/>
      <c r="V117" s="600"/>
      <c r="W117" s="600"/>
      <c r="X117" s="600"/>
      <c r="Y117" s="600"/>
      <c r="Z117" s="600"/>
      <c r="AA117" s="600"/>
      <c r="AB117" s="600"/>
      <c r="AC117" s="600"/>
      <c r="AD117" s="600"/>
      <c r="AE117" s="600"/>
      <c r="AF117" s="600"/>
      <c r="AG117" s="600"/>
      <c r="AH117" s="600"/>
      <c r="AI117" s="600"/>
      <c r="AJ117" s="601"/>
      <c r="AK117" s="602" t="s">
        <v>222</v>
      </c>
      <c r="AL117" s="603"/>
      <c r="AM117" s="603"/>
      <c r="AN117" s="603"/>
      <c r="AO117" s="603"/>
      <c r="AP117" s="603"/>
      <c r="AQ117" s="603"/>
      <c r="AR117" s="603"/>
      <c r="AS117" s="603"/>
      <c r="AT117" s="602" t="s">
        <v>320</v>
      </c>
      <c r="AU117" s="603"/>
      <c r="AV117" s="603"/>
      <c r="AW117" s="603"/>
      <c r="AX117" s="603"/>
      <c r="AY117" s="603"/>
      <c r="AZ117" s="603"/>
      <c r="BA117" s="603"/>
      <c r="BB117" s="603"/>
      <c r="BC117" s="603"/>
      <c r="BD117" s="603"/>
      <c r="BE117" s="603"/>
      <c r="BF117" s="603"/>
      <c r="BG117" s="603"/>
      <c r="BH117" s="603"/>
      <c r="BI117" s="603"/>
      <c r="BJ117" s="609"/>
      <c r="BK117" s="317"/>
      <c r="BL117" s="317"/>
      <c r="BM117" s="317"/>
      <c r="BN117" s="317"/>
    </row>
    <row r="118" spans="1:66" ht="111" customHeight="1" x14ac:dyDescent="0.4">
      <c r="A118" s="604" t="s">
        <v>223</v>
      </c>
      <c r="B118" s="351"/>
      <c r="C118" s="351"/>
      <c r="D118" s="351"/>
      <c r="E118" s="351"/>
      <c r="F118" s="351"/>
      <c r="G118" s="351"/>
      <c r="H118" s="351" t="s">
        <v>224</v>
      </c>
      <c r="I118" s="351"/>
      <c r="J118" s="351"/>
      <c r="K118" s="351"/>
      <c r="L118" s="351" t="s">
        <v>225</v>
      </c>
      <c r="M118" s="351"/>
      <c r="N118" s="351"/>
      <c r="O118" s="351"/>
      <c r="P118" s="605" t="s">
        <v>226</v>
      </c>
      <c r="Q118" s="606"/>
      <c r="R118" s="606"/>
      <c r="S118" s="606"/>
      <c r="T118" s="607" t="s">
        <v>223</v>
      </c>
      <c r="U118" s="606"/>
      <c r="V118" s="606"/>
      <c r="W118" s="606"/>
      <c r="X118" s="606"/>
      <c r="Y118" s="606"/>
      <c r="Z118" s="606"/>
      <c r="AA118" s="608"/>
      <c r="AB118" s="383" t="s">
        <v>224</v>
      </c>
      <c r="AC118" s="566"/>
      <c r="AD118" s="566"/>
      <c r="AE118" s="593"/>
      <c r="AF118" s="383" t="s">
        <v>225</v>
      </c>
      <c r="AG118" s="593"/>
      <c r="AH118" s="352" t="s">
        <v>226</v>
      </c>
      <c r="AI118" s="352"/>
      <c r="AJ118" s="636"/>
      <c r="AK118" s="637" t="s">
        <v>224</v>
      </c>
      <c r="AL118" s="444"/>
      <c r="AM118" s="443"/>
      <c r="AN118" s="383" t="s">
        <v>225</v>
      </c>
      <c r="AO118" s="566"/>
      <c r="AP118" s="593"/>
      <c r="AQ118" s="605" t="s">
        <v>226</v>
      </c>
      <c r="AR118" s="606"/>
      <c r="AS118" s="606"/>
      <c r="AT118" s="626" t="s">
        <v>387</v>
      </c>
      <c r="AU118" s="627"/>
      <c r="AV118" s="627"/>
      <c r="AW118" s="627"/>
      <c r="AX118" s="627"/>
      <c r="AY118" s="627"/>
      <c r="AZ118" s="627"/>
      <c r="BA118" s="627"/>
      <c r="BB118" s="627"/>
      <c r="BC118" s="627"/>
      <c r="BD118" s="627"/>
      <c r="BE118" s="627"/>
      <c r="BF118" s="627"/>
      <c r="BG118" s="627"/>
      <c r="BH118" s="627"/>
      <c r="BI118" s="627"/>
      <c r="BJ118" s="628"/>
      <c r="BK118" s="23"/>
      <c r="BL118" s="23"/>
      <c r="BM118" s="23"/>
      <c r="BN118" s="23"/>
    </row>
    <row r="119" spans="1:66" ht="51" customHeight="1" x14ac:dyDescent="0.4">
      <c r="A119" s="604" t="s">
        <v>227</v>
      </c>
      <c r="B119" s="351"/>
      <c r="C119" s="351"/>
      <c r="D119" s="351"/>
      <c r="E119" s="351"/>
      <c r="F119" s="351"/>
      <c r="G119" s="351"/>
      <c r="H119" s="351">
        <v>2</v>
      </c>
      <c r="I119" s="351"/>
      <c r="J119" s="351"/>
      <c r="K119" s="351"/>
      <c r="L119" s="630">
        <v>1</v>
      </c>
      <c r="M119" s="630"/>
      <c r="N119" s="630"/>
      <c r="O119" s="630"/>
      <c r="P119" s="630">
        <v>1</v>
      </c>
      <c r="Q119" s="630"/>
      <c r="R119" s="630"/>
      <c r="S119" s="632"/>
      <c r="T119" s="634" t="s">
        <v>228</v>
      </c>
      <c r="U119" s="635"/>
      <c r="V119" s="635"/>
      <c r="W119" s="635"/>
      <c r="X119" s="635"/>
      <c r="Y119" s="635"/>
      <c r="Z119" s="635"/>
      <c r="AA119" s="635"/>
      <c r="AB119" s="351">
        <v>4</v>
      </c>
      <c r="AC119" s="351"/>
      <c r="AD119" s="351"/>
      <c r="AE119" s="351"/>
      <c r="AF119" s="351">
        <v>2</v>
      </c>
      <c r="AG119" s="351"/>
      <c r="AH119" s="351">
        <v>3</v>
      </c>
      <c r="AI119" s="351"/>
      <c r="AJ119" s="623"/>
      <c r="AK119" s="604">
        <v>9</v>
      </c>
      <c r="AL119" s="351"/>
      <c r="AM119" s="351"/>
      <c r="AN119" s="351">
        <v>8</v>
      </c>
      <c r="AO119" s="351"/>
      <c r="AP119" s="351"/>
      <c r="AQ119" s="351">
        <v>12</v>
      </c>
      <c r="AR119" s="351"/>
      <c r="AS119" s="383"/>
      <c r="AT119" s="626"/>
      <c r="AU119" s="627"/>
      <c r="AV119" s="627"/>
      <c r="AW119" s="627"/>
      <c r="AX119" s="627"/>
      <c r="AY119" s="627"/>
      <c r="AZ119" s="627"/>
      <c r="BA119" s="627"/>
      <c r="BB119" s="627"/>
      <c r="BC119" s="627"/>
      <c r="BD119" s="627"/>
      <c r="BE119" s="627"/>
      <c r="BF119" s="627"/>
      <c r="BG119" s="627"/>
      <c r="BH119" s="627"/>
      <c r="BI119" s="627"/>
      <c r="BJ119" s="628"/>
      <c r="BK119" s="23"/>
      <c r="BL119" s="23"/>
      <c r="BM119" s="23"/>
      <c r="BN119" s="23"/>
    </row>
    <row r="120" spans="1:66" ht="51.75" customHeight="1" x14ac:dyDescent="0.4">
      <c r="A120" s="604"/>
      <c r="B120" s="351"/>
      <c r="C120" s="351"/>
      <c r="D120" s="351"/>
      <c r="E120" s="351"/>
      <c r="F120" s="351"/>
      <c r="G120" s="351"/>
      <c r="H120" s="351"/>
      <c r="I120" s="351"/>
      <c r="J120" s="351"/>
      <c r="K120" s="351"/>
      <c r="L120" s="630"/>
      <c r="M120" s="630"/>
      <c r="N120" s="630"/>
      <c r="O120" s="630"/>
      <c r="P120" s="630"/>
      <c r="Q120" s="630"/>
      <c r="R120" s="630"/>
      <c r="S120" s="632"/>
      <c r="T120" s="650" t="s">
        <v>229</v>
      </c>
      <c r="U120" s="651"/>
      <c r="V120" s="651"/>
      <c r="W120" s="651"/>
      <c r="X120" s="651"/>
      <c r="Y120" s="651"/>
      <c r="Z120" s="651"/>
      <c r="AA120" s="651"/>
      <c r="AB120" s="351">
        <v>6</v>
      </c>
      <c r="AC120" s="351"/>
      <c r="AD120" s="351"/>
      <c r="AE120" s="351"/>
      <c r="AF120" s="351">
        <v>2</v>
      </c>
      <c r="AG120" s="351"/>
      <c r="AH120" s="351">
        <v>3</v>
      </c>
      <c r="AI120" s="351"/>
      <c r="AJ120" s="623"/>
      <c r="AK120" s="604"/>
      <c r="AL120" s="351"/>
      <c r="AM120" s="351"/>
      <c r="AN120" s="351"/>
      <c r="AO120" s="351"/>
      <c r="AP120" s="351"/>
      <c r="AQ120" s="351"/>
      <c r="AR120" s="351"/>
      <c r="AS120" s="383"/>
      <c r="AT120" s="626"/>
      <c r="AU120" s="627"/>
      <c r="AV120" s="627"/>
      <c r="AW120" s="627"/>
      <c r="AX120" s="627"/>
      <c r="AY120" s="627"/>
      <c r="AZ120" s="627"/>
      <c r="BA120" s="627"/>
      <c r="BB120" s="627"/>
      <c r="BC120" s="627"/>
      <c r="BD120" s="627"/>
      <c r="BE120" s="627"/>
      <c r="BF120" s="627"/>
      <c r="BG120" s="627"/>
      <c r="BH120" s="627"/>
      <c r="BI120" s="627"/>
      <c r="BJ120" s="628"/>
      <c r="BK120" s="23"/>
      <c r="BL120" s="23"/>
      <c r="BM120" s="23"/>
      <c r="BN120" s="23"/>
    </row>
    <row r="121" spans="1:66" ht="53.25" customHeight="1" thickBot="1" x14ac:dyDescent="0.45">
      <c r="A121" s="624"/>
      <c r="B121" s="625"/>
      <c r="C121" s="625"/>
      <c r="D121" s="625"/>
      <c r="E121" s="625"/>
      <c r="F121" s="625"/>
      <c r="G121" s="625"/>
      <c r="H121" s="625"/>
      <c r="I121" s="625"/>
      <c r="J121" s="625"/>
      <c r="K121" s="625"/>
      <c r="L121" s="631"/>
      <c r="M121" s="631"/>
      <c r="N121" s="631"/>
      <c r="O121" s="631"/>
      <c r="P121" s="631"/>
      <c r="Q121" s="631"/>
      <c r="R121" s="631"/>
      <c r="S121" s="633"/>
      <c r="T121" s="638" t="s">
        <v>230</v>
      </c>
      <c r="U121" s="639"/>
      <c r="V121" s="639"/>
      <c r="W121" s="639"/>
      <c r="X121" s="639"/>
      <c r="Y121" s="639"/>
      <c r="Z121" s="639"/>
      <c r="AA121" s="639"/>
      <c r="AB121" s="625">
        <v>9</v>
      </c>
      <c r="AC121" s="625"/>
      <c r="AD121" s="625"/>
      <c r="AE121" s="625"/>
      <c r="AF121" s="625">
        <v>12</v>
      </c>
      <c r="AG121" s="625"/>
      <c r="AH121" s="625">
        <v>18</v>
      </c>
      <c r="AI121" s="625"/>
      <c r="AJ121" s="640"/>
      <c r="AK121" s="624"/>
      <c r="AL121" s="625"/>
      <c r="AM121" s="625"/>
      <c r="AN121" s="625"/>
      <c r="AO121" s="625"/>
      <c r="AP121" s="625"/>
      <c r="AQ121" s="625"/>
      <c r="AR121" s="625"/>
      <c r="AS121" s="618"/>
      <c r="AT121" s="619"/>
      <c r="AU121" s="487"/>
      <c r="AV121" s="487"/>
      <c r="AW121" s="487"/>
      <c r="AX121" s="487"/>
      <c r="AY121" s="487"/>
      <c r="AZ121" s="487"/>
      <c r="BA121" s="487"/>
      <c r="BB121" s="487"/>
      <c r="BC121" s="487"/>
      <c r="BD121" s="487"/>
      <c r="BE121" s="487"/>
      <c r="BF121" s="487"/>
      <c r="BG121" s="487"/>
      <c r="BH121" s="487"/>
      <c r="BI121" s="487"/>
      <c r="BJ121" s="629"/>
      <c r="BK121" s="23"/>
      <c r="BL121" s="23"/>
      <c r="BM121" s="23"/>
      <c r="BN121" s="23"/>
    </row>
    <row r="122" spans="1:66" ht="7.5" customHeight="1" x14ac:dyDescent="0.6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</row>
    <row r="123" spans="1:66" ht="69.75" customHeight="1" x14ac:dyDescent="0.6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65"/>
      <c r="S123" s="65"/>
      <c r="T123" s="20"/>
      <c r="U123" s="20"/>
      <c r="V123" s="20"/>
      <c r="W123" s="20"/>
      <c r="X123" s="20"/>
      <c r="Y123" s="20"/>
      <c r="Z123" s="20"/>
      <c r="AA123" s="43" t="s">
        <v>231</v>
      </c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65"/>
      <c r="AV123" s="65"/>
      <c r="AW123" s="65"/>
      <c r="AX123" s="65"/>
      <c r="AY123" s="65"/>
      <c r="AZ123" s="65"/>
      <c r="BA123" s="65"/>
      <c r="BB123" s="65"/>
      <c r="BC123" s="65"/>
      <c r="BD123" s="315"/>
      <c r="BE123" s="315"/>
      <c r="BF123" s="315"/>
      <c r="BG123" s="315"/>
      <c r="BH123" s="20"/>
      <c r="BI123" s="20"/>
      <c r="BJ123" s="20"/>
      <c r="BK123" s="20"/>
      <c r="BL123" s="20"/>
      <c r="BM123" s="20"/>
      <c r="BN123" s="20"/>
    </row>
    <row r="124" spans="1:66" ht="12" customHeight="1" thickBot="1" x14ac:dyDescent="0.7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65"/>
      <c r="S124" s="65"/>
      <c r="T124" s="20"/>
      <c r="U124" s="20"/>
      <c r="V124" s="20"/>
      <c r="W124" s="20"/>
      <c r="X124" s="20"/>
      <c r="Y124" s="20"/>
      <c r="Z124" s="20"/>
      <c r="AA124" s="43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65"/>
      <c r="AV124" s="65"/>
      <c r="AW124" s="65"/>
      <c r="AX124" s="65"/>
      <c r="AY124" s="65"/>
      <c r="AZ124" s="65"/>
      <c r="BA124" s="65"/>
      <c r="BB124" s="65"/>
      <c r="BC124" s="65"/>
      <c r="BD124" s="315"/>
      <c r="BE124" s="315"/>
      <c r="BF124" s="315"/>
      <c r="BG124" s="315"/>
      <c r="BH124" s="20"/>
      <c r="BI124" s="20"/>
      <c r="BJ124" s="20"/>
      <c r="BK124" s="20"/>
      <c r="BL124" s="20"/>
      <c r="BM124" s="20"/>
      <c r="BN124" s="20"/>
    </row>
    <row r="125" spans="1:66" ht="105.75" customHeight="1" thickBot="1" x14ac:dyDescent="0.7">
      <c r="A125" s="641" t="s">
        <v>232</v>
      </c>
      <c r="B125" s="642"/>
      <c r="C125" s="642"/>
      <c r="D125" s="643"/>
      <c r="E125" s="345" t="s">
        <v>233</v>
      </c>
      <c r="F125" s="346"/>
      <c r="G125" s="346"/>
      <c r="H125" s="346"/>
      <c r="I125" s="346"/>
      <c r="J125" s="346"/>
      <c r="K125" s="346"/>
      <c r="L125" s="346"/>
      <c r="M125" s="346"/>
      <c r="N125" s="346"/>
      <c r="O125" s="346"/>
      <c r="P125" s="346"/>
      <c r="Q125" s="346"/>
      <c r="R125" s="346"/>
      <c r="S125" s="346"/>
      <c r="T125" s="346"/>
      <c r="U125" s="346"/>
      <c r="V125" s="346"/>
      <c r="W125" s="346"/>
      <c r="X125" s="346"/>
      <c r="Y125" s="346"/>
      <c r="Z125" s="346"/>
      <c r="AA125" s="346"/>
      <c r="AB125" s="346"/>
      <c r="AC125" s="346"/>
      <c r="AD125" s="346"/>
      <c r="AE125" s="346"/>
      <c r="AF125" s="346"/>
      <c r="AG125" s="346"/>
      <c r="AH125" s="346"/>
      <c r="AI125" s="346"/>
      <c r="AJ125" s="346"/>
      <c r="AK125" s="346"/>
      <c r="AL125" s="346"/>
      <c r="AM125" s="346"/>
      <c r="AN125" s="346"/>
      <c r="AO125" s="346"/>
      <c r="AP125" s="346"/>
      <c r="AQ125" s="346"/>
      <c r="AR125" s="346"/>
      <c r="AS125" s="346"/>
      <c r="AT125" s="346"/>
      <c r="AU125" s="346"/>
      <c r="AV125" s="346"/>
      <c r="AW125" s="346"/>
      <c r="AX125" s="346"/>
      <c r="AY125" s="346"/>
      <c r="AZ125" s="346"/>
      <c r="BA125" s="346"/>
      <c r="BB125" s="346"/>
      <c r="BC125" s="346"/>
      <c r="BD125" s="346"/>
      <c r="BE125" s="346"/>
      <c r="BF125" s="346"/>
      <c r="BG125" s="346"/>
      <c r="BH125" s="346"/>
      <c r="BI125" s="346"/>
      <c r="BJ125" s="382"/>
      <c r="BK125" s="20"/>
      <c r="BL125" s="20"/>
      <c r="BM125" s="20"/>
      <c r="BN125" s="20"/>
    </row>
    <row r="126" spans="1:66" ht="68.25" customHeight="1" x14ac:dyDescent="0.65">
      <c r="A126" s="563" t="s">
        <v>200</v>
      </c>
      <c r="B126" s="562"/>
      <c r="C126" s="562"/>
      <c r="D126" s="583"/>
      <c r="E126" s="661" t="s">
        <v>234</v>
      </c>
      <c r="F126" s="662"/>
      <c r="G126" s="662"/>
      <c r="H126" s="662"/>
      <c r="I126" s="662"/>
      <c r="J126" s="662"/>
      <c r="K126" s="662"/>
      <c r="L126" s="662"/>
      <c r="M126" s="662"/>
      <c r="N126" s="662"/>
      <c r="O126" s="662"/>
      <c r="P126" s="662"/>
      <c r="Q126" s="662"/>
      <c r="R126" s="662"/>
      <c r="S126" s="662"/>
      <c r="T126" s="662"/>
      <c r="U126" s="662"/>
      <c r="V126" s="662"/>
      <c r="W126" s="662"/>
      <c r="X126" s="662"/>
      <c r="Y126" s="662"/>
      <c r="Z126" s="662"/>
      <c r="AA126" s="662"/>
      <c r="AB126" s="662"/>
      <c r="AC126" s="662"/>
      <c r="AD126" s="662"/>
      <c r="AE126" s="662"/>
      <c r="AF126" s="662"/>
      <c r="AG126" s="662"/>
      <c r="AH126" s="662"/>
      <c r="AI126" s="662"/>
      <c r="AJ126" s="662"/>
      <c r="AK126" s="662"/>
      <c r="AL126" s="662"/>
      <c r="AM126" s="662"/>
      <c r="AN126" s="662"/>
      <c r="AO126" s="662"/>
      <c r="AP126" s="662"/>
      <c r="AQ126" s="662"/>
      <c r="AR126" s="662"/>
      <c r="AS126" s="662"/>
      <c r="AT126" s="662"/>
      <c r="AU126" s="662"/>
      <c r="AV126" s="662"/>
      <c r="AW126" s="662"/>
      <c r="AX126" s="662"/>
      <c r="AY126" s="662"/>
      <c r="AZ126" s="662"/>
      <c r="BA126" s="662"/>
      <c r="BB126" s="662"/>
      <c r="BC126" s="662"/>
      <c r="BD126" s="662"/>
      <c r="BE126" s="662"/>
      <c r="BF126" s="662"/>
      <c r="BG126" s="662"/>
      <c r="BH126" s="662"/>
      <c r="BI126" s="662"/>
      <c r="BJ126" s="663"/>
      <c r="BK126" s="20"/>
      <c r="BL126" s="20"/>
      <c r="BM126" s="20"/>
      <c r="BN126" s="20"/>
    </row>
    <row r="127" spans="1:66" s="3" customFormat="1" ht="63.75" customHeight="1" x14ac:dyDescent="0.25">
      <c r="A127" s="565" t="s">
        <v>235</v>
      </c>
      <c r="B127" s="566"/>
      <c r="C127" s="566"/>
      <c r="D127" s="567"/>
      <c r="E127" s="652" t="s">
        <v>236</v>
      </c>
      <c r="F127" s="653"/>
      <c r="G127" s="653"/>
      <c r="H127" s="653"/>
      <c r="I127" s="653"/>
      <c r="J127" s="653"/>
      <c r="K127" s="653"/>
      <c r="L127" s="653"/>
      <c r="M127" s="653"/>
      <c r="N127" s="653"/>
      <c r="O127" s="653"/>
      <c r="P127" s="653"/>
      <c r="Q127" s="653"/>
      <c r="R127" s="653"/>
      <c r="S127" s="653"/>
      <c r="T127" s="653"/>
      <c r="U127" s="653"/>
      <c r="V127" s="653"/>
      <c r="W127" s="653"/>
      <c r="X127" s="653"/>
      <c r="Y127" s="653"/>
      <c r="Z127" s="653"/>
      <c r="AA127" s="653"/>
      <c r="AB127" s="653"/>
      <c r="AC127" s="653"/>
      <c r="AD127" s="653"/>
      <c r="AE127" s="653"/>
      <c r="AF127" s="653"/>
      <c r="AG127" s="653"/>
      <c r="AH127" s="653"/>
      <c r="AI127" s="653"/>
      <c r="AJ127" s="653"/>
      <c r="AK127" s="653"/>
      <c r="AL127" s="653"/>
      <c r="AM127" s="653"/>
      <c r="AN127" s="653"/>
      <c r="AO127" s="653"/>
      <c r="AP127" s="653"/>
      <c r="AQ127" s="653"/>
      <c r="AR127" s="653"/>
      <c r="AS127" s="653"/>
      <c r="AT127" s="653"/>
      <c r="AU127" s="653"/>
      <c r="AV127" s="653"/>
      <c r="AW127" s="653"/>
      <c r="AX127" s="653"/>
      <c r="AY127" s="653"/>
      <c r="AZ127" s="653"/>
      <c r="BA127" s="653"/>
      <c r="BB127" s="653"/>
      <c r="BC127" s="653"/>
      <c r="BD127" s="653"/>
      <c r="BE127" s="653"/>
      <c r="BF127" s="653"/>
      <c r="BG127" s="653"/>
      <c r="BH127" s="653"/>
      <c r="BI127" s="653"/>
      <c r="BJ127" s="654"/>
      <c r="BK127" s="19"/>
      <c r="BL127" s="19"/>
      <c r="BM127" s="19"/>
      <c r="BN127" s="19"/>
    </row>
    <row r="128" spans="1:66" s="3" customFormat="1" ht="81.75" customHeight="1" x14ac:dyDescent="0.25">
      <c r="A128" s="565" t="s">
        <v>237</v>
      </c>
      <c r="B128" s="566"/>
      <c r="C128" s="566"/>
      <c r="D128" s="567"/>
      <c r="E128" s="664" t="s">
        <v>238</v>
      </c>
      <c r="F128" s="665"/>
      <c r="G128" s="665"/>
      <c r="H128" s="665"/>
      <c r="I128" s="665"/>
      <c r="J128" s="665"/>
      <c r="K128" s="665"/>
      <c r="L128" s="665"/>
      <c r="M128" s="665"/>
      <c r="N128" s="665"/>
      <c r="O128" s="665"/>
      <c r="P128" s="665"/>
      <c r="Q128" s="665"/>
      <c r="R128" s="665"/>
      <c r="S128" s="665"/>
      <c r="T128" s="665"/>
      <c r="U128" s="665"/>
      <c r="V128" s="665"/>
      <c r="W128" s="665"/>
      <c r="X128" s="665"/>
      <c r="Y128" s="665"/>
      <c r="Z128" s="665"/>
      <c r="AA128" s="665"/>
      <c r="AB128" s="665"/>
      <c r="AC128" s="665"/>
      <c r="AD128" s="665"/>
      <c r="AE128" s="665"/>
      <c r="AF128" s="665"/>
      <c r="AG128" s="665"/>
      <c r="AH128" s="665"/>
      <c r="AI128" s="665"/>
      <c r="AJ128" s="665"/>
      <c r="AK128" s="665"/>
      <c r="AL128" s="665"/>
      <c r="AM128" s="665"/>
      <c r="AN128" s="665"/>
      <c r="AO128" s="665"/>
      <c r="AP128" s="665"/>
      <c r="AQ128" s="665"/>
      <c r="AR128" s="665"/>
      <c r="AS128" s="665"/>
      <c r="AT128" s="665"/>
      <c r="AU128" s="665"/>
      <c r="AV128" s="665"/>
      <c r="AW128" s="665"/>
      <c r="AX128" s="665"/>
      <c r="AY128" s="665"/>
      <c r="AZ128" s="665"/>
      <c r="BA128" s="665"/>
      <c r="BB128" s="665"/>
      <c r="BC128" s="665"/>
      <c r="BD128" s="665"/>
      <c r="BE128" s="665"/>
      <c r="BF128" s="665"/>
      <c r="BG128" s="665"/>
      <c r="BH128" s="665"/>
      <c r="BI128" s="665"/>
      <c r="BJ128" s="666"/>
      <c r="BK128" s="19"/>
      <c r="BL128" s="19"/>
      <c r="BM128" s="19"/>
      <c r="BN128" s="19"/>
    </row>
    <row r="129" spans="1:66" s="3" customFormat="1" ht="61.5" customHeight="1" x14ac:dyDescent="0.25">
      <c r="A129" s="565" t="s">
        <v>239</v>
      </c>
      <c r="B129" s="566"/>
      <c r="C129" s="566"/>
      <c r="D129" s="567"/>
      <c r="E129" s="652" t="s">
        <v>240</v>
      </c>
      <c r="F129" s="653"/>
      <c r="G129" s="653"/>
      <c r="H129" s="653"/>
      <c r="I129" s="653"/>
      <c r="J129" s="653"/>
      <c r="K129" s="653"/>
      <c r="L129" s="653"/>
      <c r="M129" s="653"/>
      <c r="N129" s="653"/>
      <c r="O129" s="653"/>
      <c r="P129" s="653"/>
      <c r="Q129" s="653"/>
      <c r="R129" s="653"/>
      <c r="S129" s="653"/>
      <c r="T129" s="653"/>
      <c r="U129" s="653"/>
      <c r="V129" s="653"/>
      <c r="W129" s="653"/>
      <c r="X129" s="653"/>
      <c r="Y129" s="653"/>
      <c r="Z129" s="653"/>
      <c r="AA129" s="653"/>
      <c r="AB129" s="653"/>
      <c r="AC129" s="653"/>
      <c r="AD129" s="653"/>
      <c r="AE129" s="653"/>
      <c r="AF129" s="653"/>
      <c r="AG129" s="653"/>
      <c r="AH129" s="653"/>
      <c r="AI129" s="653"/>
      <c r="AJ129" s="653"/>
      <c r="AK129" s="653"/>
      <c r="AL129" s="653"/>
      <c r="AM129" s="653"/>
      <c r="AN129" s="653"/>
      <c r="AO129" s="653"/>
      <c r="AP129" s="653"/>
      <c r="AQ129" s="653"/>
      <c r="AR129" s="653"/>
      <c r="AS129" s="653"/>
      <c r="AT129" s="653"/>
      <c r="AU129" s="653"/>
      <c r="AV129" s="653"/>
      <c r="AW129" s="653"/>
      <c r="AX129" s="653"/>
      <c r="AY129" s="653"/>
      <c r="AZ129" s="653"/>
      <c r="BA129" s="653"/>
      <c r="BB129" s="653"/>
      <c r="BC129" s="653"/>
      <c r="BD129" s="653"/>
      <c r="BE129" s="653"/>
      <c r="BF129" s="653"/>
      <c r="BG129" s="653"/>
      <c r="BH129" s="653"/>
      <c r="BI129" s="653"/>
      <c r="BJ129" s="654"/>
      <c r="BK129" s="19"/>
      <c r="BL129" s="19"/>
      <c r="BM129" s="19"/>
      <c r="BN129" s="19"/>
    </row>
    <row r="130" spans="1:66" s="3" customFormat="1" ht="90" customHeight="1" x14ac:dyDescent="0.25">
      <c r="A130" s="565" t="s">
        <v>241</v>
      </c>
      <c r="B130" s="566"/>
      <c r="C130" s="566"/>
      <c r="D130" s="567"/>
      <c r="E130" s="652" t="s">
        <v>242</v>
      </c>
      <c r="F130" s="653"/>
      <c r="G130" s="653"/>
      <c r="H130" s="653"/>
      <c r="I130" s="653"/>
      <c r="J130" s="653"/>
      <c r="K130" s="653"/>
      <c r="L130" s="653"/>
      <c r="M130" s="653"/>
      <c r="N130" s="653"/>
      <c r="O130" s="653"/>
      <c r="P130" s="653"/>
      <c r="Q130" s="653"/>
      <c r="R130" s="653"/>
      <c r="S130" s="653"/>
      <c r="T130" s="653"/>
      <c r="U130" s="653"/>
      <c r="V130" s="653"/>
      <c r="W130" s="653"/>
      <c r="X130" s="653"/>
      <c r="Y130" s="653"/>
      <c r="Z130" s="653"/>
      <c r="AA130" s="653"/>
      <c r="AB130" s="653"/>
      <c r="AC130" s="653"/>
      <c r="AD130" s="653"/>
      <c r="AE130" s="653"/>
      <c r="AF130" s="653"/>
      <c r="AG130" s="653"/>
      <c r="AH130" s="653"/>
      <c r="AI130" s="653"/>
      <c r="AJ130" s="653"/>
      <c r="AK130" s="653"/>
      <c r="AL130" s="653"/>
      <c r="AM130" s="653"/>
      <c r="AN130" s="653"/>
      <c r="AO130" s="653"/>
      <c r="AP130" s="653"/>
      <c r="AQ130" s="653"/>
      <c r="AR130" s="653"/>
      <c r="AS130" s="653"/>
      <c r="AT130" s="653"/>
      <c r="AU130" s="653"/>
      <c r="AV130" s="653"/>
      <c r="AW130" s="653"/>
      <c r="AX130" s="653"/>
      <c r="AY130" s="653"/>
      <c r="AZ130" s="653"/>
      <c r="BA130" s="653"/>
      <c r="BB130" s="653"/>
      <c r="BC130" s="653"/>
      <c r="BD130" s="653"/>
      <c r="BE130" s="653"/>
      <c r="BF130" s="653"/>
      <c r="BG130" s="653"/>
      <c r="BH130" s="653"/>
      <c r="BI130" s="653"/>
      <c r="BJ130" s="654"/>
      <c r="BK130" s="19"/>
      <c r="BL130" s="19"/>
      <c r="BM130" s="19"/>
      <c r="BN130" s="19"/>
    </row>
    <row r="131" spans="1:66" ht="93.75" customHeight="1" x14ac:dyDescent="0.65">
      <c r="A131" s="594" t="s">
        <v>243</v>
      </c>
      <c r="B131" s="595"/>
      <c r="C131" s="595"/>
      <c r="D131" s="596"/>
      <c r="E131" s="652" t="s">
        <v>244</v>
      </c>
      <c r="F131" s="653"/>
      <c r="G131" s="653"/>
      <c r="H131" s="653"/>
      <c r="I131" s="653"/>
      <c r="J131" s="653"/>
      <c r="K131" s="653"/>
      <c r="L131" s="653"/>
      <c r="M131" s="653"/>
      <c r="N131" s="653"/>
      <c r="O131" s="653"/>
      <c r="P131" s="653"/>
      <c r="Q131" s="653"/>
      <c r="R131" s="653"/>
      <c r="S131" s="653"/>
      <c r="T131" s="653"/>
      <c r="U131" s="653"/>
      <c r="V131" s="653"/>
      <c r="W131" s="653"/>
      <c r="X131" s="653"/>
      <c r="Y131" s="653"/>
      <c r="Z131" s="653"/>
      <c r="AA131" s="653"/>
      <c r="AB131" s="653"/>
      <c r="AC131" s="653"/>
      <c r="AD131" s="653"/>
      <c r="AE131" s="653"/>
      <c r="AF131" s="653"/>
      <c r="AG131" s="653"/>
      <c r="AH131" s="653"/>
      <c r="AI131" s="653"/>
      <c r="AJ131" s="653"/>
      <c r="AK131" s="653"/>
      <c r="AL131" s="653"/>
      <c r="AM131" s="653"/>
      <c r="AN131" s="653"/>
      <c r="AO131" s="653"/>
      <c r="AP131" s="653"/>
      <c r="AQ131" s="653"/>
      <c r="AR131" s="653"/>
      <c r="AS131" s="653"/>
      <c r="AT131" s="653"/>
      <c r="AU131" s="653"/>
      <c r="AV131" s="653"/>
      <c r="AW131" s="653"/>
      <c r="AX131" s="653"/>
      <c r="AY131" s="653"/>
      <c r="AZ131" s="653"/>
      <c r="BA131" s="653"/>
      <c r="BB131" s="653"/>
      <c r="BC131" s="653"/>
      <c r="BD131" s="653"/>
      <c r="BE131" s="653"/>
      <c r="BF131" s="653"/>
      <c r="BG131" s="653"/>
      <c r="BH131" s="653"/>
      <c r="BI131" s="653"/>
      <c r="BJ131" s="654"/>
      <c r="BK131" s="20"/>
      <c r="BL131" s="20"/>
      <c r="BM131" s="20"/>
      <c r="BN131" s="20"/>
    </row>
    <row r="132" spans="1:66" s="3" customFormat="1" ht="105.75" customHeight="1" x14ac:dyDescent="0.25">
      <c r="A132" s="565" t="s">
        <v>245</v>
      </c>
      <c r="B132" s="566"/>
      <c r="C132" s="566"/>
      <c r="D132" s="567"/>
      <c r="E132" s="652" t="s">
        <v>246</v>
      </c>
      <c r="F132" s="653"/>
      <c r="G132" s="653"/>
      <c r="H132" s="653"/>
      <c r="I132" s="653"/>
      <c r="J132" s="653"/>
      <c r="K132" s="653"/>
      <c r="L132" s="653"/>
      <c r="M132" s="653"/>
      <c r="N132" s="653"/>
      <c r="O132" s="653"/>
      <c r="P132" s="653"/>
      <c r="Q132" s="653"/>
      <c r="R132" s="653"/>
      <c r="S132" s="653"/>
      <c r="T132" s="653"/>
      <c r="U132" s="653"/>
      <c r="V132" s="653"/>
      <c r="W132" s="653"/>
      <c r="X132" s="653"/>
      <c r="Y132" s="653"/>
      <c r="Z132" s="653"/>
      <c r="AA132" s="653"/>
      <c r="AB132" s="653"/>
      <c r="AC132" s="653"/>
      <c r="AD132" s="653"/>
      <c r="AE132" s="653"/>
      <c r="AF132" s="653"/>
      <c r="AG132" s="653"/>
      <c r="AH132" s="653"/>
      <c r="AI132" s="653"/>
      <c r="AJ132" s="653"/>
      <c r="AK132" s="653"/>
      <c r="AL132" s="653"/>
      <c r="AM132" s="653"/>
      <c r="AN132" s="653"/>
      <c r="AO132" s="653"/>
      <c r="AP132" s="653"/>
      <c r="AQ132" s="653"/>
      <c r="AR132" s="653"/>
      <c r="AS132" s="653"/>
      <c r="AT132" s="653"/>
      <c r="AU132" s="653"/>
      <c r="AV132" s="653"/>
      <c r="AW132" s="653"/>
      <c r="AX132" s="653"/>
      <c r="AY132" s="653"/>
      <c r="AZ132" s="653"/>
      <c r="BA132" s="653"/>
      <c r="BB132" s="653"/>
      <c r="BC132" s="653"/>
      <c r="BD132" s="653"/>
      <c r="BE132" s="653"/>
      <c r="BF132" s="653"/>
      <c r="BG132" s="653"/>
      <c r="BH132" s="653"/>
      <c r="BI132" s="653"/>
      <c r="BJ132" s="654"/>
      <c r="BK132" s="19"/>
      <c r="BL132" s="19"/>
      <c r="BM132" s="19"/>
      <c r="BN132" s="19"/>
    </row>
    <row r="133" spans="1:66" ht="105" customHeight="1" x14ac:dyDescent="0.65">
      <c r="A133" s="565" t="s">
        <v>102</v>
      </c>
      <c r="B133" s="566"/>
      <c r="C133" s="566"/>
      <c r="D133" s="567"/>
      <c r="E133" s="652" t="s">
        <v>247</v>
      </c>
      <c r="F133" s="653"/>
      <c r="G133" s="653"/>
      <c r="H133" s="653"/>
      <c r="I133" s="653"/>
      <c r="J133" s="653"/>
      <c r="K133" s="653"/>
      <c r="L133" s="653"/>
      <c r="M133" s="653"/>
      <c r="N133" s="653"/>
      <c r="O133" s="653"/>
      <c r="P133" s="653"/>
      <c r="Q133" s="653"/>
      <c r="R133" s="653"/>
      <c r="S133" s="653"/>
      <c r="T133" s="653"/>
      <c r="U133" s="653"/>
      <c r="V133" s="653"/>
      <c r="W133" s="653"/>
      <c r="X133" s="653"/>
      <c r="Y133" s="653"/>
      <c r="Z133" s="653"/>
      <c r="AA133" s="653"/>
      <c r="AB133" s="653"/>
      <c r="AC133" s="653"/>
      <c r="AD133" s="653"/>
      <c r="AE133" s="653"/>
      <c r="AF133" s="653"/>
      <c r="AG133" s="653"/>
      <c r="AH133" s="653"/>
      <c r="AI133" s="653"/>
      <c r="AJ133" s="653"/>
      <c r="AK133" s="653"/>
      <c r="AL133" s="653"/>
      <c r="AM133" s="653"/>
      <c r="AN133" s="653"/>
      <c r="AO133" s="653"/>
      <c r="AP133" s="653"/>
      <c r="AQ133" s="653"/>
      <c r="AR133" s="653"/>
      <c r="AS133" s="653"/>
      <c r="AT133" s="653"/>
      <c r="AU133" s="653"/>
      <c r="AV133" s="653"/>
      <c r="AW133" s="653"/>
      <c r="AX133" s="653"/>
      <c r="AY133" s="653"/>
      <c r="AZ133" s="653"/>
      <c r="BA133" s="653"/>
      <c r="BB133" s="653"/>
      <c r="BC133" s="653"/>
      <c r="BD133" s="653"/>
      <c r="BE133" s="653"/>
      <c r="BF133" s="653"/>
      <c r="BG133" s="653"/>
      <c r="BH133" s="653"/>
      <c r="BI133" s="653"/>
      <c r="BJ133" s="654"/>
      <c r="BK133" s="20"/>
      <c r="BL133" s="20"/>
      <c r="BM133" s="20"/>
      <c r="BN133" s="20"/>
    </row>
    <row r="134" spans="1:66" s="3" customFormat="1" ht="95.25" customHeight="1" x14ac:dyDescent="0.25">
      <c r="A134" s="565" t="s">
        <v>105</v>
      </c>
      <c r="B134" s="566"/>
      <c r="C134" s="566"/>
      <c r="D134" s="567"/>
      <c r="E134" s="652" t="s">
        <v>248</v>
      </c>
      <c r="F134" s="653"/>
      <c r="G134" s="653"/>
      <c r="H134" s="653"/>
      <c r="I134" s="653"/>
      <c r="J134" s="653"/>
      <c r="K134" s="653"/>
      <c r="L134" s="653"/>
      <c r="M134" s="653"/>
      <c r="N134" s="653"/>
      <c r="O134" s="653"/>
      <c r="P134" s="653"/>
      <c r="Q134" s="653"/>
      <c r="R134" s="653"/>
      <c r="S134" s="653"/>
      <c r="T134" s="653"/>
      <c r="U134" s="653"/>
      <c r="V134" s="653"/>
      <c r="W134" s="653"/>
      <c r="X134" s="653"/>
      <c r="Y134" s="653"/>
      <c r="Z134" s="653"/>
      <c r="AA134" s="653"/>
      <c r="AB134" s="653"/>
      <c r="AC134" s="653"/>
      <c r="AD134" s="653"/>
      <c r="AE134" s="653"/>
      <c r="AF134" s="653"/>
      <c r="AG134" s="653"/>
      <c r="AH134" s="653"/>
      <c r="AI134" s="653"/>
      <c r="AJ134" s="653"/>
      <c r="AK134" s="653"/>
      <c r="AL134" s="653"/>
      <c r="AM134" s="653"/>
      <c r="AN134" s="653"/>
      <c r="AO134" s="653"/>
      <c r="AP134" s="653"/>
      <c r="AQ134" s="653"/>
      <c r="AR134" s="653"/>
      <c r="AS134" s="653"/>
      <c r="AT134" s="653"/>
      <c r="AU134" s="653"/>
      <c r="AV134" s="653"/>
      <c r="AW134" s="653"/>
      <c r="AX134" s="653"/>
      <c r="AY134" s="653"/>
      <c r="AZ134" s="653"/>
      <c r="BA134" s="653"/>
      <c r="BB134" s="653"/>
      <c r="BC134" s="653"/>
      <c r="BD134" s="653"/>
      <c r="BE134" s="653"/>
      <c r="BF134" s="653"/>
      <c r="BG134" s="653"/>
      <c r="BH134" s="653"/>
      <c r="BI134" s="653"/>
      <c r="BJ134" s="654"/>
      <c r="BK134" s="19"/>
      <c r="BL134" s="19"/>
      <c r="BM134" s="19"/>
      <c r="BN134" s="19"/>
    </row>
    <row r="135" spans="1:66" s="3" customFormat="1" ht="80.25" customHeight="1" x14ac:dyDescent="0.25">
      <c r="A135" s="565" t="s">
        <v>209</v>
      </c>
      <c r="B135" s="566"/>
      <c r="C135" s="566"/>
      <c r="D135" s="567"/>
      <c r="E135" s="647" t="s">
        <v>249</v>
      </c>
      <c r="F135" s="648"/>
      <c r="G135" s="648"/>
      <c r="H135" s="648"/>
      <c r="I135" s="648"/>
      <c r="J135" s="648"/>
      <c r="K135" s="648"/>
      <c r="L135" s="648"/>
      <c r="M135" s="648"/>
      <c r="N135" s="648"/>
      <c r="O135" s="648"/>
      <c r="P135" s="648"/>
      <c r="Q135" s="648"/>
      <c r="R135" s="648"/>
      <c r="S135" s="648"/>
      <c r="T135" s="648"/>
      <c r="U135" s="648"/>
      <c r="V135" s="648"/>
      <c r="W135" s="648"/>
      <c r="X135" s="648"/>
      <c r="Y135" s="648"/>
      <c r="Z135" s="648"/>
      <c r="AA135" s="648"/>
      <c r="AB135" s="648"/>
      <c r="AC135" s="648"/>
      <c r="AD135" s="648"/>
      <c r="AE135" s="648"/>
      <c r="AF135" s="648"/>
      <c r="AG135" s="648"/>
      <c r="AH135" s="648"/>
      <c r="AI135" s="648"/>
      <c r="AJ135" s="648"/>
      <c r="AK135" s="648"/>
      <c r="AL135" s="648"/>
      <c r="AM135" s="648"/>
      <c r="AN135" s="648"/>
      <c r="AO135" s="648"/>
      <c r="AP135" s="648"/>
      <c r="AQ135" s="648"/>
      <c r="AR135" s="648"/>
      <c r="AS135" s="648"/>
      <c r="AT135" s="648"/>
      <c r="AU135" s="648"/>
      <c r="AV135" s="648"/>
      <c r="AW135" s="648"/>
      <c r="AX135" s="648"/>
      <c r="AY135" s="648"/>
      <c r="AZ135" s="648"/>
      <c r="BA135" s="648"/>
      <c r="BB135" s="648"/>
      <c r="BC135" s="648"/>
      <c r="BD135" s="648"/>
      <c r="BE135" s="648"/>
      <c r="BF135" s="648"/>
      <c r="BG135" s="648"/>
      <c r="BH135" s="648"/>
      <c r="BI135" s="648"/>
      <c r="BJ135" s="649"/>
      <c r="BK135" s="19"/>
      <c r="BL135" s="19"/>
      <c r="BM135" s="19"/>
      <c r="BN135" s="19"/>
    </row>
    <row r="136" spans="1:66" s="3" customFormat="1" ht="81" customHeight="1" x14ac:dyDescent="0.25">
      <c r="A136" s="565" t="s">
        <v>192</v>
      </c>
      <c r="B136" s="566"/>
      <c r="C136" s="566"/>
      <c r="D136" s="567"/>
      <c r="E136" s="647" t="s">
        <v>250</v>
      </c>
      <c r="F136" s="648"/>
      <c r="G136" s="648"/>
      <c r="H136" s="648"/>
      <c r="I136" s="648"/>
      <c r="J136" s="648"/>
      <c r="K136" s="648"/>
      <c r="L136" s="648"/>
      <c r="M136" s="648"/>
      <c r="N136" s="648"/>
      <c r="O136" s="648"/>
      <c r="P136" s="648"/>
      <c r="Q136" s="648"/>
      <c r="R136" s="648"/>
      <c r="S136" s="648"/>
      <c r="T136" s="648"/>
      <c r="U136" s="648"/>
      <c r="V136" s="648"/>
      <c r="W136" s="648"/>
      <c r="X136" s="648"/>
      <c r="Y136" s="648"/>
      <c r="Z136" s="648"/>
      <c r="AA136" s="648"/>
      <c r="AB136" s="648"/>
      <c r="AC136" s="648"/>
      <c r="AD136" s="648"/>
      <c r="AE136" s="648"/>
      <c r="AF136" s="648"/>
      <c r="AG136" s="648"/>
      <c r="AH136" s="648"/>
      <c r="AI136" s="648"/>
      <c r="AJ136" s="648"/>
      <c r="AK136" s="648"/>
      <c r="AL136" s="648"/>
      <c r="AM136" s="648"/>
      <c r="AN136" s="648"/>
      <c r="AO136" s="648"/>
      <c r="AP136" s="648"/>
      <c r="AQ136" s="648"/>
      <c r="AR136" s="648"/>
      <c r="AS136" s="648"/>
      <c r="AT136" s="648"/>
      <c r="AU136" s="648"/>
      <c r="AV136" s="648"/>
      <c r="AW136" s="648"/>
      <c r="AX136" s="648"/>
      <c r="AY136" s="648"/>
      <c r="AZ136" s="648"/>
      <c r="BA136" s="648"/>
      <c r="BB136" s="648"/>
      <c r="BC136" s="648"/>
      <c r="BD136" s="648"/>
      <c r="BE136" s="648"/>
      <c r="BF136" s="648"/>
      <c r="BG136" s="648"/>
      <c r="BH136" s="648"/>
      <c r="BI136" s="648"/>
      <c r="BJ136" s="649"/>
      <c r="BK136" s="19"/>
      <c r="BL136" s="19"/>
      <c r="BM136" s="19"/>
      <c r="BN136" s="19"/>
    </row>
    <row r="137" spans="1:66" ht="57.75" customHeight="1" x14ac:dyDescent="0.65">
      <c r="A137" s="655" t="s">
        <v>110</v>
      </c>
      <c r="B137" s="656"/>
      <c r="C137" s="656"/>
      <c r="D137" s="657"/>
      <c r="E137" s="644" t="s">
        <v>406</v>
      </c>
      <c r="F137" s="645"/>
      <c r="G137" s="645"/>
      <c r="H137" s="645"/>
      <c r="I137" s="645"/>
      <c r="J137" s="645"/>
      <c r="K137" s="645"/>
      <c r="L137" s="645"/>
      <c r="M137" s="645"/>
      <c r="N137" s="645"/>
      <c r="O137" s="645"/>
      <c r="P137" s="645"/>
      <c r="Q137" s="645"/>
      <c r="R137" s="645"/>
      <c r="S137" s="645"/>
      <c r="T137" s="645"/>
      <c r="U137" s="645"/>
      <c r="V137" s="645"/>
      <c r="W137" s="645"/>
      <c r="X137" s="645"/>
      <c r="Y137" s="645"/>
      <c r="Z137" s="645"/>
      <c r="AA137" s="645"/>
      <c r="AB137" s="645"/>
      <c r="AC137" s="645"/>
      <c r="AD137" s="645"/>
      <c r="AE137" s="645"/>
      <c r="AF137" s="645"/>
      <c r="AG137" s="645"/>
      <c r="AH137" s="645"/>
      <c r="AI137" s="645"/>
      <c r="AJ137" s="645"/>
      <c r="AK137" s="645"/>
      <c r="AL137" s="645"/>
      <c r="AM137" s="645"/>
      <c r="AN137" s="645"/>
      <c r="AO137" s="645"/>
      <c r="AP137" s="645"/>
      <c r="AQ137" s="645"/>
      <c r="AR137" s="645"/>
      <c r="AS137" s="645"/>
      <c r="AT137" s="645"/>
      <c r="AU137" s="645"/>
      <c r="AV137" s="645"/>
      <c r="AW137" s="645"/>
      <c r="AX137" s="645"/>
      <c r="AY137" s="645"/>
      <c r="AZ137" s="645"/>
      <c r="BA137" s="645"/>
      <c r="BB137" s="645"/>
      <c r="BC137" s="645"/>
      <c r="BD137" s="645"/>
      <c r="BE137" s="645"/>
      <c r="BF137" s="645"/>
      <c r="BG137" s="645"/>
      <c r="BH137" s="645"/>
      <c r="BI137" s="645"/>
      <c r="BJ137" s="646"/>
      <c r="BK137" s="20"/>
      <c r="BL137" s="20"/>
      <c r="BM137" s="20"/>
      <c r="BN137" s="20"/>
    </row>
    <row r="138" spans="1:66" ht="57.75" customHeight="1" x14ac:dyDescent="0.65">
      <c r="A138" s="565" t="s">
        <v>112</v>
      </c>
      <c r="B138" s="566"/>
      <c r="C138" s="566"/>
      <c r="D138" s="567"/>
      <c r="E138" s="644" t="s">
        <v>405</v>
      </c>
      <c r="F138" s="645"/>
      <c r="G138" s="645"/>
      <c r="H138" s="645"/>
      <c r="I138" s="645"/>
      <c r="J138" s="645"/>
      <c r="K138" s="645"/>
      <c r="L138" s="645"/>
      <c r="M138" s="645"/>
      <c r="N138" s="645"/>
      <c r="O138" s="645"/>
      <c r="P138" s="645"/>
      <c r="Q138" s="645"/>
      <c r="R138" s="645"/>
      <c r="S138" s="645"/>
      <c r="T138" s="645"/>
      <c r="U138" s="645"/>
      <c r="V138" s="645"/>
      <c r="W138" s="645"/>
      <c r="X138" s="645"/>
      <c r="Y138" s="645"/>
      <c r="Z138" s="645"/>
      <c r="AA138" s="645"/>
      <c r="AB138" s="645"/>
      <c r="AC138" s="645"/>
      <c r="AD138" s="645"/>
      <c r="AE138" s="645"/>
      <c r="AF138" s="645"/>
      <c r="AG138" s="645"/>
      <c r="AH138" s="645"/>
      <c r="AI138" s="645"/>
      <c r="AJ138" s="645"/>
      <c r="AK138" s="645"/>
      <c r="AL138" s="645"/>
      <c r="AM138" s="645"/>
      <c r="AN138" s="645"/>
      <c r="AO138" s="645"/>
      <c r="AP138" s="645"/>
      <c r="AQ138" s="645"/>
      <c r="AR138" s="645"/>
      <c r="AS138" s="645"/>
      <c r="AT138" s="645"/>
      <c r="AU138" s="645"/>
      <c r="AV138" s="645"/>
      <c r="AW138" s="645"/>
      <c r="AX138" s="645"/>
      <c r="AY138" s="645"/>
      <c r="AZ138" s="645"/>
      <c r="BA138" s="645"/>
      <c r="BB138" s="645"/>
      <c r="BC138" s="645"/>
      <c r="BD138" s="645"/>
      <c r="BE138" s="645"/>
      <c r="BF138" s="645"/>
      <c r="BG138" s="645"/>
      <c r="BH138" s="645"/>
      <c r="BI138" s="645"/>
      <c r="BJ138" s="646"/>
      <c r="BK138" s="20"/>
      <c r="BL138" s="20"/>
      <c r="BM138" s="20"/>
      <c r="BN138" s="20"/>
    </row>
    <row r="139" spans="1:66" ht="54" customHeight="1" x14ac:dyDescent="0.65">
      <c r="A139" s="565" t="s">
        <v>115</v>
      </c>
      <c r="B139" s="566"/>
      <c r="C139" s="566"/>
      <c r="D139" s="567"/>
      <c r="E139" s="647" t="s">
        <v>404</v>
      </c>
      <c r="F139" s="648"/>
      <c r="G139" s="648"/>
      <c r="H139" s="648"/>
      <c r="I139" s="648"/>
      <c r="J139" s="648"/>
      <c r="K139" s="648"/>
      <c r="L139" s="648"/>
      <c r="M139" s="648"/>
      <c r="N139" s="648"/>
      <c r="O139" s="648"/>
      <c r="P139" s="648"/>
      <c r="Q139" s="648"/>
      <c r="R139" s="648"/>
      <c r="S139" s="648"/>
      <c r="T139" s="648"/>
      <c r="U139" s="648"/>
      <c r="V139" s="648"/>
      <c r="W139" s="648"/>
      <c r="X139" s="648"/>
      <c r="Y139" s="648"/>
      <c r="Z139" s="648"/>
      <c r="AA139" s="648"/>
      <c r="AB139" s="648"/>
      <c r="AC139" s="648"/>
      <c r="AD139" s="648"/>
      <c r="AE139" s="648"/>
      <c r="AF139" s="648"/>
      <c r="AG139" s="648"/>
      <c r="AH139" s="648"/>
      <c r="AI139" s="648"/>
      <c r="AJ139" s="648"/>
      <c r="AK139" s="648"/>
      <c r="AL139" s="648"/>
      <c r="AM139" s="648"/>
      <c r="AN139" s="648"/>
      <c r="AO139" s="648"/>
      <c r="AP139" s="648"/>
      <c r="AQ139" s="648"/>
      <c r="AR139" s="648"/>
      <c r="AS139" s="648"/>
      <c r="AT139" s="648"/>
      <c r="AU139" s="648"/>
      <c r="AV139" s="648"/>
      <c r="AW139" s="648"/>
      <c r="AX139" s="648"/>
      <c r="AY139" s="648"/>
      <c r="AZ139" s="648"/>
      <c r="BA139" s="648"/>
      <c r="BB139" s="648"/>
      <c r="BC139" s="648"/>
      <c r="BD139" s="648"/>
      <c r="BE139" s="648"/>
      <c r="BF139" s="648"/>
      <c r="BG139" s="648"/>
      <c r="BH139" s="648"/>
      <c r="BI139" s="648"/>
      <c r="BJ139" s="649"/>
      <c r="BK139" s="20"/>
      <c r="BL139" s="20"/>
      <c r="BM139" s="20"/>
      <c r="BN139" s="20"/>
    </row>
    <row r="140" spans="1:66" ht="61.5" customHeight="1" x14ac:dyDescent="0.65">
      <c r="A140" s="565" t="s">
        <v>117</v>
      </c>
      <c r="B140" s="566"/>
      <c r="C140" s="566"/>
      <c r="D140" s="567"/>
      <c r="E140" s="647" t="s">
        <v>403</v>
      </c>
      <c r="F140" s="648"/>
      <c r="G140" s="648"/>
      <c r="H140" s="648"/>
      <c r="I140" s="648"/>
      <c r="J140" s="648"/>
      <c r="K140" s="648"/>
      <c r="L140" s="648"/>
      <c r="M140" s="648"/>
      <c r="N140" s="648"/>
      <c r="O140" s="648"/>
      <c r="P140" s="648"/>
      <c r="Q140" s="648"/>
      <c r="R140" s="648"/>
      <c r="S140" s="648"/>
      <c r="T140" s="648"/>
      <c r="U140" s="648"/>
      <c r="V140" s="648"/>
      <c r="W140" s="648"/>
      <c r="X140" s="648"/>
      <c r="Y140" s="648"/>
      <c r="Z140" s="648"/>
      <c r="AA140" s="648"/>
      <c r="AB140" s="648"/>
      <c r="AC140" s="648"/>
      <c r="AD140" s="648"/>
      <c r="AE140" s="648"/>
      <c r="AF140" s="648"/>
      <c r="AG140" s="648"/>
      <c r="AH140" s="648"/>
      <c r="AI140" s="648"/>
      <c r="AJ140" s="648"/>
      <c r="AK140" s="648"/>
      <c r="AL140" s="648"/>
      <c r="AM140" s="648"/>
      <c r="AN140" s="648"/>
      <c r="AO140" s="648"/>
      <c r="AP140" s="648"/>
      <c r="AQ140" s="648"/>
      <c r="AR140" s="648"/>
      <c r="AS140" s="648"/>
      <c r="AT140" s="648"/>
      <c r="AU140" s="648"/>
      <c r="AV140" s="648"/>
      <c r="AW140" s="648"/>
      <c r="AX140" s="648"/>
      <c r="AY140" s="648"/>
      <c r="AZ140" s="648"/>
      <c r="BA140" s="648"/>
      <c r="BB140" s="648"/>
      <c r="BC140" s="648"/>
      <c r="BD140" s="648"/>
      <c r="BE140" s="648"/>
      <c r="BF140" s="648"/>
      <c r="BG140" s="648"/>
      <c r="BH140" s="648"/>
      <c r="BI140" s="648"/>
      <c r="BJ140" s="649"/>
      <c r="BK140" s="20"/>
      <c r="BL140" s="20"/>
      <c r="BM140" s="20"/>
      <c r="BN140" s="20"/>
    </row>
    <row r="141" spans="1:66" ht="45" customHeight="1" x14ac:dyDescent="0.65">
      <c r="A141" s="565" t="s">
        <v>251</v>
      </c>
      <c r="B141" s="566"/>
      <c r="C141" s="566"/>
      <c r="D141" s="567"/>
      <c r="E141" s="647" t="s">
        <v>407</v>
      </c>
      <c r="F141" s="648"/>
      <c r="G141" s="648"/>
      <c r="H141" s="648"/>
      <c r="I141" s="648"/>
      <c r="J141" s="648"/>
      <c r="K141" s="648"/>
      <c r="L141" s="648"/>
      <c r="M141" s="648"/>
      <c r="N141" s="648"/>
      <c r="O141" s="648"/>
      <c r="P141" s="648"/>
      <c r="Q141" s="648"/>
      <c r="R141" s="648"/>
      <c r="S141" s="648"/>
      <c r="T141" s="648"/>
      <c r="U141" s="648"/>
      <c r="V141" s="648"/>
      <c r="W141" s="648"/>
      <c r="X141" s="648"/>
      <c r="Y141" s="648"/>
      <c r="Z141" s="648"/>
      <c r="AA141" s="648"/>
      <c r="AB141" s="648"/>
      <c r="AC141" s="648"/>
      <c r="AD141" s="648"/>
      <c r="AE141" s="648"/>
      <c r="AF141" s="648"/>
      <c r="AG141" s="648"/>
      <c r="AH141" s="648"/>
      <c r="AI141" s="648"/>
      <c r="AJ141" s="648"/>
      <c r="AK141" s="648"/>
      <c r="AL141" s="648"/>
      <c r="AM141" s="648"/>
      <c r="AN141" s="648"/>
      <c r="AO141" s="648"/>
      <c r="AP141" s="648"/>
      <c r="AQ141" s="648"/>
      <c r="AR141" s="648"/>
      <c r="AS141" s="648"/>
      <c r="AT141" s="648"/>
      <c r="AU141" s="648"/>
      <c r="AV141" s="648"/>
      <c r="AW141" s="648"/>
      <c r="AX141" s="648"/>
      <c r="AY141" s="648"/>
      <c r="AZ141" s="648"/>
      <c r="BA141" s="648"/>
      <c r="BB141" s="648"/>
      <c r="BC141" s="648"/>
      <c r="BD141" s="648"/>
      <c r="BE141" s="648"/>
      <c r="BF141" s="648"/>
      <c r="BG141" s="648"/>
      <c r="BH141" s="648"/>
      <c r="BI141" s="648"/>
      <c r="BJ141" s="649"/>
      <c r="BK141" s="20"/>
      <c r="BL141" s="20"/>
      <c r="BM141" s="20"/>
      <c r="BN141" s="20"/>
    </row>
    <row r="142" spans="1:66" ht="47.25" customHeight="1" x14ac:dyDescent="0.65">
      <c r="A142" s="565" t="s">
        <v>252</v>
      </c>
      <c r="B142" s="566"/>
      <c r="C142" s="566"/>
      <c r="D142" s="567"/>
      <c r="E142" s="647" t="s">
        <v>402</v>
      </c>
      <c r="F142" s="648"/>
      <c r="G142" s="648"/>
      <c r="H142" s="648"/>
      <c r="I142" s="648"/>
      <c r="J142" s="648"/>
      <c r="K142" s="648"/>
      <c r="L142" s="648"/>
      <c r="M142" s="648"/>
      <c r="N142" s="648"/>
      <c r="O142" s="648"/>
      <c r="P142" s="648"/>
      <c r="Q142" s="648"/>
      <c r="R142" s="648"/>
      <c r="S142" s="648"/>
      <c r="T142" s="648"/>
      <c r="U142" s="648"/>
      <c r="V142" s="648"/>
      <c r="W142" s="648"/>
      <c r="X142" s="648"/>
      <c r="Y142" s="648"/>
      <c r="Z142" s="648"/>
      <c r="AA142" s="648"/>
      <c r="AB142" s="648"/>
      <c r="AC142" s="648"/>
      <c r="AD142" s="648"/>
      <c r="AE142" s="648"/>
      <c r="AF142" s="648"/>
      <c r="AG142" s="648"/>
      <c r="AH142" s="648"/>
      <c r="AI142" s="648"/>
      <c r="AJ142" s="648"/>
      <c r="AK142" s="648"/>
      <c r="AL142" s="648"/>
      <c r="AM142" s="648"/>
      <c r="AN142" s="648"/>
      <c r="AO142" s="648"/>
      <c r="AP142" s="648"/>
      <c r="AQ142" s="648"/>
      <c r="AR142" s="648"/>
      <c r="AS142" s="648"/>
      <c r="AT142" s="648"/>
      <c r="AU142" s="648"/>
      <c r="AV142" s="648"/>
      <c r="AW142" s="648"/>
      <c r="AX142" s="648"/>
      <c r="AY142" s="648"/>
      <c r="AZ142" s="648"/>
      <c r="BA142" s="648"/>
      <c r="BB142" s="648"/>
      <c r="BC142" s="648"/>
      <c r="BD142" s="648"/>
      <c r="BE142" s="648"/>
      <c r="BF142" s="648"/>
      <c r="BG142" s="648"/>
      <c r="BH142" s="648"/>
      <c r="BI142" s="648"/>
      <c r="BJ142" s="649"/>
      <c r="BK142" s="20"/>
      <c r="BL142" s="20"/>
      <c r="BM142" s="20"/>
      <c r="BN142" s="20"/>
    </row>
    <row r="143" spans="1:66" ht="72.75" customHeight="1" x14ac:dyDescent="0.65">
      <c r="A143" s="565" t="s">
        <v>253</v>
      </c>
      <c r="B143" s="566"/>
      <c r="C143" s="566"/>
      <c r="D143" s="567"/>
      <c r="E143" s="647" t="s">
        <v>401</v>
      </c>
      <c r="F143" s="648"/>
      <c r="G143" s="648"/>
      <c r="H143" s="648"/>
      <c r="I143" s="648"/>
      <c r="J143" s="648"/>
      <c r="K143" s="648"/>
      <c r="L143" s="648"/>
      <c r="M143" s="648"/>
      <c r="N143" s="648"/>
      <c r="O143" s="648"/>
      <c r="P143" s="648"/>
      <c r="Q143" s="648"/>
      <c r="R143" s="648"/>
      <c r="S143" s="648"/>
      <c r="T143" s="648"/>
      <c r="U143" s="648"/>
      <c r="V143" s="648"/>
      <c r="W143" s="648"/>
      <c r="X143" s="648"/>
      <c r="Y143" s="648"/>
      <c r="Z143" s="648"/>
      <c r="AA143" s="648"/>
      <c r="AB143" s="648"/>
      <c r="AC143" s="648"/>
      <c r="AD143" s="648"/>
      <c r="AE143" s="648"/>
      <c r="AF143" s="648"/>
      <c r="AG143" s="648"/>
      <c r="AH143" s="648"/>
      <c r="AI143" s="648"/>
      <c r="AJ143" s="648"/>
      <c r="AK143" s="648"/>
      <c r="AL143" s="648"/>
      <c r="AM143" s="648"/>
      <c r="AN143" s="648"/>
      <c r="AO143" s="648"/>
      <c r="AP143" s="648"/>
      <c r="AQ143" s="648"/>
      <c r="AR143" s="648"/>
      <c r="AS143" s="648"/>
      <c r="AT143" s="648"/>
      <c r="AU143" s="648"/>
      <c r="AV143" s="648"/>
      <c r="AW143" s="648"/>
      <c r="AX143" s="648"/>
      <c r="AY143" s="648"/>
      <c r="AZ143" s="648"/>
      <c r="BA143" s="648"/>
      <c r="BB143" s="648"/>
      <c r="BC143" s="648"/>
      <c r="BD143" s="648"/>
      <c r="BE143" s="648"/>
      <c r="BF143" s="648"/>
      <c r="BG143" s="648"/>
      <c r="BH143" s="648"/>
      <c r="BI143" s="648"/>
      <c r="BJ143" s="649"/>
      <c r="BK143" s="20"/>
      <c r="BL143" s="20"/>
      <c r="BM143" s="20"/>
      <c r="BN143" s="20"/>
    </row>
    <row r="144" spans="1:66" ht="83.25" customHeight="1" x14ac:dyDescent="0.65">
      <c r="A144" s="565" t="s">
        <v>123</v>
      </c>
      <c r="B144" s="566"/>
      <c r="C144" s="566"/>
      <c r="D144" s="567"/>
      <c r="E144" s="647" t="s">
        <v>400</v>
      </c>
      <c r="F144" s="648"/>
      <c r="G144" s="648"/>
      <c r="H144" s="648"/>
      <c r="I144" s="648"/>
      <c r="J144" s="648"/>
      <c r="K144" s="648"/>
      <c r="L144" s="648"/>
      <c r="M144" s="648"/>
      <c r="N144" s="648"/>
      <c r="O144" s="648"/>
      <c r="P144" s="648"/>
      <c r="Q144" s="648"/>
      <c r="R144" s="648"/>
      <c r="S144" s="648"/>
      <c r="T144" s="648"/>
      <c r="U144" s="648"/>
      <c r="V144" s="648"/>
      <c r="W144" s="648"/>
      <c r="X144" s="648"/>
      <c r="Y144" s="648"/>
      <c r="Z144" s="648"/>
      <c r="AA144" s="648"/>
      <c r="AB144" s="648"/>
      <c r="AC144" s="648"/>
      <c r="AD144" s="648"/>
      <c r="AE144" s="648"/>
      <c r="AF144" s="648"/>
      <c r="AG144" s="648"/>
      <c r="AH144" s="648"/>
      <c r="AI144" s="648"/>
      <c r="AJ144" s="648"/>
      <c r="AK144" s="648"/>
      <c r="AL144" s="648"/>
      <c r="AM144" s="648"/>
      <c r="AN144" s="648"/>
      <c r="AO144" s="648"/>
      <c r="AP144" s="648"/>
      <c r="AQ144" s="648"/>
      <c r="AR144" s="648"/>
      <c r="AS144" s="648"/>
      <c r="AT144" s="648"/>
      <c r="AU144" s="648"/>
      <c r="AV144" s="648"/>
      <c r="AW144" s="648"/>
      <c r="AX144" s="648"/>
      <c r="AY144" s="648"/>
      <c r="AZ144" s="648"/>
      <c r="BA144" s="648"/>
      <c r="BB144" s="648"/>
      <c r="BC144" s="648"/>
      <c r="BD144" s="648"/>
      <c r="BE144" s="648"/>
      <c r="BF144" s="648"/>
      <c r="BG144" s="648"/>
      <c r="BH144" s="648"/>
      <c r="BI144" s="648"/>
      <c r="BJ144" s="649"/>
      <c r="BK144" s="20"/>
      <c r="BL144" s="20"/>
      <c r="BM144" s="20"/>
      <c r="BN144" s="20"/>
    </row>
    <row r="145" spans="1:66" ht="60" customHeight="1" x14ac:dyDescent="0.65">
      <c r="A145" s="565" t="s">
        <v>254</v>
      </c>
      <c r="B145" s="566"/>
      <c r="C145" s="566"/>
      <c r="D145" s="567"/>
      <c r="E145" s="647" t="s">
        <v>255</v>
      </c>
      <c r="F145" s="648"/>
      <c r="G145" s="648"/>
      <c r="H145" s="648"/>
      <c r="I145" s="648"/>
      <c r="J145" s="648"/>
      <c r="K145" s="648"/>
      <c r="L145" s="648"/>
      <c r="M145" s="648"/>
      <c r="N145" s="648"/>
      <c r="O145" s="648"/>
      <c r="P145" s="648"/>
      <c r="Q145" s="648"/>
      <c r="R145" s="648"/>
      <c r="S145" s="648"/>
      <c r="T145" s="648"/>
      <c r="U145" s="648"/>
      <c r="V145" s="648"/>
      <c r="W145" s="648"/>
      <c r="X145" s="648"/>
      <c r="Y145" s="648"/>
      <c r="Z145" s="648"/>
      <c r="AA145" s="648"/>
      <c r="AB145" s="648"/>
      <c r="AC145" s="648"/>
      <c r="AD145" s="648"/>
      <c r="AE145" s="648"/>
      <c r="AF145" s="648"/>
      <c r="AG145" s="648"/>
      <c r="AH145" s="648"/>
      <c r="AI145" s="648"/>
      <c r="AJ145" s="648"/>
      <c r="AK145" s="648"/>
      <c r="AL145" s="648"/>
      <c r="AM145" s="648"/>
      <c r="AN145" s="648"/>
      <c r="AO145" s="648"/>
      <c r="AP145" s="648"/>
      <c r="AQ145" s="648"/>
      <c r="AR145" s="648"/>
      <c r="AS145" s="648"/>
      <c r="AT145" s="648"/>
      <c r="AU145" s="648"/>
      <c r="AV145" s="648"/>
      <c r="AW145" s="648"/>
      <c r="AX145" s="648"/>
      <c r="AY145" s="648"/>
      <c r="AZ145" s="648"/>
      <c r="BA145" s="648"/>
      <c r="BB145" s="648"/>
      <c r="BC145" s="648"/>
      <c r="BD145" s="648"/>
      <c r="BE145" s="648"/>
      <c r="BF145" s="648"/>
      <c r="BG145" s="648"/>
      <c r="BH145" s="648"/>
      <c r="BI145" s="648"/>
      <c r="BJ145" s="649"/>
      <c r="BK145" s="20"/>
      <c r="BL145" s="20"/>
      <c r="BM145" s="302"/>
      <c r="BN145" s="20"/>
    </row>
    <row r="146" spans="1:66" s="17" customFormat="1" ht="57.75" customHeight="1" x14ac:dyDescent="0.65">
      <c r="A146" s="658" t="s">
        <v>256</v>
      </c>
      <c r="B146" s="659"/>
      <c r="C146" s="659"/>
      <c r="D146" s="660"/>
      <c r="E146" s="647" t="s">
        <v>257</v>
      </c>
      <c r="F146" s="648"/>
      <c r="G146" s="648"/>
      <c r="H146" s="648"/>
      <c r="I146" s="648"/>
      <c r="J146" s="648"/>
      <c r="K146" s="648"/>
      <c r="L146" s="648"/>
      <c r="M146" s="648"/>
      <c r="N146" s="648"/>
      <c r="O146" s="648"/>
      <c r="P146" s="648"/>
      <c r="Q146" s="648"/>
      <c r="R146" s="648"/>
      <c r="S146" s="648"/>
      <c r="T146" s="648"/>
      <c r="U146" s="648"/>
      <c r="V146" s="648"/>
      <c r="W146" s="648"/>
      <c r="X146" s="648"/>
      <c r="Y146" s="648"/>
      <c r="Z146" s="648"/>
      <c r="AA146" s="648"/>
      <c r="AB146" s="648"/>
      <c r="AC146" s="648"/>
      <c r="AD146" s="648"/>
      <c r="AE146" s="648"/>
      <c r="AF146" s="648"/>
      <c r="AG146" s="648"/>
      <c r="AH146" s="648"/>
      <c r="AI146" s="648"/>
      <c r="AJ146" s="648"/>
      <c r="AK146" s="648"/>
      <c r="AL146" s="648"/>
      <c r="AM146" s="648"/>
      <c r="AN146" s="648"/>
      <c r="AO146" s="648"/>
      <c r="AP146" s="648"/>
      <c r="AQ146" s="648"/>
      <c r="AR146" s="648"/>
      <c r="AS146" s="648"/>
      <c r="AT146" s="648"/>
      <c r="AU146" s="648"/>
      <c r="AV146" s="648"/>
      <c r="AW146" s="648"/>
      <c r="AX146" s="648"/>
      <c r="AY146" s="648"/>
      <c r="AZ146" s="648"/>
      <c r="BA146" s="648"/>
      <c r="BB146" s="648"/>
      <c r="BC146" s="648"/>
      <c r="BD146" s="648"/>
      <c r="BE146" s="648"/>
      <c r="BF146" s="648"/>
      <c r="BG146" s="648"/>
      <c r="BH146" s="648"/>
      <c r="BI146" s="648"/>
      <c r="BJ146" s="649"/>
      <c r="BK146" s="302"/>
      <c r="BL146" s="318"/>
      <c r="BM146" s="302"/>
      <c r="BN146" s="302"/>
    </row>
    <row r="147" spans="1:66" ht="52.5" customHeight="1" x14ac:dyDescent="0.65">
      <c r="A147" s="658" t="s">
        <v>170</v>
      </c>
      <c r="B147" s="659"/>
      <c r="C147" s="659"/>
      <c r="D147" s="660"/>
      <c r="E147" s="647" t="s">
        <v>258</v>
      </c>
      <c r="F147" s="648"/>
      <c r="G147" s="648"/>
      <c r="H147" s="648"/>
      <c r="I147" s="648"/>
      <c r="J147" s="648"/>
      <c r="K147" s="648"/>
      <c r="L147" s="648"/>
      <c r="M147" s="648"/>
      <c r="N147" s="648"/>
      <c r="O147" s="648"/>
      <c r="P147" s="648"/>
      <c r="Q147" s="648"/>
      <c r="R147" s="648"/>
      <c r="S147" s="648"/>
      <c r="T147" s="648"/>
      <c r="U147" s="648"/>
      <c r="V147" s="648"/>
      <c r="W147" s="648"/>
      <c r="X147" s="648"/>
      <c r="Y147" s="648"/>
      <c r="Z147" s="648"/>
      <c r="AA147" s="648"/>
      <c r="AB147" s="648"/>
      <c r="AC147" s="648"/>
      <c r="AD147" s="648"/>
      <c r="AE147" s="648"/>
      <c r="AF147" s="648"/>
      <c r="AG147" s="648"/>
      <c r="AH147" s="648"/>
      <c r="AI147" s="648"/>
      <c r="AJ147" s="648"/>
      <c r="AK147" s="648"/>
      <c r="AL147" s="648"/>
      <c r="AM147" s="648"/>
      <c r="AN147" s="648"/>
      <c r="AO147" s="648"/>
      <c r="AP147" s="648"/>
      <c r="AQ147" s="648"/>
      <c r="AR147" s="648"/>
      <c r="AS147" s="648"/>
      <c r="AT147" s="648"/>
      <c r="AU147" s="648"/>
      <c r="AV147" s="648"/>
      <c r="AW147" s="648"/>
      <c r="AX147" s="648"/>
      <c r="AY147" s="648"/>
      <c r="AZ147" s="648"/>
      <c r="BA147" s="648"/>
      <c r="BB147" s="648"/>
      <c r="BC147" s="648"/>
      <c r="BD147" s="648"/>
      <c r="BE147" s="648"/>
      <c r="BF147" s="648"/>
      <c r="BG147" s="648"/>
      <c r="BH147" s="648"/>
      <c r="BI147" s="648"/>
      <c r="BJ147" s="649"/>
      <c r="BK147" s="302"/>
      <c r="BL147" s="20"/>
      <c r="BM147" s="302"/>
      <c r="BN147" s="302"/>
    </row>
    <row r="148" spans="1:66" s="17" customFormat="1" ht="61.5" customHeight="1" x14ac:dyDescent="0.65">
      <c r="A148" s="658" t="s">
        <v>259</v>
      </c>
      <c r="B148" s="659"/>
      <c r="C148" s="659"/>
      <c r="D148" s="660"/>
      <c r="E148" s="647" t="s">
        <v>396</v>
      </c>
      <c r="F148" s="648"/>
      <c r="G148" s="648"/>
      <c r="H148" s="648"/>
      <c r="I148" s="648"/>
      <c r="J148" s="648"/>
      <c r="K148" s="648"/>
      <c r="L148" s="648"/>
      <c r="M148" s="648"/>
      <c r="N148" s="648"/>
      <c r="O148" s="648"/>
      <c r="P148" s="648"/>
      <c r="Q148" s="648"/>
      <c r="R148" s="648"/>
      <c r="S148" s="648"/>
      <c r="T148" s="648"/>
      <c r="U148" s="648"/>
      <c r="V148" s="648"/>
      <c r="W148" s="648"/>
      <c r="X148" s="648"/>
      <c r="Y148" s="648"/>
      <c r="Z148" s="648"/>
      <c r="AA148" s="648"/>
      <c r="AB148" s="648"/>
      <c r="AC148" s="648"/>
      <c r="AD148" s="648"/>
      <c r="AE148" s="648"/>
      <c r="AF148" s="648"/>
      <c r="AG148" s="648"/>
      <c r="AH148" s="648"/>
      <c r="AI148" s="648"/>
      <c r="AJ148" s="648"/>
      <c r="AK148" s="648"/>
      <c r="AL148" s="648"/>
      <c r="AM148" s="648"/>
      <c r="AN148" s="648"/>
      <c r="AO148" s="648"/>
      <c r="AP148" s="648"/>
      <c r="AQ148" s="648"/>
      <c r="AR148" s="648"/>
      <c r="AS148" s="648"/>
      <c r="AT148" s="648"/>
      <c r="AU148" s="648"/>
      <c r="AV148" s="648"/>
      <c r="AW148" s="648"/>
      <c r="AX148" s="648"/>
      <c r="AY148" s="648"/>
      <c r="AZ148" s="648"/>
      <c r="BA148" s="648"/>
      <c r="BB148" s="648"/>
      <c r="BC148" s="648"/>
      <c r="BD148" s="648"/>
      <c r="BE148" s="648"/>
      <c r="BF148" s="648"/>
      <c r="BG148" s="648"/>
      <c r="BH148" s="648"/>
      <c r="BI148" s="648"/>
      <c r="BJ148" s="649"/>
      <c r="BK148" s="302"/>
      <c r="BL148" s="318"/>
      <c r="BM148" s="302"/>
      <c r="BN148" s="302"/>
    </row>
    <row r="149" spans="1:66" ht="61.5" customHeight="1" x14ac:dyDescent="0.65">
      <c r="A149" s="658" t="s">
        <v>260</v>
      </c>
      <c r="B149" s="659"/>
      <c r="C149" s="659"/>
      <c r="D149" s="660"/>
      <c r="E149" s="647" t="s">
        <v>409</v>
      </c>
      <c r="F149" s="648"/>
      <c r="G149" s="648"/>
      <c r="H149" s="648"/>
      <c r="I149" s="648"/>
      <c r="J149" s="648"/>
      <c r="K149" s="648"/>
      <c r="L149" s="648"/>
      <c r="M149" s="648"/>
      <c r="N149" s="648"/>
      <c r="O149" s="648"/>
      <c r="P149" s="648"/>
      <c r="Q149" s="648"/>
      <c r="R149" s="648"/>
      <c r="S149" s="648"/>
      <c r="T149" s="648"/>
      <c r="U149" s="648"/>
      <c r="V149" s="648"/>
      <c r="W149" s="648"/>
      <c r="X149" s="648"/>
      <c r="Y149" s="648"/>
      <c r="Z149" s="648"/>
      <c r="AA149" s="648"/>
      <c r="AB149" s="648"/>
      <c r="AC149" s="648"/>
      <c r="AD149" s="648"/>
      <c r="AE149" s="648"/>
      <c r="AF149" s="648"/>
      <c r="AG149" s="648"/>
      <c r="AH149" s="648"/>
      <c r="AI149" s="648"/>
      <c r="AJ149" s="648"/>
      <c r="AK149" s="648"/>
      <c r="AL149" s="648"/>
      <c r="AM149" s="648"/>
      <c r="AN149" s="648"/>
      <c r="AO149" s="648"/>
      <c r="AP149" s="648"/>
      <c r="AQ149" s="648"/>
      <c r="AR149" s="648"/>
      <c r="AS149" s="648"/>
      <c r="AT149" s="648"/>
      <c r="AU149" s="648"/>
      <c r="AV149" s="648"/>
      <c r="AW149" s="648"/>
      <c r="AX149" s="648"/>
      <c r="AY149" s="648"/>
      <c r="AZ149" s="648"/>
      <c r="BA149" s="648"/>
      <c r="BB149" s="648"/>
      <c r="BC149" s="648"/>
      <c r="BD149" s="648"/>
      <c r="BE149" s="648"/>
      <c r="BF149" s="648"/>
      <c r="BG149" s="648"/>
      <c r="BH149" s="648"/>
      <c r="BI149" s="648"/>
      <c r="BJ149" s="649"/>
      <c r="BK149" s="20"/>
      <c r="BL149" s="20"/>
      <c r="BM149" s="302"/>
      <c r="BN149" s="302"/>
    </row>
    <row r="150" spans="1:66" ht="111" customHeight="1" x14ac:dyDescent="0.65">
      <c r="A150" s="667" t="s">
        <v>261</v>
      </c>
      <c r="B150" s="668"/>
      <c r="C150" s="668"/>
      <c r="D150" s="669"/>
      <c r="E150" s="647" t="s">
        <v>262</v>
      </c>
      <c r="F150" s="648"/>
      <c r="G150" s="648"/>
      <c r="H150" s="648"/>
      <c r="I150" s="648"/>
      <c r="J150" s="648"/>
      <c r="K150" s="648"/>
      <c r="L150" s="648"/>
      <c r="M150" s="648"/>
      <c r="N150" s="648"/>
      <c r="O150" s="648"/>
      <c r="P150" s="648"/>
      <c r="Q150" s="648"/>
      <c r="R150" s="648"/>
      <c r="S150" s="648"/>
      <c r="T150" s="648"/>
      <c r="U150" s="648"/>
      <c r="V150" s="648"/>
      <c r="W150" s="648"/>
      <c r="X150" s="648"/>
      <c r="Y150" s="648"/>
      <c r="Z150" s="648"/>
      <c r="AA150" s="648"/>
      <c r="AB150" s="648"/>
      <c r="AC150" s="648"/>
      <c r="AD150" s="648"/>
      <c r="AE150" s="648"/>
      <c r="AF150" s="648"/>
      <c r="AG150" s="648"/>
      <c r="AH150" s="648"/>
      <c r="AI150" s="648"/>
      <c r="AJ150" s="648"/>
      <c r="AK150" s="648"/>
      <c r="AL150" s="648"/>
      <c r="AM150" s="648"/>
      <c r="AN150" s="648"/>
      <c r="AO150" s="648"/>
      <c r="AP150" s="648"/>
      <c r="AQ150" s="648"/>
      <c r="AR150" s="648"/>
      <c r="AS150" s="648"/>
      <c r="AT150" s="648"/>
      <c r="AU150" s="648"/>
      <c r="AV150" s="648"/>
      <c r="AW150" s="648"/>
      <c r="AX150" s="648"/>
      <c r="AY150" s="648"/>
      <c r="AZ150" s="648"/>
      <c r="BA150" s="648"/>
      <c r="BB150" s="648"/>
      <c r="BC150" s="648"/>
      <c r="BD150" s="648"/>
      <c r="BE150" s="648"/>
      <c r="BF150" s="648"/>
      <c r="BG150" s="648"/>
      <c r="BH150" s="648"/>
      <c r="BI150" s="648"/>
      <c r="BJ150" s="649"/>
      <c r="BK150" s="20"/>
      <c r="BL150" s="20"/>
      <c r="BM150" s="20"/>
      <c r="BN150" s="20"/>
    </row>
    <row r="151" spans="1:66" ht="54.75" customHeight="1" x14ac:dyDescent="0.65">
      <c r="A151" s="658" t="s">
        <v>211</v>
      </c>
      <c r="B151" s="659"/>
      <c r="C151" s="659"/>
      <c r="D151" s="660"/>
      <c r="E151" s="647" t="s">
        <v>263</v>
      </c>
      <c r="F151" s="648"/>
      <c r="G151" s="648"/>
      <c r="H151" s="648"/>
      <c r="I151" s="648"/>
      <c r="J151" s="648"/>
      <c r="K151" s="648"/>
      <c r="L151" s="648"/>
      <c r="M151" s="648"/>
      <c r="N151" s="648"/>
      <c r="O151" s="648"/>
      <c r="P151" s="648"/>
      <c r="Q151" s="648"/>
      <c r="R151" s="648"/>
      <c r="S151" s="648"/>
      <c r="T151" s="648"/>
      <c r="U151" s="648"/>
      <c r="V151" s="648"/>
      <c r="W151" s="648"/>
      <c r="X151" s="648"/>
      <c r="Y151" s="648"/>
      <c r="Z151" s="648"/>
      <c r="AA151" s="648"/>
      <c r="AB151" s="648"/>
      <c r="AC151" s="648"/>
      <c r="AD151" s="648"/>
      <c r="AE151" s="648"/>
      <c r="AF151" s="648"/>
      <c r="AG151" s="648"/>
      <c r="AH151" s="648"/>
      <c r="AI151" s="648"/>
      <c r="AJ151" s="648"/>
      <c r="AK151" s="648"/>
      <c r="AL151" s="648"/>
      <c r="AM151" s="648"/>
      <c r="AN151" s="648"/>
      <c r="AO151" s="648"/>
      <c r="AP151" s="648"/>
      <c r="AQ151" s="648"/>
      <c r="AR151" s="648"/>
      <c r="AS151" s="648"/>
      <c r="AT151" s="648"/>
      <c r="AU151" s="648"/>
      <c r="AV151" s="648"/>
      <c r="AW151" s="648"/>
      <c r="AX151" s="648"/>
      <c r="AY151" s="648"/>
      <c r="AZ151" s="648"/>
      <c r="BA151" s="648"/>
      <c r="BB151" s="648"/>
      <c r="BC151" s="648"/>
      <c r="BD151" s="648"/>
      <c r="BE151" s="648"/>
      <c r="BF151" s="648"/>
      <c r="BG151" s="648"/>
      <c r="BH151" s="648"/>
      <c r="BI151" s="648"/>
      <c r="BJ151" s="649"/>
      <c r="BK151" s="20"/>
      <c r="BL151" s="20"/>
      <c r="BM151" s="20"/>
      <c r="BN151" s="20"/>
    </row>
    <row r="152" spans="1:66" ht="48" customHeight="1" x14ac:dyDescent="0.65">
      <c r="A152" s="673" t="s">
        <v>264</v>
      </c>
      <c r="B152" s="674"/>
      <c r="C152" s="674"/>
      <c r="D152" s="675"/>
      <c r="E152" s="647" t="s">
        <v>265</v>
      </c>
      <c r="F152" s="648"/>
      <c r="G152" s="648"/>
      <c r="H152" s="648"/>
      <c r="I152" s="648"/>
      <c r="J152" s="648"/>
      <c r="K152" s="648"/>
      <c r="L152" s="648"/>
      <c r="M152" s="648"/>
      <c r="N152" s="648"/>
      <c r="O152" s="648"/>
      <c r="P152" s="648"/>
      <c r="Q152" s="648"/>
      <c r="R152" s="648"/>
      <c r="S152" s="648"/>
      <c r="T152" s="648"/>
      <c r="U152" s="648"/>
      <c r="V152" s="648"/>
      <c r="W152" s="648"/>
      <c r="X152" s="648"/>
      <c r="Y152" s="648"/>
      <c r="Z152" s="648"/>
      <c r="AA152" s="648"/>
      <c r="AB152" s="648"/>
      <c r="AC152" s="648"/>
      <c r="AD152" s="648"/>
      <c r="AE152" s="648"/>
      <c r="AF152" s="648"/>
      <c r="AG152" s="648"/>
      <c r="AH152" s="648"/>
      <c r="AI152" s="648"/>
      <c r="AJ152" s="648"/>
      <c r="AK152" s="648"/>
      <c r="AL152" s="648"/>
      <c r="AM152" s="648"/>
      <c r="AN152" s="648"/>
      <c r="AO152" s="648"/>
      <c r="AP152" s="648"/>
      <c r="AQ152" s="648"/>
      <c r="AR152" s="648"/>
      <c r="AS152" s="648"/>
      <c r="AT152" s="648"/>
      <c r="AU152" s="648"/>
      <c r="AV152" s="648"/>
      <c r="AW152" s="648"/>
      <c r="AX152" s="648"/>
      <c r="AY152" s="648"/>
      <c r="AZ152" s="648"/>
      <c r="BA152" s="648"/>
      <c r="BB152" s="648"/>
      <c r="BC152" s="648"/>
      <c r="BD152" s="648"/>
      <c r="BE152" s="648"/>
      <c r="BF152" s="648"/>
      <c r="BG152" s="648"/>
      <c r="BH152" s="648"/>
      <c r="BI152" s="648"/>
      <c r="BJ152" s="649"/>
      <c r="BK152" s="20"/>
      <c r="BL152" s="20"/>
      <c r="BM152" s="20"/>
      <c r="BN152" s="20"/>
    </row>
    <row r="153" spans="1:66" ht="45.75" customHeight="1" x14ac:dyDescent="0.65">
      <c r="A153" s="667" t="s">
        <v>134</v>
      </c>
      <c r="B153" s="668"/>
      <c r="C153" s="668"/>
      <c r="D153" s="669"/>
      <c r="E153" s="647" t="s">
        <v>435</v>
      </c>
      <c r="F153" s="648"/>
      <c r="G153" s="648"/>
      <c r="H153" s="648"/>
      <c r="I153" s="648"/>
      <c r="J153" s="648"/>
      <c r="K153" s="648"/>
      <c r="L153" s="648"/>
      <c r="M153" s="648"/>
      <c r="N153" s="648"/>
      <c r="O153" s="648"/>
      <c r="P153" s="648"/>
      <c r="Q153" s="648"/>
      <c r="R153" s="648"/>
      <c r="S153" s="648"/>
      <c r="T153" s="648"/>
      <c r="U153" s="648"/>
      <c r="V153" s="648"/>
      <c r="W153" s="648"/>
      <c r="X153" s="648"/>
      <c r="Y153" s="648"/>
      <c r="Z153" s="648"/>
      <c r="AA153" s="648"/>
      <c r="AB153" s="648"/>
      <c r="AC153" s="648"/>
      <c r="AD153" s="648"/>
      <c r="AE153" s="648"/>
      <c r="AF153" s="648"/>
      <c r="AG153" s="648"/>
      <c r="AH153" s="648"/>
      <c r="AI153" s="648"/>
      <c r="AJ153" s="648"/>
      <c r="AK153" s="648"/>
      <c r="AL153" s="648"/>
      <c r="AM153" s="648"/>
      <c r="AN153" s="648"/>
      <c r="AO153" s="648"/>
      <c r="AP153" s="648"/>
      <c r="AQ153" s="648"/>
      <c r="AR153" s="648"/>
      <c r="AS153" s="648"/>
      <c r="AT153" s="648"/>
      <c r="AU153" s="648"/>
      <c r="AV153" s="648"/>
      <c r="AW153" s="648"/>
      <c r="AX153" s="648"/>
      <c r="AY153" s="648"/>
      <c r="AZ153" s="648"/>
      <c r="BA153" s="648"/>
      <c r="BB153" s="648"/>
      <c r="BC153" s="648"/>
      <c r="BD153" s="648"/>
      <c r="BE153" s="648"/>
      <c r="BF153" s="648"/>
      <c r="BG153" s="648"/>
      <c r="BH153" s="648"/>
      <c r="BI153" s="648"/>
      <c r="BJ153" s="649"/>
      <c r="BK153" s="20"/>
      <c r="BL153" s="20"/>
      <c r="BM153" s="20"/>
      <c r="BN153" s="20"/>
    </row>
    <row r="154" spans="1:66" ht="51.75" customHeight="1" x14ac:dyDescent="0.65">
      <c r="A154" s="658" t="s">
        <v>135</v>
      </c>
      <c r="B154" s="659"/>
      <c r="C154" s="659"/>
      <c r="D154" s="660"/>
      <c r="E154" s="647" t="s">
        <v>266</v>
      </c>
      <c r="F154" s="648"/>
      <c r="G154" s="648"/>
      <c r="H154" s="648"/>
      <c r="I154" s="648"/>
      <c r="J154" s="648"/>
      <c r="K154" s="648"/>
      <c r="L154" s="648"/>
      <c r="M154" s="648"/>
      <c r="N154" s="648"/>
      <c r="O154" s="648"/>
      <c r="P154" s="648"/>
      <c r="Q154" s="648"/>
      <c r="R154" s="648"/>
      <c r="S154" s="648"/>
      <c r="T154" s="648"/>
      <c r="U154" s="648"/>
      <c r="V154" s="648"/>
      <c r="W154" s="648"/>
      <c r="X154" s="648"/>
      <c r="Y154" s="648"/>
      <c r="Z154" s="648"/>
      <c r="AA154" s="648"/>
      <c r="AB154" s="648"/>
      <c r="AC154" s="648"/>
      <c r="AD154" s="648"/>
      <c r="AE154" s="648"/>
      <c r="AF154" s="648"/>
      <c r="AG154" s="648"/>
      <c r="AH154" s="648"/>
      <c r="AI154" s="648"/>
      <c r="AJ154" s="648"/>
      <c r="AK154" s="648"/>
      <c r="AL154" s="648"/>
      <c r="AM154" s="648"/>
      <c r="AN154" s="648"/>
      <c r="AO154" s="648"/>
      <c r="AP154" s="648"/>
      <c r="AQ154" s="648"/>
      <c r="AR154" s="648"/>
      <c r="AS154" s="648"/>
      <c r="AT154" s="648"/>
      <c r="AU154" s="648"/>
      <c r="AV154" s="648"/>
      <c r="AW154" s="648"/>
      <c r="AX154" s="648"/>
      <c r="AY154" s="648"/>
      <c r="AZ154" s="648"/>
      <c r="BA154" s="648"/>
      <c r="BB154" s="648"/>
      <c r="BC154" s="648"/>
      <c r="BD154" s="648"/>
      <c r="BE154" s="648"/>
      <c r="BF154" s="648"/>
      <c r="BG154" s="648"/>
      <c r="BH154" s="648"/>
      <c r="BI154" s="648"/>
      <c r="BJ154" s="649"/>
      <c r="BK154" s="20"/>
      <c r="BL154" s="20"/>
      <c r="BM154" s="20"/>
      <c r="BN154" s="20"/>
    </row>
    <row r="155" spans="1:66" ht="51" customHeight="1" x14ac:dyDescent="0.65">
      <c r="A155" s="667" t="s">
        <v>137</v>
      </c>
      <c r="B155" s="668"/>
      <c r="C155" s="668"/>
      <c r="D155" s="669"/>
      <c r="E155" s="647" t="s">
        <v>267</v>
      </c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648"/>
      <c r="Q155" s="648"/>
      <c r="R155" s="648"/>
      <c r="S155" s="648"/>
      <c r="T155" s="648"/>
      <c r="U155" s="648"/>
      <c r="V155" s="648"/>
      <c r="W155" s="648"/>
      <c r="X155" s="648"/>
      <c r="Y155" s="648"/>
      <c r="Z155" s="648"/>
      <c r="AA155" s="648"/>
      <c r="AB155" s="648"/>
      <c r="AC155" s="648"/>
      <c r="AD155" s="648"/>
      <c r="AE155" s="648"/>
      <c r="AF155" s="648"/>
      <c r="AG155" s="648"/>
      <c r="AH155" s="648"/>
      <c r="AI155" s="648"/>
      <c r="AJ155" s="648"/>
      <c r="AK155" s="648"/>
      <c r="AL155" s="648"/>
      <c r="AM155" s="648"/>
      <c r="AN155" s="648"/>
      <c r="AO155" s="648"/>
      <c r="AP155" s="648"/>
      <c r="AQ155" s="648"/>
      <c r="AR155" s="648"/>
      <c r="AS155" s="648"/>
      <c r="AT155" s="648"/>
      <c r="AU155" s="648"/>
      <c r="AV155" s="648"/>
      <c r="AW155" s="648"/>
      <c r="AX155" s="648"/>
      <c r="AY155" s="648"/>
      <c r="AZ155" s="648"/>
      <c r="BA155" s="648"/>
      <c r="BB155" s="648"/>
      <c r="BC155" s="648"/>
      <c r="BD155" s="648"/>
      <c r="BE155" s="648"/>
      <c r="BF155" s="648"/>
      <c r="BG155" s="648"/>
      <c r="BH155" s="648"/>
      <c r="BI155" s="648"/>
      <c r="BJ155" s="649"/>
      <c r="BK155" s="20"/>
      <c r="BL155" s="20"/>
      <c r="BM155" s="20"/>
      <c r="BN155" s="20"/>
    </row>
    <row r="156" spans="1:66" ht="66" customHeight="1" x14ac:dyDescent="0.65">
      <c r="A156" s="594" t="s">
        <v>140</v>
      </c>
      <c r="B156" s="595"/>
      <c r="C156" s="595"/>
      <c r="D156" s="596"/>
      <c r="E156" s="647" t="s">
        <v>268</v>
      </c>
      <c r="F156" s="648"/>
      <c r="G156" s="648"/>
      <c r="H156" s="648"/>
      <c r="I156" s="648"/>
      <c r="J156" s="648"/>
      <c r="K156" s="648"/>
      <c r="L156" s="648"/>
      <c r="M156" s="648"/>
      <c r="N156" s="648"/>
      <c r="O156" s="648"/>
      <c r="P156" s="648"/>
      <c r="Q156" s="648"/>
      <c r="R156" s="648"/>
      <c r="S156" s="648"/>
      <c r="T156" s="648"/>
      <c r="U156" s="648"/>
      <c r="V156" s="648"/>
      <c r="W156" s="648"/>
      <c r="X156" s="648"/>
      <c r="Y156" s="648"/>
      <c r="Z156" s="648"/>
      <c r="AA156" s="648"/>
      <c r="AB156" s="648"/>
      <c r="AC156" s="648"/>
      <c r="AD156" s="648"/>
      <c r="AE156" s="648"/>
      <c r="AF156" s="648"/>
      <c r="AG156" s="648"/>
      <c r="AH156" s="648"/>
      <c r="AI156" s="648"/>
      <c r="AJ156" s="648"/>
      <c r="AK156" s="648"/>
      <c r="AL156" s="648"/>
      <c r="AM156" s="648"/>
      <c r="AN156" s="648"/>
      <c r="AO156" s="648"/>
      <c r="AP156" s="648"/>
      <c r="AQ156" s="648"/>
      <c r="AR156" s="648"/>
      <c r="AS156" s="648"/>
      <c r="AT156" s="648"/>
      <c r="AU156" s="648"/>
      <c r="AV156" s="648"/>
      <c r="AW156" s="648"/>
      <c r="AX156" s="648"/>
      <c r="AY156" s="648"/>
      <c r="AZ156" s="648"/>
      <c r="BA156" s="648"/>
      <c r="BB156" s="648"/>
      <c r="BC156" s="648"/>
      <c r="BD156" s="648"/>
      <c r="BE156" s="648"/>
      <c r="BF156" s="648"/>
      <c r="BG156" s="648"/>
      <c r="BH156" s="648"/>
      <c r="BI156" s="648"/>
      <c r="BJ156" s="649"/>
      <c r="BK156" s="20"/>
      <c r="BL156" s="20"/>
      <c r="BM156" s="20"/>
      <c r="BN156" s="20"/>
    </row>
    <row r="157" spans="1:66" ht="48" customHeight="1" x14ac:dyDescent="0.65">
      <c r="A157" s="594" t="s">
        <v>142</v>
      </c>
      <c r="B157" s="595"/>
      <c r="C157" s="595"/>
      <c r="D157" s="596"/>
      <c r="E157" s="647" t="s">
        <v>269</v>
      </c>
      <c r="F157" s="648"/>
      <c r="G157" s="648"/>
      <c r="H157" s="648"/>
      <c r="I157" s="648"/>
      <c r="J157" s="648"/>
      <c r="K157" s="648"/>
      <c r="L157" s="648"/>
      <c r="M157" s="648"/>
      <c r="N157" s="648"/>
      <c r="O157" s="648"/>
      <c r="P157" s="648"/>
      <c r="Q157" s="648"/>
      <c r="R157" s="648"/>
      <c r="S157" s="648"/>
      <c r="T157" s="648"/>
      <c r="U157" s="648"/>
      <c r="V157" s="648"/>
      <c r="W157" s="648"/>
      <c r="X157" s="648"/>
      <c r="Y157" s="648"/>
      <c r="Z157" s="648"/>
      <c r="AA157" s="648"/>
      <c r="AB157" s="648"/>
      <c r="AC157" s="648"/>
      <c r="AD157" s="648"/>
      <c r="AE157" s="648"/>
      <c r="AF157" s="648"/>
      <c r="AG157" s="648"/>
      <c r="AH157" s="648"/>
      <c r="AI157" s="648"/>
      <c r="AJ157" s="648"/>
      <c r="AK157" s="648"/>
      <c r="AL157" s="648"/>
      <c r="AM157" s="648"/>
      <c r="AN157" s="648"/>
      <c r="AO157" s="648"/>
      <c r="AP157" s="648"/>
      <c r="AQ157" s="648"/>
      <c r="AR157" s="648"/>
      <c r="AS157" s="648"/>
      <c r="AT157" s="648"/>
      <c r="AU157" s="648"/>
      <c r="AV157" s="648"/>
      <c r="AW157" s="648"/>
      <c r="AX157" s="648"/>
      <c r="AY157" s="648"/>
      <c r="AZ157" s="648"/>
      <c r="BA157" s="648"/>
      <c r="BB157" s="648"/>
      <c r="BC157" s="648"/>
      <c r="BD157" s="648"/>
      <c r="BE157" s="648"/>
      <c r="BF157" s="648"/>
      <c r="BG157" s="648"/>
      <c r="BH157" s="648"/>
      <c r="BI157" s="648"/>
      <c r="BJ157" s="649"/>
      <c r="BK157" s="20"/>
      <c r="BL157" s="20"/>
      <c r="BM157" s="20"/>
      <c r="BN157" s="20"/>
    </row>
    <row r="158" spans="1:66" ht="45.75" customHeight="1" x14ac:dyDescent="0.65">
      <c r="A158" s="565" t="s">
        <v>144</v>
      </c>
      <c r="B158" s="566"/>
      <c r="C158" s="566"/>
      <c r="D158" s="567"/>
      <c r="E158" s="647" t="s">
        <v>270</v>
      </c>
      <c r="F158" s="648"/>
      <c r="G158" s="648"/>
      <c r="H158" s="648"/>
      <c r="I158" s="648"/>
      <c r="J158" s="648"/>
      <c r="K158" s="648"/>
      <c r="L158" s="648"/>
      <c r="M158" s="648"/>
      <c r="N158" s="648"/>
      <c r="O158" s="648"/>
      <c r="P158" s="648"/>
      <c r="Q158" s="648"/>
      <c r="R158" s="648"/>
      <c r="S158" s="648"/>
      <c r="T158" s="648"/>
      <c r="U158" s="648"/>
      <c r="V158" s="648"/>
      <c r="W158" s="648"/>
      <c r="X158" s="648"/>
      <c r="Y158" s="648"/>
      <c r="Z158" s="648"/>
      <c r="AA158" s="648"/>
      <c r="AB158" s="648"/>
      <c r="AC158" s="648"/>
      <c r="AD158" s="648"/>
      <c r="AE158" s="648"/>
      <c r="AF158" s="648"/>
      <c r="AG158" s="648"/>
      <c r="AH158" s="648"/>
      <c r="AI158" s="648"/>
      <c r="AJ158" s="648"/>
      <c r="AK158" s="648"/>
      <c r="AL158" s="648"/>
      <c r="AM158" s="648"/>
      <c r="AN158" s="648"/>
      <c r="AO158" s="648"/>
      <c r="AP158" s="648"/>
      <c r="AQ158" s="648"/>
      <c r="AR158" s="648"/>
      <c r="AS158" s="648"/>
      <c r="AT158" s="648"/>
      <c r="AU158" s="648"/>
      <c r="AV158" s="648"/>
      <c r="AW158" s="648"/>
      <c r="AX158" s="648"/>
      <c r="AY158" s="648"/>
      <c r="AZ158" s="648"/>
      <c r="BA158" s="648"/>
      <c r="BB158" s="648"/>
      <c r="BC158" s="648"/>
      <c r="BD158" s="648"/>
      <c r="BE158" s="648"/>
      <c r="BF158" s="648"/>
      <c r="BG158" s="648"/>
      <c r="BH158" s="648"/>
      <c r="BI158" s="648"/>
      <c r="BJ158" s="649"/>
      <c r="BK158" s="20"/>
      <c r="BL158" s="20"/>
      <c r="BM158" s="20"/>
      <c r="BN158" s="20"/>
    </row>
    <row r="159" spans="1:66" ht="51" customHeight="1" x14ac:dyDescent="0.65">
      <c r="A159" s="594" t="s">
        <v>164</v>
      </c>
      <c r="B159" s="595"/>
      <c r="C159" s="595"/>
      <c r="D159" s="596"/>
      <c r="E159" s="647" t="s">
        <v>398</v>
      </c>
      <c r="F159" s="648"/>
      <c r="G159" s="648"/>
      <c r="H159" s="648"/>
      <c r="I159" s="648"/>
      <c r="J159" s="648"/>
      <c r="K159" s="648"/>
      <c r="L159" s="648"/>
      <c r="M159" s="648"/>
      <c r="N159" s="648"/>
      <c r="O159" s="648"/>
      <c r="P159" s="648"/>
      <c r="Q159" s="648"/>
      <c r="R159" s="648"/>
      <c r="S159" s="648"/>
      <c r="T159" s="648"/>
      <c r="U159" s="648"/>
      <c r="V159" s="648"/>
      <c r="W159" s="648"/>
      <c r="X159" s="648"/>
      <c r="Y159" s="648"/>
      <c r="Z159" s="648"/>
      <c r="AA159" s="648"/>
      <c r="AB159" s="648"/>
      <c r="AC159" s="648"/>
      <c r="AD159" s="648"/>
      <c r="AE159" s="648"/>
      <c r="AF159" s="648"/>
      <c r="AG159" s="648"/>
      <c r="AH159" s="648"/>
      <c r="AI159" s="648"/>
      <c r="AJ159" s="648"/>
      <c r="AK159" s="648"/>
      <c r="AL159" s="648"/>
      <c r="AM159" s="648"/>
      <c r="AN159" s="648"/>
      <c r="AO159" s="648"/>
      <c r="AP159" s="648"/>
      <c r="AQ159" s="648"/>
      <c r="AR159" s="648"/>
      <c r="AS159" s="648"/>
      <c r="AT159" s="648"/>
      <c r="AU159" s="648"/>
      <c r="AV159" s="648"/>
      <c r="AW159" s="648"/>
      <c r="AX159" s="648"/>
      <c r="AY159" s="648"/>
      <c r="AZ159" s="648"/>
      <c r="BA159" s="648"/>
      <c r="BB159" s="648"/>
      <c r="BC159" s="648"/>
      <c r="BD159" s="648"/>
      <c r="BE159" s="648"/>
      <c r="BF159" s="648"/>
      <c r="BG159" s="648"/>
      <c r="BH159" s="648"/>
      <c r="BI159" s="648"/>
      <c r="BJ159" s="649"/>
      <c r="BK159" s="20"/>
      <c r="BL159" s="20"/>
      <c r="BM159" s="20"/>
      <c r="BN159" s="20"/>
    </row>
    <row r="160" spans="1:66" ht="63.75" customHeight="1" x14ac:dyDescent="0.65">
      <c r="A160" s="671" t="s">
        <v>154</v>
      </c>
      <c r="B160" s="471"/>
      <c r="C160" s="471"/>
      <c r="D160" s="672"/>
      <c r="E160" s="647" t="s">
        <v>399</v>
      </c>
      <c r="F160" s="648"/>
      <c r="G160" s="648"/>
      <c r="H160" s="648"/>
      <c r="I160" s="648"/>
      <c r="J160" s="648"/>
      <c r="K160" s="648"/>
      <c r="L160" s="648"/>
      <c r="M160" s="648"/>
      <c r="N160" s="648"/>
      <c r="O160" s="648"/>
      <c r="P160" s="648"/>
      <c r="Q160" s="648"/>
      <c r="R160" s="648"/>
      <c r="S160" s="648"/>
      <c r="T160" s="648"/>
      <c r="U160" s="648"/>
      <c r="V160" s="648"/>
      <c r="W160" s="648"/>
      <c r="X160" s="648"/>
      <c r="Y160" s="648"/>
      <c r="Z160" s="648"/>
      <c r="AA160" s="648"/>
      <c r="AB160" s="648"/>
      <c r="AC160" s="648"/>
      <c r="AD160" s="648"/>
      <c r="AE160" s="648"/>
      <c r="AF160" s="648"/>
      <c r="AG160" s="648"/>
      <c r="AH160" s="648"/>
      <c r="AI160" s="648"/>
      <c r="AJ160" s="648"/>
      <c r="AK160" s="648"/>
      <c r="AL160" s="648"/>
      <c r="AM160" s="648"/>
      <c r="AN160" s="648"/>
      <c r="AO160" s="648"/>
      <c r="AP160" s="648"/>
      <c r="AQ160" s="648"/>
      <c r="AR160" s="648"/>
      <c r="AS160" s="648"/>
      <c r="AT160" s="648"/>
      <c r="AU160" s="648"/>
      <c r="AV160" s="648"/>
      <c r="AW160" s="648"/>
      <c r="AX160" s="648"/>
      <c r="AY160" s="648"/>
      <c r="AZ160" s="648"/>
      <c r="BA160" s="648"/>
      <c r="BB160" s="648"/>
      <c r="BC160" s="648"/>
      <c r="BD160" s="648"/>
      <c r="BE160" s="648"/>
      <c r="BF160" s="648"/>
      <c r="BG160" s="648"/>
      <c r="BH160" s="648"/>
      <c r="BI160" s="648"/>
      <c r="BJ160" s="649"/>
      <c r="BK160" s="20"/>
      <c r="BL160" s="20"/>
      <c r="BM160" s="20"/>
      <c r="BN160" s="20"/>
    </row>
    <row r="161" spans="1:66" ht="49.5" customHeight="1" x14ac:dyDescent="0.65">
      <c r="A161" s="565" t="s">
        <v>148</v>
      </c>
      <c r="B161" s="566"/>
      <c r="C161" s="566"/>
      <c r="D161" s="567"/>
      <c r="E161" s="647" t="s">
        <v>271</v>
      </c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648"/>
      <c r="Q161" s="648"/>
      <c r="R161" s="648"/>
      <c r="S161" s="648"/>
      <c r="T161" s="648"/>
      <c r="U161" s="648"/>
      <c r="V161" s="648"/>
      <c r="W161" s="648"/>
      <c r="X161" s="648"/>
      <c r="Y161" s="648"/>
      <c r="Z161" s="648"/>
      <c r="AA161" s="648"/>
      <c r="AB161" s="648"/>
      <c r="AC161" s="648"/>
      <c r="AD161" s="648"/>
      <c r="AE161" s="648"/>
      <c r="AF161" s="648"/>
      <c r="AG161" s="648"/>
      <c r="AH161" s="648"/>
      <c r="AI161" s="648"/>
      <c r="AJ161" s="648"/>
      <c r="AK161" s="648"/>
      <c r="AL161" s="648"/>
      <c r="AM161" s="648"/>
      <c r="AN161" s="648"/>
      <c r="AO161" s="648"/>
      <c r="AP161" s="648"/>
      <c r="AQ161" s="648"/>
      <c r="AR161" s="648"/>
      <c r="AS161" s="648"/>
      <c r="AT161" s="648"/>
      <c r="AU161" s="648"/>
      <c r="AV161" s="648"/>
      <c r="AW161" s="648"/>
      <c r="AX161" s="648"/>
      <c r="AY161" s="648"/>
      <c r="AZ161" s="648"/>
      <c r="BA161" s="648"/>
      <c r="BB161" s="648"/>
      <c r="BC161" s="648"/>
      <c r="BD161" s="648"/>
      <c r="BE161" s="648"/>
      <c r="BF161" s="648"/>
      <c r="BG161" s="648"/>
      <c r="BH161" s="648"/>
      <c r="BI161" s="648"/>
      <c r="BJ161" s="649"/>
      <c r="BK161" s="20"/>
      <c r="BL161" s="20"/>
      <c r="BM161" s="20"/>
      <c r="BN161" s="20"/>
    </row>
    <row r="162" spans="1:66" ht="67.5" customHeight="1" x14ac:dyDescent="0.65">
      <c r="A162" s="671" t="s">
        <v>272</v>
      </c>
      <c r="B162" s="471"/>
      <c r="C162" s="471"/>
      <c r="D162" s="672"/>
      <c r="E162" s="647" t="s">
        <v>273</v>
      </c>
      <c r="F162" s="648"/>
      <c r="G162" s="648"/>
      <c r="H162" s="648"/>
      <c r="I162" s="648"/>
      <c r="J162" s="648"/>
      <c r="K162" s="648"/>
      <c r="L162" s="648"/>
      <c r="M162" s="648"/>
      <c r="N162" s="648"/>
      <c r="O162" s="648"/>
      <c r="P162" s="648"/>
      <c r="Q162" s="648"/>
      <c r="R162" s="648"/>
      <c r="S162" s="648"/>
      <c r="T162" s="648"/>
      <c r="U162" s="648"/>
      <c r="V162" s="648"/>
      <c r="W162" s="648"/>
      <c r="X162" s="648"/>
      <c r="Y162" s="648"/>
      <c r="Z162" s="648"/>
      <c r="AA162" s="648"/>
      <c r="AB162" s="648"/>
      <c r="AC162" s="648"/>
      <c r="AD162" s="648"/>
      <c r="AE162" s="648"/>
      <c r="AF162" s="648"/>
      <c r="AG162" s="648"/>
      <c r="AH162" s="648"/>
      <c r="AI162" s="648"/>
      <c r="AJ162" s="648"/>
      <c r="AK162" s="648"/>
      <c r="AL162" s="648"/>
      <c r="AM162" s="648"/>
      <c r="AN162" s="648"/>
      <c r="AO162" s="648"/>
      <c r="AP162" s="648"/>
      <c r="AQ162" s="648"/>
      <c r="AR162" s="648"/>
      <c r="AS162" s="648"/>
      <c r="AT162" s="648"/>
      <c r="AU162" s="648"/>
      <c r="AV162" s="648"/>
      <c r="AW162" s="648"/>
      <c r="AX162" s="648"/>
      <c r="AY162" s="648"/>
      <c r="AZ162" s="648"/>
      <c r="BA162" s="648"/>
      <c r="BB162" s="648"/>
      <c r="BC162" s="648"/>
      <c r="BD162" s="648"/>
      <c r="BE162" s="648"/>
      <c r="BF162" s="648"/>
      <c r="BG162" s="648"/>
      <c r="BH162" s="648"/>
      <c r="BI162" s="648"/>
      <c r="BJ162" s="649"/>
      <c r="BK162" s="20"/>
      <c r="BL162" s="20"/>
      <c r="BM162" s="20"/>
      <c r="BN162" s="20"/>
    </row>
    <row r="163" spans="1:66" ht="81.75" customHeight="1" x14ac:dyDescent="0.65">
      <c r="A163" s="594" t="s">
        <v>158</v>
      </c>
      <c r="B163" s="595"/>
      <c r="C163" s="595"/>
      <c r="D163" s="596"/>
      <c r="E163" s="647" t="s">
        <v>274</v>
      </c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648"/>
      <c r="Q163" s="648"/>
      <c r="R163" s="648"/>
      <c r="S163" s="648"/>
      <c r="T163" s="648"/>
      <c r="U163" s="648"/>
      <c r="V163" s="648"/>
      <c r="W163" s="648"/>
      <c r="X163" s="648"/>
      <c r="Y163" s="648"/>
      <c r="Z163" s="648"/>
      <c r="AA163" s="648"/>
      <c r="AB163" s="648"/>
      <c r="AC163" s="648"/>
      <c r="AD163" s="648"/>
      <c r="AE163" s="648"/>
      <c r="AF163" s="648"/>
      <c r="AG163" s="648"/>
      <c r="AH163" s="648"/>
      <c r="AI163" s="648"/>
      <c r="AJ163" s="648"/>
      <c r="AK163" s="648"/>
      <c r="AL163" s="648"/>
      <c r="AM163" s="648"/>
      <c r="AN163" s="648"/>
      <c r="AO163" s="648"/>
      <c r="AP163" s="648"/>
      <c r="AQ163" s="648"/>
      <c r="AR163" s="648"/>
      <c r="AS163" s="648"/>
      <c r="AT163" s="648"/>
      <c r="AU163" s="648"/>
      <c r="AV163" s="648"/>
      <c r="AW163" s="648"/>
      <c r="AX163" s="648"/>
      <c r="AY163" s="648"/>
      <c r="AZ163" s="648"/>
      <c r="BA163" s="648"/>
      <c r="BB163" s="648"/>
      <c r="BC163" s="648"/>
      <c r="BD163" s="648"/>
      <c r="BE163" s="648"/>
      <c r="BF163" s="648"/>
      <c r="BG163" s="648"/>
      <c r="BH163" s="648"/>
      <c r="BI163" s="648"/>
      <c r="BJ163" s="649"/>
      <c r="BK163" s="20"/>
      <c r="BL163" s="20"/>
      <c r="BM163" s="20"/>
      <c r="BN163" s="20"/>
    </row>
    <row r="164" spans="1:66" ht="76.5" customHeight="1" x14ac:dyDescent="0.65">
      <c r="A164" s="565" t="s">
        <v>136</v>
      </c>
      <c r="B164" s="566"/>
      <c r="C164" s="566"/>
      <c r="D164" s="567"/>
      <c r="E164" s="647" t="s">
        <v>275</v>
      </c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648"/>
      <c r="Q164" s="648"/>
      <c r="R164" s="648"/>
      <c r="S164" s="648"/>
      <c r="T164" s="648"/>
      <c r="U164" s="648"/>
      <c r="V164" s="648"/>
      <c r="W164" s="648"/>
      <c r="X164" s="648"/>
      <c r="Y164" s="648"/>
      <c r="Z164" s="648"/>
      <c r="AA164" s="648"/>
      <c r="AB164" s="648"/>
      <c r="AC164" s="648"/>
      <c r="AD164" s="648"/>
      <c r="AE164" s="648"/>
      <c r="AF164" s="648"/>
      <c r="AG164" s="648"/>
      <c r="AH164" s="648"/>
      <c r="AI164" s="648"/>
      <c r="AJ164" s="648"/>
      <c r="AK164" s="648"/>
      <c r="AL164" s="648"/>
      <c r="AM164" s="648"/>
      <c r="AN164" s="648"/>
      <c r="AO164" s="648"/>
      <c r="AP164" s="648"/>
      <c r="AQ164" s="648"/>
      <c r="AR164" s="648"/>
      <c r="AS164" s="648"/>
      <c r="AT164" s="648"/>
      <c r="AU164" s="648"/>
      <c r="AV164" s="648"/>
      <c r="AW164" s="648"/>
      <c r="AX164" s="648"/>
      <c r="AY164" s="648"/>
      <c r="AZ164" s="648"/>
      <c r="BA164" s="648"/>
      <c r="BB164" s="648"/>
      <c r="BC164" s="648"/>
      <c r="BD164" s="648"/>
      <c r="BE164" s="648"/>
      <c r="BF164" s="648"/>
      <c r="BG164" s="648"/>
      <c r="BH164" s="648"/>
      <c r="BI164" s="648"/>
      <c r="BJ164" s="649"/>
      <c r="BK164" s="20"/>
      <c r="BL164" s="20"/>
      <c r="BM164" s="20"/>
      <c r="BN164" s="20"/>
    </row>
    <row r="165" spans="1:66" ht="96" customHeight="1" x14ac:dyDescent="0.65">
      <c r="A165" s="594" t="s">
        <v>276</v>
      </c>
      <c r="B165" s="595"/>
      <c r="C165" s="595"/>
      <c r="D165" s="596"/>
      <c r="E165" s="647" t="s">
        <v>397</v>
      </c>
      <c r="F165" s="648"/>
      <c r="G165" s="648"/>
      <c r="H165" s="648"/>
      <c r="I165" s="648"/>
      <c r="J165" s="648"/>
      <c r="K165" s="648"/>
      <c r="L165" s="648"/>
      <c r="M165" s="648"/>
      <c r="N165" s="648"/>
      <c r="O165" s="648"/>
      <c r="P165" s="648"/>
      <c r="Q165" s="648"/>
      <c r="R165" s="648"/>
      <c r="S165" s="648"/>
      <c r="T165" s="648"/>
      <c r="U165" s="648"/>
      <c r="V165" s="648"/>
      <c r="W165" s="648"/>
      <c r="X165" s="648"/>
      <c r="Y165" s="648"/>
      <c r="Z165" s="648"/>
      <c r="AA165" s="648"/>
      <c r="AB165" s="648"/>
      <c r="AC165" s="648"/>
      <c r="AD165" s="648"/>
      <c r="AE165" s="648"/>
      <c r="AF165" s="648"/>
      <c r="AG165" s="648"/>
      <c r="AH165" s="648"/>
      <c r="AI165" s="648"/>
      <c r="AJ165" s="648"/>
      <c r="AK165" s="648"/>
      <c r="AL165" s="648"/>
      <c r="AM165" s="648"/>
      <c r="AN165" s="648"/>
      <c r="AO165" s="648"/>
      <c r="AP165" s="648"/>
      <c r="AQ165" s="648"/>
      <c r="AR165" s="648"/>
      <c r="AS165" s="648"/>
      <c r="AT165" s="648"/>
      <c r="AU165" s="648"/>
      <c r="AV165" s="648"/>
      <c r="AW165" s="648"/>
      <c r="AX165" s="648"/>
      <c r="AY165" s="648"/>
      <c r="AZ165" s="648"/>
      <c r="BA165" s="648"/>
      <c r="BB165" s="648"/>
      <c r="BC165" s="648"/>
      <c r="BD165" s="648"/>
      <c r="BE165" s="648"/>
      <c r="BF165" s="648"/>
      <c r="BG165" s="648"/>
      <c r="BH165" s="648"/>
      <c r="BI165" s="648"/>
      <c r="BJ165" s="649"/>
      <c r="BK165" s="20"/>
      <c r="BL165" s="20"/>
      <c r="BM165" s="20"/>
      <c r="BN165" s="20"/>
    </row>
    <row r="166" spans="1:66" ht="85.5" customHeight="1" x14ac:dyDescent="0.65">
      <c r="A166" s="594" t="s">
        <v>171</v>
      </c>
      <c r="B166" s="595"/>
      <c r="C166" s="595"/>
      <c r="D166" s="596"/>
      <c r="E166" s="647" t="s">
        <v>277</v>
      </c>
      <c r="F166" s="648"/>
      <c r="G166" s="648"/>
      <c r="H166" s="648"/>
      <c r="I166" s="648"/>
      <c r="J166" s="648"/>
      <c r="K166" s="648"/>
      <c r="L166" s="648"/>
      <c r="M166" s="648"/>
      <c r="N166" s="648"/>
      <c r="O166" s="648"/>
      <c r="P166" s="648"/>
      <c r="Q166" s="648"/>
      <c r="R166" s="648"/>
      <c r="S166" s="648"/>
      <c r="T166" s="648"/>
      <c r="U166" s="648"/>
      <c r="V166" s="648"/>
      <c r="W166" s="648"/>
      <c r="X166" s="648"/>
      <c r="Y166" s="648"/>
      <c r="Z166" s="648"/>
      <c r="AA166" s="648"/>
      <c r="AB166" s="648"/>
      <c r="AC166" s="648"/>
      <c r="AD166" s="648"/>
      <c r="AE166" s="648"/>
      <c r="AF166" s="648"/>
      <c r="AG166" s="648"/>
      <c r="AH166" s="648"/>
      <c r="AI166" s="648"/>
      <c r="AJ166" s="648"/>
      <c r="AK166" s="648"/>
      <c r="AL166" s="648"/>
      <c r="AM166" s="648"/>
      <c r="AN166" s="648"/>
      <c r="AO166" s="648"/>
      <c r="AP166" s="648"/>
      <c r="AQ166" s="648"/>
      <c r="AR166" s="648"/>
      <c r="AS166" s="648"/>
      <c r="AT166" s="648"/>
      <c r="AU166" s="648"/>
      <c r="AV166" s="648"/>
      <c r="AW166" s="648"/>
      <c r="AX166" s="648"/>
      <c r="AY166" s="648"/>
      <c r="AZ166" s="648"/>
      <c r="BA166" s="648"/>
      <c r="BB166" s="648"/>
      <c r="BC166" s="648"/>
      <c r="BD166" s="648"/>
      <c r="BE166" s="648"/>
      <c r="BF166" s="648"/>
      <c r="BG166" s="648"/>
      <c r="BH166" s="648"/>
      <c r="BI166" s="648"/>
      <c r="BJ166" s="649"/>
      <c r="BK166" s="20"/>
      <c r="BL166" s="20"/>
      <c r="BM166" s="20"/>
      <c r="BN166" s="20"/>
    </row>
    <row r="167" spans="1:66" ht="79.5" customHeight="1" x14ac:dyDescent="0.65">
      <c r="A167" s="565" t="s">
        <v>162</v>
      </c>
      <c r="B167" s="566"/>
      <c r="C167" s="566"/>
      <c r="D167" s="567"/>
      <c r="E167" s="647" t="s">
        <v>278</v>
      </c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648"/>
      <c r="Q167" s="648"/>
      <c r="R167" s="648"/>
      <c r="S167" s="648"/>
      <c r="T167" s="648"/>
      <c r="U167" s="648"/>
      <c r="V167" s="648"/>
      <c r="W167" s="648"/>
      <c r="X167" s="648"/>
      <c r="Y167" s="648"/>
      <c r="Z167" s="648"/>
      <c r="AA167" s="648"/>
      <c r="AB167" s="648"/>
      <c r="AC167" s="648"/>
      <c r="AD167" s="648"/>
      <c r="AE167" s="648"/>
      <c r="AF167" s="648"/>
      <c r="AG167" s="648"/>
      <c r="AH167" s="648"/>
      <c r="AI167" s="648"/>
      <c r="AJ167" s="648"/>
      <c r="AK167" s="648"/>
      <c r="AL167" s="648"/>
      <c r="AM167" s="648"/>
      <c r="AN167" s="648"/>
      <c r="AO167" s="648"/>
      <c r="AP167" s="648"/>
      <c r="AQ167" s="648"/>
      <c r="AR167" s="648"/>
      <c r="AS167" s="648"/>
      <c r="AT167" s="648"/>
      <c r="AU167" s="648"/>
      <c r="AV167" s="648"/>
      <c r="AW167" s="648"/>
      <c r="AX167" s="648"/>
      <c r="AY167" s="648"/>
      <c r="AZ167" s="648"/>
      <c r="BA167" s="648"/>
      <c r="BB167" s="648"/>
      <c r="BC167" s="648"/>
      <c r="BD167" s="648"/>
      <c r="BE167" s="648"/>
      <c r="BF167" s="648"/>
      <c r="BG167" s="648"/>
      <c r="BH167" s="648"/>
      <c r="BI167" s="648"/>
      <c r="BJ167" s="649"/>
      <c r="BK167" s="20"/>
      <c r="BL167" s="20"/>
      <c r="BM167" s="20"/>
      <c r="BN167" s="20"/>
    </row>
    <row r="168" spans="1:66" ht="64.5" customHeight="1" x14ac:dyDescent="0.65">
      <c r="A168" s="594" t="s">
        <v>166</v>
      </c>
      <c r="B168" s="595"/>
      <c r="C168" s="595"/>
      <c r="D168" s="596"/>
      <c r="E168" s="647" t="s">
        <v>279</v>
      </c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648"/>
      <c r="Q168" s="648"/>
      <c r="R168" s="648"/>
      <c r="S168" s="648"/>
      <c r="T168" s="648"/>
      <c r="U168" s="648"/>
      <c r="V168" s="648"/>
      <c r="W168" s="648"/>
      <c r="X168" s="648"/>
      <c r="Y168" s="648"/>
      <c r="Z168" s="648"/>
      <c r="AA168" s="648"/>
      <c r="AB168" s="648"/>
      <c r="AC168" s="648"/>
      <c r="AD168" s="648"/>
      <c r="AE168" s="648"/>
      <c r="AF168" s="648"/>
      <c r="AG168" s="648"/>
      <c r="AH168" s="648"/>
      <c r="AI168" s="648"/>
      <c r="AJ168" s="648"/>
      <c r="AK168" s="648"/>
      <c r="AL168" s="648"/>
      <c r="AM168" s="648"/>
      <c r="AN168" s="648"/>
      <c r="AO168" s="648"/>
      <c r="AP168" s="648"/>
      <c r="AQ168" s="648"/>
      <c r="AR168" s="648"/>
      <c r="AS168" s="648"/>
      <c r="AT168" s="648"/>
      <c r="AU168" s="648"/>
      <c r="AV168" s="648"/>
      <c r="AW168" s="648"/>
      <c r="AX168" s="648"/>
      <c r="AY168" s="648"/>
      <c r="AZ168" s="648"/>
      <c r="BA168" s="648"/>
      <c r="BB168" s="648"/>
      <c r="BC168" s="648"/>
      <c r="BD168" s="648"/>
      <c r="BE168" s="648"/>
      <c r="BF168" s="648"/>
      <c r="BG168" s="648"/>
      <c r="BH168" s="648"/>
      <c r="BI168" s="648"/>
      <c r="BJ168" s="649"/>
      <c r="BK168" s="20"/>
      <c r="BL168" s="20"/>
      <c r="BM168" s="20"/>
      <c r="BN168" s="20"/>
    </row>
    <row r="169" spans="1:66" ht="117" customHeight="1" x14ac:dyDescent="0.65">
      <c r="A169" s="594" t="s">
        <v>177</v>
      </c>
      <c r="B169" s="595"/>
      <c r="C169" s="595"/>
      <c r="D169" s="596"/>
      <c r="E169" s="647" t="s">
        <v>280</v>
      </c>
      <c r="F169" s="648"/>
      <c r="G169" s="648"/>
      <c r="H169" s="648"/>
      <c r="I169" s="648"/>
      <c r="J169" s="648"/>
      <c r="K169" s="648"/>
      <c r="L169" s="648"/>
      <c r="M169" s="648"/>
      <c r="N169" s="648"/>
      <c r="O169" s="648"/>
      <c r="P169" s="648"/>
      <c r="Q169" s="648"/>
      <c r="R169" s="648"/>
      <c r="S169" s="648"/>
      <c r="T169" s="648"/>
      <c r="U169" s="648"/>
      <c r="V169" s="648"/>
      <c r="W169" s="648"/>
      <c r="X169" s="648"/>
      <c r="Y169" s="648"/>
      <c r="Z169" s="648"/>
      <c r="AA169" s="648"/>
      <c r="AB169" s="648"/>
      <c r="AC169" s="648"/>
      <c r="AD169" s="648"/>
      <c r="AE169" s="648"/>
      <c r="AF169" s="648"/>
      <c r="AG169" s="648"/>
      <c r="AH169" s="648"/>
      <c r="AI169" s="648"/>
      <c r="AJ169" s="648"/>
      <c r="AK169" s="648"/>
      <c r="AL169" s="648"/>
      <c r="AM169" s="648"/>
      <c r="AN169" s="648"/>
      <c r="AO169" s="648"/>
      <c r="AP169" s="648"/>
      <c r="AQ169" s="648"/>
      <c r="AR169" s="648"/>
      <c r="AS169" s="648"/>
      <c r="AT169" s="648"/>
      <c r="AU169" s="648"/>
      <c r="AV169" s="648"/>
      <c r="AW169" s="648"/>
      <c r="AX169" s="648"/>
      <c r="AY169" s="648"/>
      <c r="AZ169" s="648"/>
      <c r="BA169" s="648"/>
      <c r="BB169" s="648"/>
      <c r="BC169" s="648"/>
      <c r="BD169" s="648"/>
      <c r="BE169" s="648"/>
      <c r="BF169" s="648"/>
      <c r="BG169" s="648"/>
      <c r="BH169" s="648"/>
      <c r="BI169" s="648"/>
      <c r="BJ169" s="649"/>
      <c r="BK169" s="20"/>
      <c r="BL169" s="20"/>
      <c r="BM169" s="20"/>
      <c r="BN169" s="20"/>
    </row>
    <row r="170" spans="1:66" ht="91.5" customHeight="1" x14ac:dyDescent="0.65">
      <c r="A170" s="594" t="s">
        <v>186</v>
      </c>
      <c r="B170" s="595"/>
      <c r="C170" s="595"/>
      <c r="D170" s="596"/>
      <c r="E170" s="647" t="s">
        <v>281</v>
      </c>
      <c r="F170" s="648"/>
      <c r="G170" s="648"/>
      <c r="H170" s="648"/>
      <c r="I170" s="648"/>
      <c r="J170" s="648"/>
      <c r="K170" s="648"/>
      <c r="L170" s="648"/>
      <c r="M170" s="648"/>
      <c r="N170" s="648"/>
      <c r="O170" s="648"/>
      <c r="P170" s="648"/>
      <c r="Q170" s="648"/>
      <c r="R170" s="648"/>
      <c r="S170" s="648"/>
      <c r="T170" s="648"/>
      <c r="U170" s="648"/>
      <c r="V170" s="648"/>
      <c r="W170" s="648"/>
      <c r="X170" s="648"/>
      <c r="Y170" s="648"/>
      <c r="Z170" s="648"/>
      <c r="AA170" s="648"/>
      <c r="AB170" s="648"/>
      <c r="AC170" s="648"/>
      <c r="AD170" s="648"/>
      <c r="AE170" s="648"/>
      <c r="AF170" s="648"/>
      <c r="AG170" s="648"/>
      <c r="AH170" s="648"/>
      <c r="AI170" s="648"/>
      <c r="AJ170" s="648"/>
      <c r="AK170" s="648"/>
      <c r="AL170" s="648"/>
      <c r="AM170" s="648"/>
      <c r="AN170" s="648"/>
      <c r="AO170" s="648"/>
      <c r="AP170" s="648"/>
      <c r="AQ170" s="648"/>
      <c r="AR170" s="648"/>
      <c r="AS170" s="648"/>
      <c r="AT170" s="648"/>
      <c r="AU170" s="648"/>
      <c r="AV170" s="648"/>
      <c r="AW170" s="648"/>
      <c r="AX170" s="648"/>
      <c r="AY170" s="648"/>
      <c r="AZ170" s="648"/>
      <c r="BA170" s="648"/>
      <c r="BB170" s="648"/>
      <c r="BC170" s="648"/>
      <c r="BD170" s="648"/>
      <c r="BE170" s="648"/>
      <c r="BF170" s="648"/>
      <c r="BG170" s="648"/>
      <c r="BH170" s="648"/>
      <c r="BI170" s="648"/>
      <c r="BJ170" s="649"/>
      <c r="BK170" s="20"/>
      <c r="BL170" s="20"/>
      <c r="BM170" s="20"/>
      <c r="BN170" s="20"/>
    </row>
    <row r="171" spans="1:66" ht="87.75" customHeight="1" x14ac:dyDescent="0.65">
      <c r="A171" s="658" t="s">
        <v>282</v>
      </c>
      <c r="B171" s="659"/>
      <c r="C171" s="659"/>
      <c r="D171" s="660"/>
      <c r="E171" s="647" t="s">
        <v>283</v>
      </c>
      <c r="F171" s="648"/>
      <c r="G171" s="648"/>
      <c r="H171" s="648"/>
      <c r="I171" s="648"/>
      <c r="J171" s="648"/>
      <c r="K171" s="648"/>
      <c r="L171" s="648"/>
      <c r="M171" s="648"/>
      <c r="N171" s="648"/>
      <c r="O171" s="648"/>
      <c r="P171" s="648"/>
      <c r="Q171" s="648"/>
      <c r="R171" s="648"/>
      <c r="S171" s="648"/>
      <c r="T171" s="648"/>
      <c r="U171" s="648"/>
      <c r="V171" s="648"/>
      <c r="W171" s="648"/>
      <c r="X171" s="648"/>
      <c r="Y171" s="648"/>
      <c r="Z171" s="648"/>
      <c r="AA171" s="648"/>
      <c r="AB171" s="648"/>
      <c r="AC171" s="648"/>
      <c r="AD171" s="648"/>
      <c r="AE171" s="648"/>
      <c r="AF171" s="648"/>
      <c r="AG171" s="648"/>
      <c r="AH171" s="648"/>
      <c r="AI171" s="648"/>
      <c r="AJ171" s="648"/>
      <c r="AK171" s="648"/>
      <c r="AL171" s="648"/>
      <c r="AM171" s="648"/>
      <c r="AN171" s="648"/>
      <c r="AO171" s="648"/>
      <c r="AP171" s="648"/>
      <c r="AQ171" s="648"/>
      <c r="AR171" s="648"/>
      <c r="AS171" s="648"/>
      <c r="AT171" s="648"/>
      <c r="AU171" s="648"/>
      <c r="AV171" s="648"/>
      <c r="AW171" s="648"/>
      <c r="AX171" s="648"/>
      <c r="AY171" s="648"/>
      <c r="AZ171" s="648"/>
      <c r="BA171" s="648"/>
      <c r="BB171" s="648"/>
      <c r="BC171" s="648"/>
      <c r="BD171" s="648"/>
      <c r="BE171" s="648"/>
      <c r="BF171" s="648"/>
      <c r="BG171" s="648"/>
      <c r="BH171" s="648"/>
      <c r="BI171" s="648"/>
      <c r="BJ171" s="649"/>
      <c r="BK171" s="20"/>
      <c r="BL171" s="20"/>
      <c r="BM171" s="20"/>
      <c r="BN171" s="20"/>
    </row>
    <row r="172" spans="1:66" ht="105.75" customHeight="1" thickBot="1" x14ac:dyDescent="0.7">
      <c r="A172" s="610" t="s">
        <v>172</v>
      </c>
      <c r="B172" s="611"/>
      <c r="C172" s="611"/>
      <c r="D172" s="612"/>
      <c r="E172" s="677" t="s">
        <v>408</v>
      </c>
      <c r="F172" s="678"/>
      <c r="G172" s="678"/>
      <c r="H172" s="678"/>
      <c r="I172" s="678"/>
      <c r="J172" s="678"/>
      <c r="K172" s="678"/>
      <c r="L172" s="678"/>
      <c r="M172" s="678"/>
      <c r="N172" s="678"/>
      <c r="O172" s="678"/>
      <c r="P172" s="678"/>
      <c r="Q172" s="678"/>
      <c r="R172" s="678"/>
      <c r="S172" s="678"/>
      <c r="T172" s="678"/>
      <c r="U172" s="678"/>
      <c r="V172" s="678"/>
      <c r="W172" s="678"/>
      <c r="X172" s="678"/>
      <c r="Y172" s="678"/>
      <c r="Z172" s="678"/>
      <c r="AA172" s="678"/>
      <c r="AB172" s="678"/>
      <c r="AC172" s="678"/>
      <c r="AD172" s="678"/>
      <c r="AE172" s="678"/>
      <c r="AF172" s="678"/>
      <c r="AG172" s="678"/>
      <c r="AH172" s="678"/>
      <c r="AI172" s="678"/>
      <c r="AJ172" s="678"/>
      <c r="AK172" s="678"/>
      <c r="AL172" s="678"/>
      <c r="AM172" s="678"/>
      <c r="AN172" s="678"/>
      <c r="AO172" s="678"/>
      <c r="AP172" s="678"/>
      <c r="AQ172" s="678"/>
      <c r="AR172" s="678"/>
      <c r="AS172" s="678"/>
      <c r="AT172" s="678"/>
      <c r="AU172" s="678"/>
      <c r="AV172" s="678"/>
      <c r="AW172" s="678"/>
      <c r="AX172" s="678"/>
      <c r="AY172" s="678"/>
      <c r="AZ172" s="678"/>
      <c r="BA172" s="678"/>
      <c r="BB172" s="678"/>
      <c r="BC172" s="678"/>
      <c r="BD172" s="678"/>
      <c r="BE172" s="678"/>
      <c r="BF172" s="678"/>
      <c r="BG172" s="678"/>
      <c r="BH172" s="678"/>
      <c r="BI172" s="678"/>
      <c r="BJ172" s="679"/>
      <c r="BK172" s="20"/>
      <c r="BL172" s="20"/>
      <c r="BM172" s="20"/>
      <c r="BN172" s="20"/>
    </row>
    <row r="173" spans="1:66" s="5" customFormat="1" ht="53.25" customHeight="1" x14ac:dyDescent="0.65">
      <c r="A173" s="670" t="s">
        <v>419</v>
      </c>
      <c r="B173" s="670"/>
      <c r="C173" s="670"/>
      <c r="D173" s="670"/>
      <c r="E173" s="670"/>
      <c r="F173" s="670"/>
      <c r="G173" s="670"/>
      <c r="H173" s="670"/>
      <c r="I173" s="670"/>
      <c r="J173" s="670"/>
      <c r="K173" s="670"/>
      <c r="L173" s="670"/>
      <c r="M173" s="670"/>
      <c r="N173" s="670"/>
      <c r="O173" s="670"/>
      <c r="P173" s="670"/>
      <c r="Q173" s="670"/>
      <c r="R173" s="670"/>
      <c r="S173" s="670"/>
      <c r="T173" s="670"/>
      <c r="U173" s="670"/>
      <c r="V173" s="670"/>
      <c r="W173" s="670"/>
      <c r="X173" s="670"/>
      <c r="Y173" s="670"/>
      <c r="Z173" s="670"/>
      <c r="AA173" s="670"/>
      <c r="AB173" s="670"/>
      <c r="AC173" s="670"/>
      <c r="AD173" s="670"/>
      <c r="AE173" s="670"/>
      <c r="AF173" s="670"/>
      <c r="AG173" s="670"/>
      <c r="AH173" s="670"/>
      <c r="AI173" s="670"/>
      <c r="AJ173" s="670"/>
      <c r="AK173" s="670"/>
      <c r="AL173" s="670"/>
      <c r="AM173" s="670"/>
      <c r="AN173" s="670"/>
      <c r="AO173" s="670"/>
      <c r="AP173" s="670"/>
      <c r="AQ173" s="670"/>
      <c r="AR173" s="670"/>
      <c r="AS173" s="670"/>
      <c r="AT173" s="670"/>
      <c r="AU173" s="670"/>
      <c r="AV173" s="670"/>
      <c r="AW173" s="670"/>
      <c r="AX173" s="670"/>
      <c r="AY173" s="670"/>
      <c r="AZ173" s="670"/>
      <c r="BA173" s="670"/>
      <c r="BB173" s="670"/>
      <c r="BC173" s="670"/>
      <c r="BD173" s="670"/>
      <c r="BE173" s="670"/>
      <c r="BF173" s="670"/>
      <c r="BG173" s="670"/>
      <c r="BH173" s="670"/>
      <c r="BI173" s="670"/>
      <c r="BJ173" s="670"/>
      <c r="BK173" s="302"/>
      <c r="BL173" s="302"/>
      <c r="BM173" s="302"/>
      <c r="BN173" s="302"/>
    </row>
    <row r="174" spans="1:66" s="5" customFormat="1" ht="3" customHeight="1" x14ac:dyDescent="0.65">
      <c r="A174" s="319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302"/>
      <c r="AS174" s="302"/>
      <c r="AT174" s="302"/>
      <c r="AU174" s="302"/>
      <c r="AV174" s="302"/>
      <c r="AW174" s="302"/>
      <c r="AX174" s="302"/>
      <c r="AY174" s="302"/>
      <c r="AZ174" s="302"/>
      <c r="BA174" s="302"/>
      <c r="BB174" s="302"/>
      <c r="BC174" s="302"/>
      <c r="BD174" s="320"/>
      <c r="BE174" s="320"/>
      <c r="BF174" s="321"/>
      <c r="BG174" s="321"/>
      <c r="BH174" s="302"/>
      <c r="BI174" s="302"/>
      <c r="BJ174" s="302"/>
      <c r="BK174" s="302"/>
      <c r="BL174" s="302"/>
      <c r="BM174" s="302"/>
      <c r="BN174" s="302"/>
    </row>
    <row r="175" spans="1:66" s="5" customFormat="1" ht="46.5" customHeight="1" x14ac:dyDescent="0.65">
      <c r="A175" s="322" t="s">
        <v>436</v>
      </c>
      <c r="B175" s="323"/>
      <c r="C175" s="323"/>
      <c r="D175" s="323"/>
      <c r="E175" s="323"/>
      <c r="F175" s="323"/>
      <c r="G175" s="323"/>
      <c r="H175" s="22"/>
      <c r="I175" s="22"/>
      <c r="J175" s="22"/>
      <c r="K175" s="22"/>
      <c r="L175" s="21"/>
      <c r="M175" s="21"/>
      <c r="N175" s="21"/>
      <c r="O175" s="21"/>
      <c r="P175" s="21"/>
      <c r="Q175" s="21"/>
      <c r="R175" s="21"/>
      <c r="S175" s="21"/>
      <c r="T175" s="323"/>
      <c r="U175" s="323"/>
      <c r="V175" s="323"/>
      <c r="W175" s="323"/>
      <c r="X175" s="323"/>
      <c r="Y175" s="323"/>
      <c r="Z175" s="323"/>
      <c r="AA175" s="323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315"/>
      <c r="AU175" s="315"/>
      <c r="AV175" s="315"/>
      <c r="AW175" s="315"/>
      <c r="AX175" s="315"/>
      <c r="AY175" s="315"/>
      <c r="AZ175" s="315"/>
      <c r="BA175" s="315"/>
      <c r="BB175" s="315"/>
      <c r="BC175" s="315"/>
      <c r="BD175" s="24"/>
      <c r="BE175" s="24"/>
      <c r="BF175" s="324"/>
      <c r="BG175" s="324"/>
      <c r="BH175" s="315"/>
      <c r="BI175" s="315"/>
      <c r="BJ175" s="315"/>
      <c r="BK175" s="302"/>
      <c r="BL175" s="302"/>
      <c r="BM175" s="302"/>
      <c r="BN175" s="302"/>
    </row>
    <row r="176" spans="1:66" s="5" customFormat="1" ht="48.75" customHeight="1" x14ac:dyDescent="0.65">
      <c r="A176" s="322" t="s">
        <v>439</v>
      </c>
      <c r="B176" s="323"/>
      <c r="C176" s="323"/>
      <c r="D176" s="323"/>
      <c r="E176" s="323"/>
      <c r="F176" s="323"/>
      <c r="G176" s="323"/>
      <c r="H176" s="22"/>
      <c r="I176" s="22"/>
      <c r="J176" s="22"/>
      <c r="K176" s="22"/>
      <c r="L176" s="21"/>
      <c r="M176" s="21"/>
      <c r="N176" s="21"/>
      <c r="O176" s="21"/>
      <c r="P176" s="21"/>
      <c r="Q176" s="21"/>
      <c r="R176" s="21"/>
      <c r="S176" s="21"/>
      <c r="T176" s="323"/>
      <c r="U176" s="323"/>
      <c r="V176" s="323"/>
      <c r="W176" s="323"/>
      <c r="X176" s="323"/>
      <c r="Y176" s="323"/>
      <c r="Z176" s="323"/>
      <c r="AA176" s="323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315"/>
      <c r="AU176" s="315"/>
      <c r="AV176" s="315"/>
      <c r="AW176" s="315"/>
      <c r="AX176" s="315"/>
      <c r="AY176" s="315"/>
      <c r="AZ176" s="315"/>
      <c r="BA176" s="315"/>
      <c r="BB176" s="315"/>
      <c r="BC176" s="315"/>
      <c r="BD176" s="20"/>
      <c r="BE176" s="20"/>
      <c r="BF176" s="20"/>
      <c r="BG176" s="20"/>
      <c r="BH176" s="315"/>
      <c r="BI176" s="315"/>
      <c r="BJ176" s="315"/>
      <c r="BK176" s="302"/>
      <c r="BL176" s="302"/>
      <c r="BM176" s="302"/>
      <c r="BN176" s="302"/>
    </row>
    <row r="177" spans="1:88" s="5" customFormat="1" ht="35.25" customHeight="1" x14ac:dyDescent="0.65">
      <c r="A177" s="322" t="s">
        <v>440</v>
      </c>
      <c r="B177" s="323"/>
      <c r="C177" s="323"/>
      <c r="D177" s="323"/>
      <c r="E177" s="323"/>
      <c r="F177" s="323"/>
      <c r="G177" s="323"/>
      <c r="H177" s="22"/>
      <c r="I177" s="22"/>
      <c r="J177" s="22"/>
      <c r="K177" s="22"/>
      <c r="L177" s="21"/>
      <c r="M177" s="21"/>
      <c r="N177" s="21"/>
      <c r="O177" s="21"/>
      <c r="P177" s="21"/>
      <c r="Q177" s="21"/>
      <c r="R177" s="21"/>
      <c r="S177" s="21"/>
      <c r="T177" s="323"/>
      <c r="U177" s="323"/>
      <c r="V177" s="323"/>
      <c r="W177" s="323"/>
      <c r="X177" s="323"/>
      <c r="Y177" s="323"/>
      <c r="Z177" s="323"/>
      <c r="AA177" s="323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315"/>
      <c r="AU177" s="315"/>
      <c r="AV177" s="315"/>
      <c r="AW177" s="315"/>
      <c r="AX177" s="315"/>
      <c r="AY177" s="315"/>
      <c r="AZ177" s="315"/>
      <c r="BA177" s="315"/>
      <c r="BB177" s="315"/>
      <c r="BC177" s="315"/>
      <c r="BD177" s="20"/>
      <c r="BE177" s="20"/>
      <c r="BF177" s="20"/>
      <c r="BG177" s="20"/>
      <c r="BH177" s="315"/>
      <c r="BI177" s="315"/>
      <c r="BJ177" s="315"/>
      <c r="BK177" s="302"/>
      <c r="BL177" s="302"/>
      <c r="BM177" s="302"/>
      <c r="BN177" s="302"/>
    </row>
    <row r="178" spans="1:88" s="5" customFormat="1" ht="35.25" customHeight="1" x14ac:dyDescent="0.65">
      <c r="A178" s="322" t="s">
        <v>284</v>
      </c>
      <c r="B178" s="323"/>
      <c r="C178" s="323"/>
      <c r="D178" s="323"/>
      <c r="E178" s="323"/>
      <c r="F178" s="323"/>
      <c r="G178" s="323"/>
      <c r="H178" s="22"/>
      <c r="I178" s="22"/>
      <c r="J178" s="22"/>
      <c r="K178" s="22"/>
      <c r="L178" s="21"/>
      <c r="M178" s="21"/>
      <c r="N178" s="21"/>
      <c r="O178" s="21"/>
      <c r="P178" s="21"/>
      <c r="Q178" s="21"/>
      <c r="R178" s="21"/>
      <c r="S178" s="21"/>
      <c r="T178" s="323"/>
      <c r="U178" s="323"/>
      <c r="V178" s="323"/>
      <c r="W178" s="323"/>
      <c r="X178" s="323"/>
      <c r="Y178" s="323"/>
      <c r="Z178" s="323"/>
      <c r="AA178" s="323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315"/>
      <c r="AU178" s="315"/>
      <c r="AV178" s="315"/>
      <c r="AW178" s="315"/>
      <c r="AX178" s="315"/>
      <c r="AY178" s="315"/>
      <c r="AZ178" s="315"/>
      <c r="BA178" s="315"/>
      <c r="BB178" s="315"/>
      <c r="BC178" s="315"/>
      <c r="BD178" s="315"/>
      <c r="BE178" s="315"/>
      <c r="BF178" s="315"/>
      <c r="BG178" s="315"/>
      <c r="BH178" s="315"/>
      <c r="BI178" s="315"/>
      <c r="BJ178" s="315"/>
      <c r="BK178" s="302"/>
      <c r="BL178" s="302"/>
      <c r="BM178" s="302"/>
      <c r="BN178" s="302"/>
    </row>
    <row r="179" spans="1:88" s="5" customFormat="1" ht="35.25" customHeight="1" x14ac:dyDescent="0.65">
      <c r="A179" s="322" t="s">
        <v>285</v>
      </c>
      <c r="B179" s="323"/>
      <c r="C179" s="323"/>
      <c r="D179" s="323"/>
      <c r="E179" s="323"/>
      <c r="F179" s="323"/>
      <c r="G179" s="323"/>
      <c r="H179" s="22"/>
      <c r="I179" s="22"/>
      <c r="J179" s="22"/>
      <c r="K179" s="22"/>
      <c r="L179" s="21"/>
      <c r="M179" s="21"/>
      <c r="N179" s="21"/>
      <c r="O179" s="21"/>
      <c r="P179" s="21"/>
      <c r="Q179" s="21"/>
      <c r="R179" s="21"/>
      <c r="S179" s="21"/>
      <c r="T179" s="323"/>
      <c r="U179" s="323"/>
      <c r="V179" s="323"/>
      <c r="W179" s="323"/>
      <c r="X179" s="323"/>
      <c r="Y179" s="323"/>
      <c r="Z179" s="323"/>
      <c r="AA179" s="323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315"/>
      <c r="AU179" s="315"/>
      <c r="AV179" s="315"/>
      <c r="AW179" s="315"/>
      <c r="AX179" s="315"/>
      <c r="AY179" s="315"/>
      <c r="AZ179" s="315"/>
      <c r="BA179" s="315"/>
      <c r="BB179" s="315"/>
      <c r="BC179" s="315"/>
      <c r="BD179" s="315"/>
      <c r="BE179" s="315"/>
      <c r="BF179" s="315"/>
      <c r="BG179" s="315"/>
      <c r="BH179" s="315"/>
      <c r="BI179" s="315"/>
      <c r="BJ179" s="315"/>
      <c r="BK179" s="302"/>
      <c r="BL179" s="302"/>
      <c r="BM179" s="302"/>
      <c r="BN179" s="302"/>
    </row>
    <row r="180" spans="1:88" s="8" customFormat="1" ht="35.25" customHeight="1" x14ac:dyDescent="0.65">
      <c r="A180" s="322" t="s">
        <v>286</v>
      </c>
      <c r="B180" s="323"/>
      <c r="C180" s="323"/>
      <c r="D180" s="323"/>
      <c r="E180" s="323"/>
      <c r="F180" s="323"/>
      <c r="G180" s="323"/>
      <c r="H180" s="22"/>
      <c r="I180" s="22"/>
      <c r="J180" s="22"/>
      <c r="K180" s="22"/>
      <c r="L180" s="21"/>
      <c r="M180" s="21"/>
      <c r="N180" s="21"/>
      <c r="O180" s="21"/>
      <c r="P180" s="21"/>
      <c r="Q180" s="21"/>
      <c r="R180" s="21"/>
      <c r="S180" s="21"/>
      <c r="T180" s="323"/>
      <c r="U180" s="323"/>
      <c r="V180" s="323"/>
      <c r="W180" s="323"/>
      <c r="X180" s="323"/>
      <c r="Y180" s="323"/>
      <c r="Z180" s="323"/>
      <c r="AA180" s="323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315"/>
      <c r="AU180" s="315"/>
      <c r="AV180" s="315"/>
      <c r="AW180" s="315"/>
      <c r="AX180" s="315"/>
      <c r="AY180" s="315"/>
      <c r="AZ180" s="315"/>
      <c r="BA180" s="315"/>
      <c r="BB180" s="315"/>
      <c r="BC180" s="315"/>
      <c r="BD180" s="315"/>
      <c r="BE180" s="315"/>
      <c r="BF180" s="315"/>
      <c r="BG180" s="315"/>
      <c r="BH180" s="315"/>
      <c r="BI180" s="315"/>
      <c r="BJ180" s="315"/>
      <c r="BK180" s="325"/>
      <c r="BL180" s="325"/>
      <c r="BM180" s="325"/>
      <c r="BN180" s="325"/>
    </row>
    <row r="181" spans="1:88" s="8" customFormat="1" ht="14.25" customHeight="1" x14ac:dyDescent="0.65">
      <c r="A181" s="322"/>
      <c r="B181" s="323"/>
      <c r="C181" s="323"/>
      <c r="D181" s="323"/>
      <c r="E181" s="323"/>
      <c r="F181" s="323"/>
      <c r="G181" s="323"/>
      <c r="H181" s="22"/>
      <c r="I181" s="22"/>
      <c r="J181" s="22"/>
      <c r="K181" s="22"/>
      <c r="L181" s="21"/>
      <c r="M181" s="21"/>
      <c r="N181" s="21"/>
      <c r="O181" s="21"/>
      <c r="P181" s="21"/>
      <c r="Q181" s="21"/>
      <c r="R181" s="21"/>
      <c r="S181" s="21"/>
      <c r="T181" s="323"/>
      <c r="U181" s="323"/>
      <c r="V181" s="323"/>
      <c r="W181" s="323"/>
      <c r="X181" s="323"/>
      <c r="Y181" s="323"/>
      <c r="Z181" s="323"/>
      <c r="AA181" s="323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315"/>
      <c r="AU181" s="315"/>
      <c r="AV181" s="315"/>
      <c r="AW181" s="315"/>
      <c r="AX181" s="315"/>
      <c r="AY181" s="315"/>
      <c r="AZ181" s="315"/>
      <c r="BA181" s="315"/>
      <c r="BB181" s="315"/>
      <c r="BC181" s="315"/>
      <c r="BD181" s="315"/>
      <c r="BE181" s="315"/>
      <c r="BF181" s="315"/>
      <c r="BG181" s="315"/>
      <c r="BH181" s="315"/>
      <c r="BI181" s="315"/>
      <c r="BJ181" s="315"/>
      <c r="BK181" s="325"/>
      <c r="BL181" s="325"/>
      <c r="BM181" s="325"/>
      <c r="BN181" s="325"/>
    </row>
    <row r="182" spans="1:88" s="2" customFormat="1" ht="93" customHeight="1" x14ac:dyDescent="0.85">
      <c r="A182" s="676" t="s">
        <v>159</v>
      </c>
      <c r="B182" s="676"/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676"/>
      <c r="T182" s="676"/>
      <c r="U182" s="676"/>
      <c r="V182" s="676"/>
      <c r="W182" s="676"/>
      <c r="X182" s="676"/>
      <c r="Y182" s="676"/>
      <c r="Z182" s="676"/>
      <c r="AA182" s="676"/>
      <c r="AB182" s="676"/>
      <c r="AC182" s="676"/>
      <c r="AD182" s="676"/>
      <c r="AE182" s="676"/>
      <c r="AF182" s="676"/>
      <c r="AG182" s="676"/>
      <c r="AH182" s="676"/>
      <c r="AI182" s="676"/>
      <c r="AJ182" s="676" t="s">
        <v>159</v>
      </c>
      <c r="AK182" s="676"/>
      <c r="AL182" s="676"/>
      <c r="AM182" s="676"/>
      <c r="AN182" s="676"/>
      <c r="AO182" s="676"/>
      <c r="AP182" s="676"/>
      <c r="AQ182" s="676"/>
      <c r="AR182" s="676"/>
      <c r="AS182" s="676" t="s">
        <v>159</v>
      </c>
      <c r="AT182" s="676"/>
      <c r="AU182" s="676"/>
      <c r="AV182" s="676"/>
      <c r="AW182" s="676"/>
      <c r="AX182" s="676"/>
      <c r="AY182" s="676"/>
      <c r="AZ182" s="676"/>
      <c r="BA182" s="676"/>
      <c r="BB182" s="676"/>
      <c r="BC182" s="676"/>
      <c r="BD182" s="676"/>
      <c r="BE182" s="676"/>
      <c r="BF182" s="676"/>
      <c r="BG182" s="676"/>
      <c r="BH182" s="676"/>
      <c r="BI182" s="676"/>
      <c r="BJ182" s="676"/>
      <c r="BK182" s="676"/>
      <c r="BL182" s="676"/>
      <c r="BM182" s="676"/>
      <c r="BN182" s="676"/>
      <c r="BO182" s="680"/>
      <c r="BP182" s="680"/>
      <c r="BQ182" s="680"/>
      <c r="BR182" s="680"/>
      <c r="BS182" s="680"/>
      <c r="BT182" s="680"/>
      <c r="BU182" s="680"/>
      <c r="BV182" s="680"/>
      <c r="BW182" s="680"/>
      <c r="BX182" s="680"/>
      <c r="BY182" s="680"/>
      <c r="BZ182" s="680"/>
      <c r="CA182" s="680"/>
      <c r="CB182" s="680"/>
      <c r="CC182" s="680"/>
      <c r="CD182" s="680"/>
      <c r="CE182" s="680"/>
      <c r="CF182" s="680"/>
      <c r="CG182" s="680"/>
      <c r="CH182" s="680"/>
      <c r="CI182" s="680"/>
      <c r="CJ182" s="680"/>
    </row>
    <row r="183" spans="1:88" ht="87" customHeight="1" x14ac:dyDescent="0.85">
      <c r="A183" s="681" t="s">
        <v>411</v>
      </c>
      <c r="B183" s="681"/>
      <c r="C183" s="681"/>
      <c r="D183" s="681"/>
      <c r="E183" s="681"/>
      <c r="F183" s="681"/>
      <c r="G183" s="681"/>
      <c r="H183" s="681"/>
      <c r="I183" s="681"/>
      <c r="J183" s="681"/>
      <c r="K183" s="681"/>
      <c r="L183" s="681"/>
      <c r="M183" s="681"/>
      <c r="N183" s="681"/>
      <c r="O183" s="681"/>
      <c r="P183" s="681"/>
      <c r="Q183" s="681"/>
      <c r="R183" s="681"/>
      <c r="S183" s="681"/>
      <c r="T183" s="681"/>
      <c r="U183" s="681"/>
      <c r="V183" s="681"/>
      <c r="W183" s="676"/>
      <c r="X183" s="676"/>
      <c r="Y183" s="676"/>
      <c r="Z183" s="676"/>
      <c r="AA183" s="676"/>
      <c r="AB183" s="676"/>
      <c r="AC183" s="676"/>
      <c r="AD183" s="676"/>
      <c r="AE183" s="676"/>
      <c r="AF183" s="676"/>
      <c r="AG183" s="676"/>
      <c r="AH183" s="676"/>
      <c r="AI183" s="676"/>
      <c r="AJ183" s="676" t="s">
        <v>412</v>
      </c>
      <c r="AK183" s="676"/>
      <c r="AL183" s="676"/>
      <c r="AM183" s="676"/>
      <c r="AN183" s="676"/>
      <c r="AO183" s="676"/>
      <c r="AP183" s="676"/>
      <c r="AQ183" s="676"/>
      <c r="AR183" s="676"/>
      <c r="AS183" s="676"/>
      <c r="AT183" s="676"/>
      <c r="AU183" s="676"/>
      <c r="AV183" s="676"/>
      <c r="AW183" s="676"/>
      <c r="AX183" s="676"/>
      <c r="AY183" s="676"/>
      <c r="AZ183" s="676"/>
      <c r="BA183" s="676"/>
      <c r="BB183" s="676"/>
      <c r="BC183" s="676"/>
      <c r="BD183" s="676"/>
      <c r="BE183" s="676"/>
      <c r="BF183" s="676"/>
      <c r="BG183" s="676"/>
      <c r="BH183" s="676"/>
      <c r="BI183" s="676"/>
      <c r="BJ183" s="676"/>
      <c r="BK183" s="676"/>
      <c r="BL183" s="676"/>
      <c r="BM183" s="676"/>
      <c r="BN183" s="676"/>
      <c r="BO183" s="680"/>
      <c r="BP183" s="680"/>
      <c r="BQ183" s="680"/>
      <c r="BR183" s="680"/>
      <c r="BS183" s="680"/>
      <c r="BT183" s="680"/>
      <c r="BU183" s="680"/>
      <c r="BV183" s="680"/>
      <c r="BW183" s="680"/>
      <c r="BX183" s="680"/>
      <c r="BY183" s="680"/>
      <c r="BZ183" s="680"/>
      <c r="CA183" s="680"/>
      <c r="CB183" s="680"/>
      <c r="CC183" s="680"/>
      <c r="CD183" s="680"/>
      <c r="CE183" s="680"/>
      <c r="CF183" s="680"/>
      <c r="CG183" s="680"/>
      <c r="CH183" s="680"/>
      <c r="CI183" s="680"/>
      <c r="CJ183" s="680"/>
    </row>
    <row r="184" spans="1:88" ht="91.5" customHeight="1" x14ac:dyDescent="0.85">
      <c r="A184" s="676"/>
      <c r="B184" s="676"/>
      <c r="C184" s="676"/>
      <c r="D184" s="676"/>
      <c r="E184" s="676"/>
      <c r="F184" s="676"/>
      <c r="G184" s="676"/>
      <c r="H184" s="676"/>
      <c r="I184" s="676"/>
      <c r="J184" s="676"/>
      <c r="K184" s="676"/>
      <c r="L184" s="676"/>
      <c r="M184" s="676"/>
      <c r="N184" s="676"/>
      <c r="O184" s="676"/>
      <c r="P184" s="676"/>
      <c r="Q184" s="676"/>
      <c r="R184" s="676"/>
      <c r="S184" s="676"/>
      <c r="T184" s="676"/>
      <c r="U184" s="676"/>
      <c r="V184" s="676"/>
      <c r="W184" s="676"/>
      <c r="X184" s="676"/>
      <c r="Y184" s="676"/>
      <c r="Z184" s="676"/>
      <c r="AA184" s="676"/>
      <c r="AB184" s="676"/>
      <c r="AC184" s="676"/>
      <c r="AD184" s="676"/>
      <c r="AE184" s="676"/>
      <c r="AF184" s="676"/>
      <c r="AG184" s="676"/>
      <c r="AH184" s="676"/>
      <c r="AI184" s="676"/>
      <c r="AJ184" s="676"/>
      <c r="AK184" s="676"/>
      <c r="AL184" s="676"/>
      <c r="AM184" s="676"/>
      <c r="AN184" s="676"/>
      <c r="AO184" s="676"/>
      <c r="AP184" s="676"/>
      <c r="AQ184" s="676"/>
      <c r="AR184" s="676"/>
      <c r="AS184" s="682" t="s">
        <v>412</v>
      </c>
      <c r="AT184" s="676"/>
      <c r="AU184" s="676"/>
      <c r="AV184" s="676"/>
      <c r="AW184" s="676"/>
      <c r="AX184" s="676"/>
      <c r="AY184" s="676"/>
      <c r="AZ184" s="676"/>
      <c r="BA184" s="676"/>
      <c r="BB184" s="676"/>
      <c r="BC184" s="676"/>
      <c r="BD184" s="676"/>
      <c r="BE184" s="676"/>
      <c r="BF184" s="676"/>
      <c r="BG184" s="676"/>
      <c r="BH184" s="676"/>
      <c r="BI184" s="676"/>
      <c r="BJ184" s="676"/>
      <c r="BK184" s="326"/>
      <c r="BL184" s="326"/>
      <c r="BM184" s="326"/>
      <c r="BN184" s="326"/>
      <c r="BO184" s="680"/>
      <c r="BP184" s="680"/>
      <c r="BQ184" s="680"/>
      <c r="BR184" s="680"/>
      <c r="BS184" s="680"/>
      <c r="BT184" s="680"/>
      <c r="BU184" s="680"/>
      <c r="BV184" s="680"/>
      <c r="BW184" s="680"/>
      <c r="BX184" s="680"/>
      <c r="BY184" s="680"/>
      <c r="BZ184" s="680"/>
      <c r="CA184" s="680"/>
      <c r="CB184" s="680"/>
      <c r="CC184" s="680"/>
      <c r="CD184" s="680"/>
      <c r="CE184" s="680"/>
      <c r="CF184" s="680"/>
      <c r="CG184" s="680"/>
      <c r="CH184" s="680"/>
      <c r="CI184" s="680"/>
      <c r="CJ184" s="680"/>
    </row>
    <row r="185" spans="1:88" ht="41.25" customHeight="1" x14ac:dyDescent="0.85">
      <c r="A185" s="676" t="s">
        <v>413</v>
      </c>
      <c r="B185" s="676"/>
      <c r="C185" s="676"/>
      <c r="D185" s="676"/>
      <c r="E185" s="676"/>
      <c r="F185" s="676"/>
      <c r="G185" s="676"/>
      <c r="H185" s="676"/>
      <c r="I185" s="676"/>
      <c r="J185" s="676"/>
      <c r="K185" s="676"/>
      <c r="L185" s="676"/>
      <c r="M185" s="676"/>
      <c r="N185" s="676"/>
      <c r="O185" s="676"/>
      <c r="P185" s="676"/>
      <c r="Q185" s="676"/>
      <c r="R185" s="676"/>
      <c r="S185" s="676"/>
      <c r="T185" s="676"/>
      <c r="U185" s="676"/>
      <c r="V185" s="676"/>
      <c r="W185" s="676"/>
      <c r="X185" s="676"/>
      <c r="Y185" s="676"/>
      <c r="Z185" s="676"/>
      <c r="AA185" s="676"/>
      <c r="AB185" s="676"/>
      <c r="AC185" s="676"/>
      <c r="AD185" s="676"/>
      <c r="AE185" s="676"/>
      <c r="AF185" s="676"/>
      <c r="AG185" s="676"/>
      <c r="AH185" s="676"/>
      <c r="AI185" s="676"/>
      <c r="AJ185" s="676" t="s">
        <v>414</v>
      </c>
      <c r="AK185" s="676"/>
      <c r="AL185" s="676"/>
      <c r="AM185" s="676"/>
      <c r="AN185" s="676"/>
      <c r="AO185" s="676"/>
      <c r="AP185" s="676"/>
      <c r="AQ185" s="676"/>
      <c r="AR185" s="676"/>
      <c r="AS185" s="676"/>
      <c r="AT185" s="676"/>
      <c r="AU185" s="676"/>
      <c r="AV185" s="676"/>
      <c r="AW185" s="676"/>
      <c r="AX185" s="676"/>
      <c r="AY185" s="676"/>
      <c r="AZ185" s="676"/>
      <c r="BA185" s="676"/>
      <c r="BB185" s="676"/>
      <c r="BC185" s="676"/>
      <c r="BD185" s="676"/>
      <c r="BE185" s="676"/>
      <c r="BF185" s="676"/>
      <c r="BG185" s="676"/>
      <c r="BH185" s="676"/>
      <c r="BI185" s="676"/>
      <c r="BJ185" s="676"/>
      <c r="BK185" s="326"/>
      <c r="BL185" s="326"/>
      <c r="BM185" s="326"/>
      <c r="BN185" s="326"/>
      <c r="BO185" s="680"/>
      <c r="BP185" s="680"/>
      <c r="BQ185" s="680"/>
      <c r="BR185" s="680"/>
      <c r="BS185" s="680"/>
      <c r="BT185" s="680"/>
      <c r="BU185" s="680"/>
      <c r="BV185" s="680"/>
      <c r="BW185" s="680"/>
      <c r="BX185" s="680"/>
      <c r="BY185" s="680"/>
      <c r="BZ185" s="680"/>
      <c r="CA185" s="680"/>
      <c r="CB185" s="680"/>
      <c r="CC185" s="680"/>
      <c r="CD185" s="680"/>
      <c r="CE185" s="680"/>
      <c r="CF185" s="680"/>
      <c r="CG185" s="680"/>
      <c r="CH185" s="680"/>
      <c r="CI185" s="680"/>
      <c r="CJ185" s="680"/>
    </row>
    <row r="186" spans="1:88" ht="120" customHeight="1" x14ac:dyDescent="0.85">
      <c r="A186" s="681" t="s">
        <v>287</v>
      </c>
      <c r="B186" s="681"/>
      <c r="C186" s="681"/>
      <c r="D186" s="681"/>
      <c r="E186" s="681"/>
      <c r="F186" s="681"/>
      <c r="G186" s="681"/>
      <c r="H186" s="681"/>
      <c r="I186" s="681"/>
      <c r="J186" s="681"/>
      <c r="K186" s="681"/>
      <c r="L186" s="681"/>
      <c r="M186" s="681"/>
      <c r="N186" s="681"/>
      <c r="O186" s="681"/>
      <c r="P186" s="681"/>
      <c r="Q186" s="681"/>
      <c r="R186" s="681"/>
      <c r="S186" s="681"/>
      <c r="T186" s="681"/>
      <c r="U186" s="681"/>
      <c r="V186" s="681"/>
      <c r="W186" s="676"/>
      <c r="X186" s="676"/>
      <c r="Y186" s="676"/>
      <c r="Z186" s="676"/>
      <c r="AA186" s="676"/>
      <c r="AB186" s="676"/>
      <c r="AC186" s="676"/>
      <c r="AD186" s="676"/>
      <c r="AE186" s="676"/>
      <c r="AF186" s="676"/>
      <c r="AG186" s="676"/>
      <c r="AH186" s="676"/>
      <c r="AI186" s="676"/>
      <c r="AJ186" s="676" t="s">
        <v>415</v>
      </c>
      <c r="AK186" s="676"/>
      <c r="AL186" s="676"/>
      <c r="AM186" s="676"/>
      <c r="AN186" s="676"/>
      <c r="AO186" s="676"/>
      <c r="AP186" s="676"/>
      <c r="AQ186" s="676"/>
      <c r="AR186" s="676"/>
      <c r="AS186" s="683" t="s">
        <v>288</v>
      </c>
      <c r="AT186" s="683"/>
      <c r="AU186" s="683"/>
      <c r="AV186" s="683"/>
      <c r="AW186" s="683"/>
      <c r="AX186" s="683"/>
      <c r="AY186" s="683"/>
      <c r="AZ186" s="683"/>
      <c r="BA186" s="683"/>
      <c r="BB186" s="683"/>
      <c r="BC186" s="683"/>
      <c r="BD186" s="683"/>
      <c r="BE186" s="327"/>
      <c r="BF186" s="327"/>
      <c r="BG186" s="327"/>
      <c r="BH186" s="327"/>
      <c r="BI186" s="327"/>
      <c r="BJ186" s="327"/>
      <c r="BK186" s="327"/>
      <c r="BL186" s="327"/>
      <c r="BM186" s="327"/>
      <c r="BN186" s="327"/>
      <c r="BO186" s="680"/>
      <c r="BP186" s="680"/>
      <c r="BQ186" s="680"/>
      <c r="BR186" s="680"/>
      <c r="BS186" s="680"/>
      <c r="BT186" s="680"/>
      <c r="BU186" s="680"/>
      <c r="BV186" s="680"/>
      <c r="BW186" s="680"/>
      <c r="BX186" s="680"/>
      <c r="BY186" s="680"/>
      <c r="BZ186" s="680"/>
      <c r="CA186" s="680"/>
      <c r="CB186" s="680"/>
      <c r="CC186" s="680"/>
      <c r="CD186" s="680"/>
      <c r="CE186" s="680"/>
      <c r="CF186" s="680"/>
      <c r="CG186" s="680"/>
      <c r="CH186" s="680"/>
      <c r="CI186" s="680"/>
      <c r="CJ186" s="680"/>
    </row>
    <row r="187" spans="1:88" ht="49.5" customHeight="1" x14ac:dyDescent="0.85">
      <c r="A187" s="681" t="s">
        <v>411</v>
      </c>
      <c r="B187" s="681"/>
      <c r="C187" s="681"/>
      <c r="D187" s="681"/>
      <c r="E187" s="681"/>
      <c r="F187" s="681"/>
      <c r="G187" s="681"/>
      <c r="H187" s="681"/>
      <c r="I187" s="681"/>
      <c r="J187" s="681"/>
      <c r="K187" s="681"/>
      <c r="L187" s="681"/>
      <c r="M187" s="681"/>
      <c r="N187" s="681"/>
      <c r="O187" s="681"/>
      <c r="P187" s="681"/>
      <c r="Q187" s="681"/>
      <c r="R187" s="681"/>
      <c r="S187" s="681"/>
      <c r="T187" s="681"/>
      <c r="U187" s="681"/>
      <c r="V187" s="681"/>
      <c r="W187" s="676"/>
      <c r="X187" s="676"/>
      <c r="Y187" s="676"/>
      <c r="Z187" s="676"/>
      <c r="AA187" s="676"/>
      <c r="AB187" s="676"/>
      <c r="AC187" s="676"/>
      <c r="AD187" s="676"/>
      <c r="AE187" s="676"/>
      <c r="AF187" s="676"/>
      <c r="AG187" s="676"/>
      <c r="AH187" s="676"/>
      <c r="AI187" s="676"/>
      <c r="AJ187" s="676" t="s">
        <v>416</v>
      </c>
      <c r="AK187" s="676"/>
      <c r="AL187" s="676"/>
      <c r="AM187" s="676"/>
      <c r="AN187" s="676"/>
      <c r="AO187" s="676"/>
      <c r="AP187" s="676"/>
      <c r="AQ187" s="676"/>
      <c r="AR187" s="676"/>
      <c r="AS187" s="683"/>
      <c r="AT187" s="683"/>
      <c r="AU187" s="683"/>
      <c r="AV187" s="683"/>
      <c r="AW187" s="683"/>
      <c r="AX187" s="683"/>
      <c r="AY187" s="683"/>
      <c r="AZ187" s="683"/>
      <c r="BA187" s="683"/>
      <c r="BB187" s="683"/>
      <c r="BC187" s="683"/>
      <c r="BD187" s="683"/>
      <c r="BE187" s="326"/>
      <c r="BF187" s="326"/>
      <c r="BG187" s="326"/>
      <c r="BH187" s="326"/>
      <c r="BI187" s="326"/>
      <c r="BJ187" s="326"/>
      <c r="BK187" s="326"/>
      <c r="BL187" s="326"/>
      <c r="BM187" s="326"/>
      <c r="BN187" s="326"/>
      <c r="BO187" s="680"/>
      <c r="BP187" s="680"/>
      <c r="BQ187" s="680"/>
      <c r="BR187" s="680"/>
      <c r="BS187" s="680"/>
      <c r="BT187" s="680"/>
      <c r="BU187" s="680"/>
      <c r="BV187" s="680"/>
      <c r="BW187" s="680"/>
      <c r="BX187" s="680"/>
      <c r="BY187" s="680"/>
      <c r="BZ187" s="680"/>
      <c r="CA187" s="680"/>
      <c r="CB187" s="680"/>
      <c r="CC187" s="680"/>
      <c r="CD187" s="680"/>
      <c r="CE187" s="680"/>
      <c r="CF187" s="680"/>
      <c r="CG187" s="680"/>
      <c r="CH187" s="680"/>
      <c r="CI187" s="680"/>
      <c r="CJ187" s="680"/>
    </row>
    <row r="188" spans="1:88" ht="42.75" customHeight="1" x14ac:dyDescent="0.85">
      <c r="A188" s="676"/>
      <c r="B188" s="676"/>
      <c r="C188" s="676"/>
      <c r="D188" s="676"/>
      <c r="E188" s="676"/>
      <c r="F188" s="676"/>
      <c r="G188" s="676"/>
      <c r="H188" s="676"/>
      <c r="I188" s="676"/>
      <c r="J188" s="676"/>
      <c r="K188" s="676"/>
      <c r="L188" s="676"/>
      <c r="M188" s="676"/>
      <c r="N188" s="676"/>
      <c r="O188" s="676"/>
      <c r="P188" s="676"/>
      <c r="Q188" s="676"/>
      <c r="R188" s="676"/>
      <c r="S188" s="676"/>
      <c r="T188" s="676"/>
      <c r="U188" s="676"/>
      <c r="V188" s="676"/>
      <c r="W188" s="676"/>
      <c r="X188" s="676"/>
      <c r="Y188" s="676"/>
      <c r="Z188" s="676"/>
      <c r="AA188" s="676"/>
      <c r="AB188" s="676"/>
      <c r="AC188" s="676"/>
      <c r="AD188" s="676"/>
      <c r="AE188" s="676"/>
      <c r="AF188" s="676"/>
      <c r="AG188" s="676"/>
      <c r="AH188" s="676"/>
      <c r="AI188" s="676"/>
      <c r="AJ188" s="676"/>
      <c r="AK188" s="676"/>
      <c r="AL188" s="676"/>
      <c r="AM188" s="676"/>
      <c r="AN188" s="676"/>
      <c r="AO188" s="676"/>
      <c r="AP188" s="676"/>
      <c r="AQ188" s="676"/>
      <c r="AR188" s="676"/>
      <c r="AS188" s="676"/>
      <c r="AT188" s="676"/>
      <c r="AU188" s="676"/>
      <c r="AV188" s="676"/>
      <c r="AW188" s="676"/>
      <c r="AX188" s="676"/>
      <c r="AY188" s="676"/>
      <c r="AZ188" s="676"/>
      <c r="BA188" s="676"/>
      <c r="BB188" s="676"/>
      <c r="BC188" s="676"/>
      <c r="BD188" s="676"/>
      <c r="BE188" s="676"/>
      <c r="BF188" s="676"/>
      <c r="BG188" s="676"/>
      <c r="BH188" s="676"/>
      <c r="BI188" s="676"/>
      <c r="BJ188" s="676"/>
      <c r="BK188" s="676"/>
      <c r="BL188" s="676"/>
      <c r="BM188" s="676"/>
      <c r="BN188" s="676"/>
      <c r="BO188" s="680"/>
      <c r="BP188" s="680"/>
      <c r="BQ188" s="680"/>
      <c r="BR188" s="680"/>
      <c r="BS188" s="680"/>
      <c r="BT188" s="680"/>
      <c r="BU188" s="680"/>
      <c r="BV188" s="680"/>
      <c r="BW188" s="680"/>
      <c r="BX188" s="680"/>
      <c r="BY188" s="680"/>
      <c r="BZ188" s="680"/>
      <c r="CA188" s="680"/>
      <c r="CB188" s="680"/>
      <c r="CC188" s="680"/>
      <c r="CD188" s="680"/>
      <c r="CE188" s="680"/>
      <c r="CF188" s="680"/>
      <c r="CG188" s="680"/>
      <c r="CH188" s="680"/>
      <c r="CI188" s="680"/>
      <c r="CJ188" s="680"/>
    </row>
    <row r="189" spans="1:88" ht="42.75" customHeight="1" x14ac:dyDescent="0.85">
      <c r="A189" s="676" t="s">
        <v>417</v>
      </c>
      <c r="B189" s="676"/>
      <c r="C189" s="676"/>
      <c r="D189" s="676"/>
      <c r="E189" s="676"/>
      <c r="F189" s="676"/>
      <c r="G189" s="676"/>
      <c r="H189" s="676"/>
      <c r="I189" s="676"/>
      <c r="J189" s="676"/>
      <c r="K189" s="676"/>
      <c r="L189" s="676"/>
      <c r="M189" s="676"/>
      <c r="N189" s="676"/>
      <c r="O189" s="676"/>
      <c r="P189" s="676"/>
      <c r="Q189" s="676"/>
      <c r="R189" s="676"/>
      <c r="S189" s="676"/>
      <c r="T189" s="676"/>
      <c r="U189" s="676"/>
      <c r="V189" s="676"/>
      <c r="W189" s="676"/>
      <c r="X189" s="676"/>
      <c r="Y189" s="676"/>
      <c r="Z189" s="676"/>
      <c r="AA189" s="676"/>
      <c r="AB189" s="676"/>
      <c r="AC189" s="676"/>
      <c r="AD189" s="676"/>
      <c r="AE189" s="676"/>
      <c r="AF189" s="676"/>
      <c r="AG189" s="676"/>
      <c r="AH189" s="676"/>
      <c r="AI189" s="676"/>
      <c r="AJ189" s="676" t="s">
        <v>288</v>
      </c>
      <c r="AK189" s="676"/>
      <c r="AL189" s="676"/>
      <c r="AM189" s="676"/>
      <c r="AN189" s="676"/>
      <c r="AO189" s="676"/>
      <c r="AP189" s="676"/>
      <c r="AQ189" s="676"/>
      <c r="AR189" s="676"/>
      <c r="AS189" s="676" t="s">
        <v>414</v>
      </c>
      <c r="AT189" s="676"/>
      <c r="AU189" s="676"/>
      <c r="AV189" s="676"/>
      <c r="AW189" s="676"/>
      <c r="AX189" s="676"/>
      <c r="AY189" s="676"/>
      <c r="AZ189" s="676"/>
      <c r="BA189" s="676"/>
      <c r="BB189" s="676"/>
      <c r="BC189" s="676"/>
      <c r="BD189" s="676"/>
      <c r="BE189" s="676"/>
      <c r="BF189" s="676"/>
      <c r="BG189" s="676"/>
      <c r="BH189" s="676"/>
      <c r="BI189" s="676"/>
      <c r="BJ189" s="676"/>
      <c r="BK189" s="676"/>
      <c r="BL189" s="676"/>
      <c r="BM189" s="676"/>
      <c r="BN189" s="676"/>
      <c r="BO189" s="680"/>
      <c r="BP189" s="680"/>
      <c r="BQ189" s="680"/>
      <c r="BR189" s="680"/>
      <c r="BS189" s="680"/>
      <c r="BT189" s="680"/>
      <c r="BU189" s="680"/>
      <c r="BV189" s="680"/>
      <c r="BW189" s="680"/>
      <c r="BX189" s="680"/>
      <c r="BY189" s="680"/>
      <c r="BZ189" s="680"/>
      <c r="CA189" s="680"/>
      <c r="CB189" s="680"/>
      <c r="CC189" s="680"/>
      <c r="CD189" s="680"/>
      <c r="CE189" s="680"/>
      <c r="CF189" s="680"/>
      <c r="CG189" s="680"/>
      <c r="CH189" s="680"/>
      <c r="CI189" s="680"/>
      <c r="CJ189" s="680"/>
    </row>
    <row r="190" spans="1:88" ht="44.25" customHeight="1" x14ac:dyDescent="0.85">
      <c r="A190" s="676"/>
      <c r="B190" s="676"/>
      <c r="C190" s="676"/>
      <c r="D190" s="676"/>
      <c r="E190" s="676"/>
      <c r="F190" s="676"/>
      <c r="G190" s="676"/>
      <c r="H190" s="676"/>
      <c r="I190" s="676"/>
      <c r="J190" s="676"/>
      <c r="K190" s="676"/>
      <c r="L190" s="676"/>
      <c r="M190" s="676"/>
      <c r="N190" s="676"/>
      <c r="O190" s="676"/>
      <c r="P190" s="676"/>
      <c r="Q190" s="676"/>
      <c r="R190" s="676"/>
      <c r="S190" s="676"/>
      <c r="T190" s="676"/>
      <c r="U190" s="676"/>
      <c r="V190" s="676"/>
      <c r="W190" s="676"/>
      <c r="X190" s="676"/>
      <c r="Y190" s="676"/>
      <c r="Z190" s="676"/>
      <c r="AA190" s="676"/>
      <c r="AB190" s="676"/>
      <c r="AC190" s="676"/>
      <c r="AD190" s="676"/>
      <c r="AE190" s="676"/>
      <c r="AF190" s="676"/>
      <c r="AG190" s="676"/>
      <c r="AH190" s="676"/>
      <c r="AI190" s="676"/>
      <c r="AJ190" s="676"/>
      <c r="AK190" s="676"/>
      <c r="AL190" s="676"/>
      <c r="AM190" s="676"/>
      <c r="AN190" s="676"/>
      <c r="AO190" s="676"/>
      <c r="AP190" s="676"/>
      <c r="AQ190" s="676"/>
      <c r="AR190" s="676"/>
      <c r="AS190" s="676" t="s">
        <v>415</v>
      </c>
      <c r="AT190" s="676"/>
      <c r="AU190" s="676"/>
      <c r="AV190" s="676"/>
      <c r="AW190" s="676"/>
      <c r="AX190" s="676"/>
      <c r="AY190" s="676"/>
      <c r="AZ190" s="676"/>
      <c r="BA190" s="676"/>
      <c r="BB190" s="676"/>
      <c r="BC190" s="676"/>
      <c r="BD190" s="676"/>
      <c r="BE190" s="676"/>
      <c r="BF190" s="676"/>
      <c r="BG190" s="676"/>
      <c r="BH190" s="676"/>
      <c r="BI190" s="676"/>
      <c r="BJ190" s="676"/>
      <c r="BK190" s="676"/>
      <c r="BL190" s="676"/>
      <c r="BM190" s="676"/>
      <c r="BN190" s="676"/>
      <c r="BO190" s="680"/>
      <c r="BP190" s="680"/>
      <c r="BQ190" s="680"/>
      <c r="BR190" s="680"/>
      <c r="BS190" s="680"/>
      <c r="BT190" s="680"/>
      <c r="BU190" s="680"/>
      <c r="BV190" s="680"/>
      <c r="BW190" s="680"/>
      <c r="BX190" s="680"/>
      <c r="BY190" s="680"/>
      <c r="BZ190" s="680"/>
      <c r="CA190" s="680"/>
      <c r="CB190" s="680"/>
      <c r="CC190" s="680"/>
      <c r="CD190" s="680"/>
      <c r="CE190" s="680"/>
      <c r="CF190" s="680"/>
      <c r="CG190" s="680"/>
      <c r="CH190" s="680"/>
      <c r="CI190" s="680"/>
      <c r="CJ190" s="680"/>
    </row>
    <row r="191" spans="1:88" ht="80.25" customHeight="1" x14ac:dyDescent="0.85">
      <c r="A191" s="681" t="s">
        <v>418</v>
      </c>
      <c r="B191" s="681"/>
      <c r="C191" s="681"/>
      <c r="D191" s="681"/>
      <c r="E191" s="681"/>
      <c r="F191" s="681"/>
      <c r="G191" s="681"/>
      <c r="H191" s="681"/>
      <c r="I191" s="681"/>
      <c r="J191" s="681"/>
      <c r="K191" s="681"/>
      <c r="L191" s="681"/>
      <c r="M191" s="681"/>
      <c r="N191" s="681"/>
      <c r="O191" s="681"/>
      <c r="P191" s="681"/>
      <c r="Q191" s="681"/>
      <c r="R191" s="681"/>
      <c r="S191" s="681"/>
      <c r="T191" s="681"/>
      <c r="U191" s="681"/>
      <c r="V191" s="681"/>
      <c r="W191" s="676"/>
      <c r="X191" s="676"/>
      <c r="Y191" s="676"/>
      <c r="Z191" s="676"/>
      <c r="AA191" s="676"/>
      <c r="AB191" s="676"/>
      <c r="AC191" s="676"/>
      <c r="AD191" s="676"/>
      <c r="AE191" s="676"/>
      <c r="AF191" s="676"/>
      <c r="AG191" s="676"/>
      <c r="AH191" s="676"/>
      <c r="AI191" s="676"/>
      <c r="AJ191" s="676" t="s">
        <v>289</v>
      </c>
      <c r="AK191" s="676"/>
      <c r="AL191" s="676"/>
      <c r="AM191" s="676"/>
      <c r="AN191" s="676"/>
      <c r="AO191" s="676"/>
      <c r="AP191" s="676"/>
      <c r="AQ191" s="676"/>
      <c r="AR191" s="676"/>
      <c r="AS191" s="676" t="s">
        <v>416</v>
      </c>
      <c r="AT191" s="676"/>
      <c r="AU191" s="676"/>
      <c r="AV191" s="676"/>
      <c r="AW191" s="676"/>
      <c r="AX191" s="676"/>
      <c r="AY191" s="676"/>
      <c r="AZ191" s="676"/>
      <c r="BA191" s="676"/>
      <c r="BB191" s="676"/>
      <c r="BC191" s="676"/>
      <c r="BD191" s="676"/>
      <c r="BE191" s="676"/>
      <c r="BF191" s="676"/>
      <c r="BG191" s="676"/>
      <c r="BH191" s="676"/>
      <c r="BI191" s="676"/>
      <c r="BJ191" s="676"/>
      <c r="BK191" s="676"/>
      <c r="BL191" s="676"/>
      <c r="BM191" s="676"/>
      <c r="BN191" s="676"/>
      <c r="BO191" s="680"/>
      <c r="BP191" s="680"/>
      <c r="BQ191" s="680"/>
      <c r="BR191" s="680"/>
      <c r="BS191" s="680"/>
      <c r="BT191" s="680"/>
      <c r="BU191" s="680"/>
      <c r="BV191" s="680"/>
      <c r="BW191" s="680"/>
      <c r="BX191" s="680"/>
      <c r="BY191" s="680"/>
      <c r="BZ191" s="680"/>
      <c r="CA191" s="680"/>
      <c r="CB191" s="680"/>
      <c r="CC191" s="680"/>
      <c r="CD191" s="680"/>
      <c r="CE191" s="680"/>
      <c r="CF191" s="680"/>
      <c r="CG191" s="680"/>
      <c r="CH191" s="680"/>
      <c r="CI191" s="680"/>
      <c r="CJ191" s="680"/>
    </row>
    <row r="192" spans="1:88" ht="55.5" customHeight="1" x14ac:dyDescent="0.85">
      <c r="A192" s="676"/>
      <c r="B192" s="676"/>
      <c r="C192" s="676"/>
      <c r="D192" s="676"/>
      <c r="E192" s="676"/>
      <c r="F192" s="676"/>
      <c r="G192" s="676"/>
      <c r="H192" s="676"/>
      <c r="I192" s="676"/>
      <c r="J192" s="676"/>
      <c r="K192" s="676"/>
      <c r="L192" s="676"/>
      <c r="M192" s="676"/>
      <c r="N192" s="676"/>
      <c r="O192" s="676"/>
      <c r="P192" s="676"/>
      <c r="Q192" s="676"/>
      <c r="R192" s="676"/>
      <c r="S192" s="676"/>
      <c r="T192" s="676"/>
      <c r="U192" s="676"/>
      <c r="V192" s="676"/>
      <c r="W192" s="676"/>
      <c r="X192" s="676"/>
      <c r="Y192" s="676"/>
      <c r="Z192" s="676"/>
      <c r="AA192" s="676"/>
      <c r="AB192" s="676"/>
      <c r="AC192" s="676"/>
      <c r="AD192" s="676"/>
      <c r="AE192" s="676"/>
      <c r="AF192" s="676"/>
      <c r="AG192" s="676"/>
      <c r="AH192" s="676"/>
      <c r="AI192" s="676"/>
      <c r="AJ192" s="676"/>
      <c r="AK192" s="676"/>
      <c r="AL192" s="676"/>
      <c r="AM192" s="676"/>
      <c r="AN192" s="676"/>
      <c r="AO192" s="676"/>
      <c r="AP192" s="676"/>
      <c r="AQ192" s="676"/>
      <c r="AR192" s="676"/>
      <c r="AS192" s="681" t="s">
        <v>288</v>
      </c>
      <c r="AT192" s="681"/>
      <c r="AU192" s="681"/>
      <c r="AV192" s="681"/>
      <c r="AW192" s="681"/>
      <c r="AX192" s="681"/>
      <c r="AY192" s="681"/>
      <c r="AZ192" s="681"/>
      <c r="BA192" s="681"/>
      <c r="BB192" s="681"/>
      <c r="BC192" s="681"/>
      <c r="BD192" s="681"/>
      <c r="BE192" s="681"/>
      <c r="BF192" s="681"/>
      <c r="BG192" s="681"/>
      <c r="BH192" s="681"/>
      <c r="BI192" s="681"/>
      <c r="BJ192" s="681"/>
      <c r="BK192" s="681"/>
      <c r="BL192" s="681"/>
      <c r="BM192" s="681"/>
      <c r="BN192" s="681"/>
      <c r="BO192" s="680"/>
      <c r="BP192" s="680"/>
      <c r="BQ192" s="680"/>
      <c r="BR192" s="680"/>
      <c r="BS192" s="680"/>
      <c r="BT192" s="680"/>
      <c r="BU192" s="680"/>
      <c r="BV192" s="680"/>
      <c r="BW192" s="680"/>
      <c r="BX192" s="680"/>
      <c r="BY192" s="680"/>
      <c r="BZ192" s="680"/>
      <c r="CA192" s="680"/>
      <c r="CB192" s="680"/>
      <c r="CC192" s="680"/>
      <c r="CD192" s="680"/>
      <c r="CE192" s="680"/>
      <c r="CF192" s="680"/>
      <c r="CG192" s="680"/>
      <c r="CH192" s="680"/>
      <c r="CI192" s="680"/>
      <c r="CJ192" s="680"/>
    </row>
    <row r="193" spans="1:88" ht="27" customHeight="1" x14ac:dyDescent="0.85">
      <c r="A193" s="681" t="s">
        <v>411</v>
      </c>
      <c r="B193" s="681"/>
      <c r="C193" s="681"/>
      <c r="D193" s="681"/>
      <c r="E193" s="681"/>
      <c r="F193" s="681"/>
      <c r="G193" s="681"/>
      <c r="H193" s="681"/>
      <c r="I193" s="681"/>
      <c r="J193" s="681"/>
      <c r="K193" s="681"/>
      <c r="L193" s="681"/>
      <c r="M193" s="681"/>
      <c r="N193" s="681"/>
      <c r="O193" s="681"/>
      <c r="P193" s="681"/>
      <c r="Q193" s="681"/>
      <c r="R193" s="681"/>
      <c r="S193" s="681"/>
      <c r="T193" s="681"/>
      <c r="U193" s="681"/>
      <c r="V193" s="681"/>
      <c r="W193" s="676"/>
      <c r="X193" s="676"/>
      <c r="Y193" s="676"/>
      <c r="Z193" s="676"/>
      <c r="AA193" s="676"/>
      <c r="AB193" s="676"/>
      <c r="AC193" s="676"/>
      <c r="AD193" s="676"/>
      <c r="AE193" s="676"/>
      <c r="AF193" s="676"/>
      <c r="AG193" s="676"/>
      <c r="AH193" s="676"/>
      <c r="AI193" s="676"/>
      <c r="AJ193" s="676" t="s">
        <v>288</v>
      </c>
      <c r="AK193" s="676"/>
      <c r="AL193" s="676"/>
      <c r="AM193" s="676"/>
      <c r="AN193" s="676"/>
      <c r="AO193" s="676"/>
      <c r="AP193" s="676"/>
      <c r="AQ193" s="676"/>
      <c r="AR193" s="676"/>
      <c r="AS193" s="676"/>
      <c r="AT193" s="676"/>
      <c r="AU193" s="676"/>
      <c r="AV193" s="676"/>
      <c r="AW193" s="676"/>
      <c r="AX193" s="676"/>
      <c r="AY193" s="676"/>
      <c r="AZ193" s="676"/>
      <c r="BA193" s="676"/>
      <c r="BB193" s="676"/>
      <c r="BC193" s="676"/>
      <c r="BD193" s="676"/>
      <c r="BE193" s="676"/>
      <c r="BF193" s="676"/>
      <c r="BG193" s="676"/>
      <c r="BH193" s="676"/>
      <c r="BI193" s="676"/>
      <c r="BJ193" s="676"/>
      <c r="BK193" s="676"/>
      <c r="BL193" s="676"/>
      <c r="BM193" s="676"/>
      <c r="BN193" s="676"/>
      <c r="BO193" s="680"/>
      <c r="BP193" s="680"/>
      <c r="BQ193" s="680"/>
      <c r="BR193" s="680"/>
      <c r="BS193" s="680"/>
      <c r="BT193" s="680"/>
      <c r="BU193" s="680"/>
      <c r="BV193" s="680"/>
      <c r="BW193" s="680"/>
      <c r="BX193" s="680"/>
      <c r="BY193" s="680"/>
      <c r="BZ193" s="680"/>
      <c r="CA193" s="680"/>
      <c r="CB193" s="680"/>
      <c r="CC193" s="680"/>
      <c r="CD193" s="680"/>
      <c r="CE193" s="680"/>
      <c r="CF193" s="680"/>
      <c r="CG193" s="680"/>
      <c r="CH193" s="680"/>
      <c r="CI193" s="680"/>
      <c r="CJ193" s="680"/>
    </row>
    <row r="194" spans="1:88" ht="27" customHeight="1" x14ac:dyDescent="0.85">
      <c r="A194" s="676"/>
      <c r="B194" s="676"/>
      <c r="C194" s="676"/>
      <c r="D194" s="676"/>
      <c r="E194" s="676"/>
      <c r="F194" s="676"/>
      <c r="G194" s="676"/>
      <c r="H194" s="676"/>
      <c r="I194" s="676"/>
      <c r="J194" s="676"/>
      <c r="K194" s="676"/>
      <c r="L194" s="676"/>
      <c r="M194" s="676"/>
      <c r="N194" s="676"/>
      <c r="O194" s="676"/>
      <c r="P194" s="676"/>
      <c r="Q194" s="676"/>
      <c r="R194" s="676"/>
      <c r="S194" s="676"/>
      <c r="T194" s="676"/>
      <c r="U194" s="676"/>
      <c r="V194" s="676"/>
      <c r="W194" s="676"/>
      <c r="X194" s="676"/>
      <c r="Y194" s="676"/>
      <c r="Z194" s="676"/>
      <c r="AA194" s="676"/>
      <c r="AB194" s="676"/>
      <c r="AC194" s="676"/>
      <c r="AD194" s="676"/>
      <c r="AE194" s="676"/>
      <c r="AF194" s="676"/>
      <c r="AG194" s="676"/>
      <c r="AH194" s="676"/>
      <c r="AI194" s="676"/>
      <c r="AJ194" s="676"/>
      <c r="AK194" s="676"/>
      <c r="AL194" s="676"/>
      <c r="AM194" s="676"/>
      <c r="AN194" s="676"/>
      <c r="AO194" s="676"/>
      <c r="AP194" s="676"/>
      <c r="AQ194" s="676"/>
      <c r="AR194" s="676"/>
      <c r="AS194" s="676"/>
      <c r="AT194" s="676"/>
      <c r="AU194" s="676"/>
      <c r="AV194" s="676"/>
      <c r="AW194" s="676"/>
      <c r="AX194" s="676"/>
      <c r="AY194" s="676"/>
      <c r="AZ194" s="676"/>
      <c r="BA194" s="676"/>
      <c r="BB194" s="676"/>
      <c r="BC194" s="676"/>
      <c r="BD194" s="676"/>
      <c r="BE194" s="676"/>
      <c r="BF194" s="676"/>
      <c r="BG194" s="676"/>
      <c r="BH194" s="676"/>
      <c r="BI194" s="676"/>
      <c r="BJ194" s="676"/>
      <c r="BK194" s="676"/>
      <c r="BL194" s="676"/>
      <c r="BM194" s="676"/>
      <c r="BN194" s="676"/>
      <c r="BO194" s="680"/>
      <c r="BP194" s="680"/>
      <c r="BQ194" s="680"/>
      <c r="BR194" s="680"/>
      <c r="BS194" s="680"/>
      <c r="BT194" s="680"/>
      <c r="BU194" s="680"/>
      <c r="BV194" s="680"/>
      <c r="BW194" s="680"/>
      <c r="BX194" s="680"/>
      <c r="BY194" s="680"/>
      <c r="BZ194" s="680"/>
      <c r="CA194" s="680"/>
      <c r="CB194" s="680"/>
      <c r="CC194" s="680"/>
      <c r="CD194" s="680"/>
      <c r="CE194" s="680"/>
      <c r="CF194" s="680"/>
      <c r="CG194" s="680"/>
      <c r="CH194" s="680"/>
      <c r="CI194" s="680"/>
      <c r="CJ194" s="680"/>
    </row>
    <row r="195" spans="1:88" ht="44.25" customHeight="1" x14ac:dyDescent="0.85">
      <c r="A195" s="326"/>
      <c r="B195" s="326"/>
      <c r="C195" s="326"/>
      <c r="D195" s="326"/>
      <c r="E195" s="326"/>
      <c r="F195" s="326"/>
      <c r="G195" s="326"/>
      <c r="H195" s="326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  <c r="AJ195" s="326"/>
      <c r="AK195" s="326"/>
      <c r="AL195" s="326"/>
      <c r="AM195" s="326"/>
      <c r="AN195" s="326"/>
      <c r="AO195" s="326"/>
      <c r="AP195" s="326"/>
      <c r="AQ195" s="326"/>
      <c r="AR195" s="326"/>
      <c r="AS195" s="676" t="s">
        <v>289</v>
      </c>
      <c r="AT195" s="676"/>
      <c r="AU195" s="676"/>
      <c r="AV195" s="676"/>
      <c r="AW195" s="676"/>
      <c r="AX195" s="676"/>
      <c r="AY195" s="676"/>
      <c r="AZ195" s="676"/>
      <c r="BA195" s="676"/>
      <c r="BB195" s="676"/>
      <c r="BC195" s="676"/>
      <c r="BD195" s="676"/>
      <c r="BE195" s="676"/>
      <c r="BF195" s="676"/>
      <c r="BG195" s="676"/>
      <c r="BH195" s="676"/>
      <c r="BI195" s="676"/>
      <c r="BJ195" s="676"/>
      <c r="BK195" s="676"/>
      <c r="BL195" s="676"/>
      <c r="BM195" s="676"/>
      <c r="BN195" s="676"/>
      <c r="BO195" s="680"/>
      <c r="BP195" s="680"/>
      <c r="BQ195" s="680"/>
      <c r="BR195" s="680"/>
      <c r="BS195" s="680"/>
      <c r="BT195" s="680"/>
      <c r="BU195" s="680"/>
      <c r="BV195" s="680"/>
      <c r="BW195" s="680"/>
      <c r="BX195" s="680"/>
      <c r="BY195" s="680"/>
      <c r="BZ195" s="680"/>
      <c r="CA195" s="680"/>
      <c r="CB195" s="680"/>
      <c r="CC195" s="680"/>
      <c r="CD195" s="680"/>
      <c r="CE195" s="680"/>
      <c r="CF195" s="680"/>
      <c r="CG195" s="680"/>
      <c r="CH195" s="680"/>
      <c r="CI195" s="680"/>
      <c r="CJ195" s="680"/>
    </row>
    <row r="196" spans="1:88" ht="36" customHeight="1" x14ac:dyDescent="0.85">
      <c r="A196" s="676"/>
      <c r="B196" s="676"/>
      <c r="C196" s="676"/>
      <c r="D196" s="676"/>
      <c r="E196" s="676"/>
      <c r="F196" s="676"/>
      <c r="G196" s="676"/>
      <c r="H196" s="676"/>
      <c r="I196" s="676"/>
      <c r="J196" s="676"/>
      <c r="K196" s="676"/>
      <c r="L196" s="676"/>
      <c r="M196" s="676"/>
      <c r="N196" s="676"/>
      <c r="O196" s="676"/>
      <c r="P196" s="676"/>
      <c r="Q196" s="676"/>
      <c r="R196" s="676"/>
      <c r="S196" s="676"/>
      <c r="T196" s="676"/>
      <c r="U196" s="676"/>
      <c r="V196" s="676"/>
      <c r="W196" s="676"/>
      <c r="X196" s="676"/>
      <c r="Y196" s="676"/>
      <c r="Z196" s="676"/>
      <c r="AA196" s="676"/>
      <c r="AB196" s="676"/>
      <c r="AC196" s="676"/>
      <c r="AD196" s="676"/>
      <c r="AE196" s="676"/>
      <c r="AF196" s="676"/>
      <c r="AG196" s="676"/>
      <c r="AH196" s="676"/>
      <c r="AI196" s="676"/>
      <c r="AJ196" s="676"/>
      <c r="AK196" s="676"/>
      <c r="AL196" s="676"/>
      <c r="AM196" s="676"/>
      <c r="AN196" s="676"/>
      <c r="AO196" s="676"/>
      <c r="AP196" s="676"/>
      <c r="AQ196" s="676"/>
      <c r="AR196" s="676"/>
      <c r="AS196" s="681" t="s">
        <v>288</v>
      </c>
      <c r="AT196" s="681"/>
      <c r="AU196" s="681"/>
      <c r="AV196" s="681"/>
      <c r="AW196" s="681"/>
      <c r="AX196" s="681"/>
      <c r="AY196" s="681"/>
      <c r="AZ196" s="681"/>
      <c r="BA196" s="681"/>
      <c r="BB196" s="681"/>
      <c r="BC196" s="681"/>
      <c r="BD196" s="681"/>
      <c r="BE196" s="681"/>
      <c r="BF196" s="681"/>
      <c r="BG196" s="681"/>
      <c r="BH196" s="681"/>
      <c r="BI196" s="681"/>
      <c r="BJ196" s="681"/>
      <c r="BK196" s="681"/>
      <c r="BL196" s="681"/>
      <c r="BM196" s="681"/>
      <c r="BN196" s="681"/>
      <c r="BO196" s="680"/>
      <c r="BP196" s="680"/>
      <c r="BQ196" s="680"/>
      <c r="BR196" s="680"/>
      <c r="BS196" s="680"/>
      <c r="BT196" s="680"/>
      <c r="BU196" s="680"/>
      <c r="BV196" s="680"/>
      <c r="BW196" s="680"/>
      <c r="BX196" s="680"/>
      <c r="BY196" s="680"/>
      <c r="BZ196" s="680"/>
      <c r="CA196" s="680"/>
      <c r="CB196" s="680"/>
      <c r="CC196" s="680"/>
      <c r="CD196" s="680"/>
      <c r="CE196" s="680"/>
      <c r="CF196" s="680"/>
      <c r="CG196" s="680"/>
      <c r="CH196" s="680"/>
      <c r="CI196" s="680"/>
      <c r="CJ196" s="680"/>
    </row>
    <row r="197" spans="1:88" ht="18" customHeight="1" x14ac:dyDescent="0.85">
      <c r="A197" s="676"/>
      <c r="B197" s="676"/>
      <c r="C197" s="676"/>
      <c r="D197" s="676"/>
      <c r="E197" s="676"/>
      <c r="F197" s="676"/>
      <c r="G197" s="676"/>
      <c r="H197" s="676"/>
      <c r="I197" s="676"/>
      <c r="J197" s="676"/>
      <c r="K197" s="676"/>
      <c r="L197" s="676"/>
      <c r="M197" s="676"/>
      <c r="N197" s="676"/>
      <c r="O197" s="676"/>
      <c r="P197" s="676"/>
      <c r="Q197" s="676"/>
      <c r="R197" s="676"/>
      <c r="S197" s="676"/>
      <c r="T197" s="676"/>
      <c r="U197" s="676"/>
      <c r="V197" s="676"/>
      <c r="W197" s="676"/>
      <c r="X197" s="676"/>
      <c r="Y197" s="676"/>
      <c r="Z197" s="676"/>
      <c r="AA197" s="676"/>
      <c r="AB197" s="676"/>
      <c r="AC197" s="676"/>
      <c r="AD197" s="676"/>
      <c r="AE197" s="676"/>
      <c r="AF197" s="676"/>
      <c r="AG197" s="676"/>
      <c r="AH197" s="676"/>
      <c r="AI197" s="676"/>
      <c r="AJ197" s="676"/>
      <c r="AK197" s="676"/>
      <c r="AL197" s="676"/>
      <c r="AM197" s="676"/>
      <c r="AN197" s="676"/>
      <c r="AO197" s="676"/>
      <c r="AP197" s="676"/>
      <c r="AQ197" s="676"/>
      <c r="AR197" s="676"/>
      <c r="AS197" s="676"/>
      <c r="AT197" s="676"/>
      <c r="AU197" s="676"/>
      <c r="AV197" s="676"/>
      <c r="AW197" s="676"/>
      <c r="AX197" s="676"/>
      <c r="AY197" s="676"/>
      <c r="AZ197" s="676"/>
      <c r="BA197" s="676"/>
      <c r="BB197" s="676"/>
      <c r="BC197" s="676"/>
      <c r="BD197" s="676"/>
      <c r="BE197" s="676"/>
      <c r="BF197" s="676"/>
      <c r="BG197" s="676"/>
      <c r="BH197" s="676"/>
      <c r="BI197" s="676"/>
      <c r="BJ197" s="676"/>
      <c r="BK197" s="676"/>
      <c r="BL197" s="676"/>
      <c r="BM197" s="676"/>
      <c r="BN197" s="676"/>
      <c r="BO197" s="680"/>
      <c r="BP197" s="680"/>
      <c r="BQ197" s="680"/>
      <c r="BR197" s="680"/>
      <c r="BS197" s="680"/>
      <c r="BT197" s="680"/>
      <c r="BU197" s="680"/>
      <c r="BV197" s="680"/>
      <c r="BW197" s="680"/>
      <c r="BX197" s="680"/>
      <c r="BY197" s="680"/>
      <c r="BZ197" s="680"/>
      <c r="CA197" s="680"/>
      <c r="CB197" s="680"/>
      <c r="CC197" s="680"/>
      <c r="CD197" s="680"/>
      <c r="CE197" s="680"/>
      <c r="CF197" s="680"/>
      <c r="CG197" s="680"/>
      <c r="CH197" s="680"/>
      <c r="CI197" s="680"/>
      <c r="CJ197" s="680"/>
    </row>
    <row r="198" spans="1:88" ht="20.25" customHeight="1" x14ac:dyDescent="0.85">
      <c r="A198" s="676"/>
      <c r="B198" s="676"/>
      <c r="C198" s="676"/>
      <c r="D198" s="676"/>
      <c r="E198" s="676"/>
      <c r="F198" s="676"/>
      <c r="G198" s="676"/>
      <c r="H198" s="676"/>
      <c r="I198" s="676"/>
      <c r="J198" s="676"/>
      <c r="K198" s="676"/>
      <c r="L198" s="676"/>
      <c r="M198" s="676"/>
      <c r="N198" s="676"/>
      <c r="O198" s="676"/>
      <c r="P198" s="676"/>
      <c r="Q198" s="676"/>
      <c r="R198" s="676"/>
      <c r="S198" s="676"/>
      <c r="T198" s="676"/>
      <c r="U198" s="676"/>
      <c r="V198" s="676"/>
      <c r="W198" s="676"/>
      <c r="X198" s="676"/>
      <c r="Y198" s="676"/>
      <c r="Z198" s="676"/>
      <c r="AA198" s="676"/>
      <c r="AB198" s="676"/>
      <c r="AC198" s="676"/>
      <c r="AD198" s="676"/>
      <c r="AE198" s="676"/>
      <c r="AF198" s="676"/>
      <c r="AG198" s="676"/>
      <c r="AH198" s="676"/>
      <c r="AI198" s="676"/>
      <c r="AJ198" s="676"/>
      <c r="AK198" s="676"/>
      <c r="AL198" s="676"/>
      <c r="AM198" s="676"/>
      <c r="AN198" s="676"/>
      <c r="AO198" s="676"/>
      <c r="AP198" s="676"/>
      <c r="AQ198" s="676"/>
      <c r="AR198" s="676"/>
      <c r="AS198" s="681"/>
      <c r="AT198" s="681"/>
      <c r="AU198" s="681"/>
      <c r="AV198" s="681"/>
      <c r="AW198" s="681"/>
      <c r="AX198" s="681"/>
      <c r="AY198" s="681"/>
      <c r="AZ198" s="681"/>
      <c r="BA198" s="681"/>
      <c r="BB198" s="681"/>
      <c r="BC198" s="681"/>
      <c r="BD198" s="681"/>
      <c r="BE198" s="681"/>
      <c r="BF198" s="681"/>
      <c r="BG198" s="681"/>
      <c r="BH198" s="681"/>
      <c r="BI198" s="681"/>
      <c r="BJ198" s="681"/>
      <c r="BK198" s="681"/>
      <c r="BL198" s="681"/>
      <c r="BM198" s="681"/>
      <c r="BN198" s="681"/>
      <c r="BO198" s="680"/>
      <c r="BP198" s="680"/>
      <c r="BQ198" s="680"/>
      <c r="BR198" s="680"/>
      <c r="BS198" s="680"/>
      <c r="BT198" s="680"/>
      <c r="BU198" s="680"/>
      <c r="BV198" s="680"/>
      <c r="BW198" s="680"/>
      <c r="BX198" s="680"/>
      <c r="BY198" s="680"/>
      <c r="BZ198" s="680"/>
      <c r="CA198" s="680"/>
      <c r="CB198" s="680"/>
      <c r="CC198" s="680"/>
      <c r="CD198" s="680"/>
      <c r="CE198" s="680"/>
      <c r="CF198" s="680"/>
      <c r="CG198" s="680"/>
      <c r="CH198" s="680"/>
      <c r="CI198" s="680"/>
      <c r="CJ198" s="680"/>
    </row>
    <row r="199" spans="1:88" ht="15" customHeight="1" x14ac:dyDescent="0.8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328"/>
      <c r="AD199" s="328"/>
      <c r="AE199" s="329"/>
      <c r="AF199" s="329"/>
      <c r="AG199" s="329"/>
      <c r="AH199" s="329"/>
      <c r="AI199" s="330"/>
      <c r="AJ199" s="27"/>
      <c r="AK199" s="27"/>
      <c r="AL199" s="27"/>
      <c r="AM199" s="27"/>
      <c r="AN199" s="27"/>
      <c r="AO199" s="27"/>
      <c r="AP199" s="27"/>
      <c r="AQ199" s="27"/>
      <c r="AR199" s="27"/>
      <c r="AS199" s="329"/>
      <c r="AT199" s="329"/>
      <c r="AU199" s="329"/>
      <c r="AV199" s="329"/>
      <c r="AW199" s="331"/>
      <c r="AX199" s="331"/>
      <c r="AY199" s="331"/>
      <c r="AZ199" s="329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</row>
    <row r="200" spans="1:88" s="2" customFormat="1" ht="19.5" customHeight="1" x14ac:dyDescent="0.85">
      <c r="A200" s="331"/>
      <c r="B200" s="331"/>
      <c r="C200" s="331"/>
      <c r="D200" s="331"/>
      <c r="E200" s="331"/>
      <c r="F200" s="331"/>
      <c r="G200" s="331"/>
      <c r="H200" s="331"/>
      <c r="I200" s="331"/>
      <c r="J200" s="331"/>
      <c r="K200" s="331"/>
      <c r="L200" s="331"/>
      <c r="M200" s="331"/>
      <c r="N200" s="331"/>
      <c r="O200" s="331"/>
      <c r="P200" s="331"/>
      <c r="Q200" s="331"/>
      <c r="R200" s="331"/>
      <c r="S200" s="331"/>
      <c r="T200" s="331"/>
      <c r="U200" s="331"/>
      <c r="V200" s="331"/>
      <c r="W200" s="331"/>
      <c r="X200" s="331"/>
      <c r="Y200" s="331"/>
      <c r="Z200" s="331"/>
      <c r="AA200" s="331"/>
      <c r="AB200" s="331"/>
      <c r="AC200" s="27"/>
      <c r="AD200" s="27"/>
      <c r="AE200" s="330"/>
      <c r="AF200" s="330"/>
      <c r="AG200" s="330"/>
      <c r="AH200" s="330"/>
      <c r="AI200" s="331"/>
      <c r="AJ200" s="331"/>
      <c r="AK200" s="331"/>
      <c r="AL200" s="331"/>
      <c r="AM200" s="331"/>
      <c r="AN200" s="331"/>
      <c r="AO200" s="331"/>
      <c r="AP200" s="331"/>
      <c r="AQ200" s="331"/>
      <c r="AR200" s="331"/>
      <c r="AS200" s="331"/>
      <c r="AT200" s="331"/>
      <c r="AU200" s="331"/>
      <c r="AV200" s="331"/>
      <c r="AW200" s="331"/>
      <c r="AX200" s="331"/>
      <c r="AY200" s="331"/>
      <c r="AZ200" s="331"/>
      <c r="BA200" s="331"/>
      <c r="BB200" s="331"/>
      <c r="BC200" s="331"/>
      <c r="BD200" s="27"/>
      <c r="BE200" s="27"/>
      <c r="BF200" s="27"/>
      <c r="BG200" s="27"/>
      <c r="BH200" s="331"/>
      <c r="BI200" s="331"/>
      <c r="BJ200" s="331"/>
      <c r="BK200" s="331"/>
      <c r="BL200" s="331"/>
      <c r="BM200" s="331"/>
      <c r="BN200" s="331"/>
    </row>
    <row r="201" spans="1:88" s="2" customFormat="1" ht="61.5" x14ac:dyDescent="0.8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332"/>
      <c r="AD201" s="332"/>
      <c r="AE201" s="333"/>
      <c r="AF201" s="40"/>
      <c r="AG201" s="333"/>
      <c r="AH201" s="333"/>
      <c r="AI201" s="332"/>
      <c r="AJ201" s="334"/>
      <c r="AK201" s="334"/>
      <c r="AL201" s="334"/>
      <c r="AM201" s="334"/>
      <c r="AN201" s="334"/>
      <c r="AO201" s="334"/>
      <c r="AP201" s="334"/>
      <c r="AQ201" s="334"/>
      <c r="AR201" s="335"/>
      <c r="AS201" s="332"/>
      <c r="AT201" s="332"/>
      <c r="AU201" s="332"/>
      <c r="AV201" s="332"/>
      <c r="AW201" s="332"/>
      <c r="AX201" s="332"/>
      <c r="AY201" s="332"/>
      <c r="AZ201" s="332"/>
      <c r="BA201" s="332"/>
      <c r="BB201" s="332"/>
      <c r="BC201" s="332"/>
      <c r="BD201" s="27"/>
      <c r="BE201" s="27"/>
      <c r="BF201" s="27"/>
      <c r="BG201" s="27"/>
      <c r="BH201" s="334"/>
      <c r="BI201" s="334"/>
      <c r="BJ201" s="331"/>
      <c r="BK201" s="331"/>
      <c r="BL201" s="331"/>
      <c r="BM201" s="331"/>
      <c r="BN201" s="331"/>
    </row>
    <row r="202" spans="1:88" ht="61.5" x14ac:dyDescent="0.85">
      <c r="A202" s="332"/>
      <c r="B202" s="332"/>
      <c r="C202" s="332"/>
      <c r="D202" s="332"/>
      <c r="E202" s="332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332"/>
      <c r="U202" s="332"/>
      <c r="V202" s="332"/>
      <c r="W202" s="332"/>
      <c r="X202" s="332"/>
      <c r="Y202" s="332"/>
      <c r="Z202" s="332"/>
      <c r="AA202" s="332"/>
      <c r="AB202" s="332"/>
      <c r="AC202" s="332"/>
      <c r="AD202" s="332"/>
      <c r="AE202" s="334"/>
      <c r="AF202" s="27"/>
      <c r="AG202" s="334"/>
      <c r="AH202" s="334"/>
      <c r="AI202" s="332"/>
      <c r="AJ202" s="334"/>
      <c r="AK202" s="334"/>
      <c r="AL202" s="334"/>
      <c r="AM202" s="334"/>
      <c r="AN202" s="334"/>
      <c r="AO202" s="334"/>
      <c r="AP202" s="334"/>
      <c r="AQ202" s="334"/>
      <c r="AR202" s="334"/>
      <c r="AS202" s="332"/>
      <c r="AT202" s="332"/>
      <c r="AU202" s="332"/>
      <c r="AV202" s="332"/>
      <c r="AW202" s="332"/>
      <c r="AX202" s="332"/>
      <c r="AY202" s="332"/>
      <c r="AZ202" s="332"/>
      <c r="BA202" s="332"/>
      <c r="BB202" s="332"/>
      <c r="BC202" s="332"/>
      <c r="BD202" s="27"/>
      <c r="BE202" s="27"/>
      <c r="BF202" s="27"/>
      <c r="BG202" s="27"/>
      <c r="BH202" s="334"/>
      <c r="BI202" s="334"/>
      <c r="BJ202" s="27"/>
      <c r="BK202" s="27"/>
      <c r="BL202" s="27"/>
      <c r="BM202" s="27"/>
      <c r="BN202" s="27"/>
    </row>
    <row r="203" spans="1:88" x14ac:dyDescent="0.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5"/>
      <c r="AG203" s="5"/>
      <c r="AH203" s="5"/>
      <c r="AI203" s="18"/>
      <c r="AJ203" s="5"/>
      <c r="AK203" s="5"/>
      <c r="AL203" s="5"/>
      <c r="AM203" s="5"/>
      <c r="AN203" s="5"/>
      <c r="AO203" s="5"/>
      <c r="AP203" s="5"/>
      <c r="AQ203" s="5"/>
      <c r="AR203" s="5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2"/>
      <c r="BE203" s="2"/>
      <c r="BF203" s="2"/>
      <c r="BG203" s="2"/>
      <c r="BH203" s="5"/>
      <c r="BI203" s="5"/>
      <c r="BJ203" s="5"/>
    </row>
    <row r="204" spans="1:88" x14ac:dyDescent="0.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0"/>
      <c r="AD204" s="10"/>
      <c r="AE204" s="5"/>
      <c r="AG204" s="5"/>
      <c r="AH204" s="5"/>
      <c r="AI204" s="18"/>
      <c r="AJ204" s="5"/>
      <c r="AK204" s="5"/>
      <c r="AL204" s="5"/>
      <c r="AM204" s="5"/>
      <c r="AN204" s="5"/>
      <c r="AO204" s="5"/>
      <c r="AP204" s="5"/>
      <c r="AQ204" s="5"/>
      <c r="AR204" s="5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5"/>
      <c r="BE204" s="5"/>
      <c r="BF204" s="5"/>
      <c r="BG204" s="5"/>
      <c r="BH204" s="5"/>
      <c r="BI204" s="5"/>
      <c r="BJ204" s="5"/>
    </row>
    <row r="205" spans="1:88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2"/>
      <c r="AE205" s="5"/>
      <c r="AG205" s="5"/>
      <c r="AH205" s="5"/>
      <c r="AI205" s="18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88" x14ac:dyDescent="0.4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0"/>
      <c r="AD206" s="9"/>
      <c r="AE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88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5"/>
      <c r="AD207" s="5"/>
      <c r="AE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88" x14ac:dyDescent="0.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G217" s="5"/>
      <c r="AH217" s="5"/>
      <c r="AI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G218" s="5"/>
      <c r="AH218" s="5"/>
      <c r="AI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G219" s="5"/>
      <c r="AH219" s="5"/>
      <c r="AI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G220" s="5"/>
      <c r="AH220" s="5"/>
      <c r="AI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G221" s="5"/>
      <c r="AH221" s="5"/>
      <c r="AI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G222" s="5"/>
      <c r="AH222" s="5"/>
      <c r="AI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G223" s="5"/>
      <c r="AH223" s="5"/>
      <c r="AI223" s="5"/>
      <c r="BD223" s="5"/>
      <c r="BE223" s="5"/>
      <c r="BF223" s="5"/>
      <c r="BG223" s="5"/>
      <c r="BJ223" s="5"/>
    </row>
    <row r="224" spans="1:62" x14ac:dyDescent="0.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BD224" s="5"/>
      <c r="BE224" s="5"/>
      <c r="BF224" s="5"/>
      <c r="BG224" s="5"/>
    </row>
    <row r="225" spans="56:59" x14ac:dyDescent="0.4">
      <c r="BD225" s="5"/>
      <c r="BE225" s="5"/>
      <c r="BF225" s="5"/>
      <c r="BG225" s="5"/>
    </row>
  </sheetData>
  <mergeCells count="1059">
    <mergeCell ref="B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BG97:BJ97"/>
    <mergeCell ref="B59:O59"/>
    <mergeCell ref="T59:U59"/>
    <mergeCell ref="A92:A95"/>
    <mergeCell ref="B92:O95"/>
    <mergeCell ref="P92:Q95"/>
    <mergeCell ref="R92:S95"/>
    <mergeCell ref="T92:AE92"/>
    <mergeCell ref="AF92:BF92"/>
    <mergeCell ref="BG92:BJ95"/>
    <mergeCell ref="T93:U95"/>
    <mergeCell ref="V93:W95"/>
    <mergeCell ref="X93:AE93"/>
    <mergeCell ref="AF93:AK93"/>
    <mergeCell ref="AL93:AQ93"/>
    <mergeCell ref="AR93:AW93"/>
    <mergeCell ref="AX93:BC93"/>
    <mergeCell ref="BD93:BF93"/>
    <mergeCell ref="X94:Y95"/>
    <mergeCell ref="Z94:AA95"/>
    <mergeCell ref="AB94:AC95"/>
    <mergeCell ref="AD94:AE95"/>
    <mergeCell ref="AF94:AH94"/>
    <mergeCell ref="AI94:AK94"/>
    <mergeCell ref="AL94:AN94"/>
    <mergeCell ref="AO94:AQ94"/>
    <mergeCell ref="AR94:AT94"/>
    <mergeCell ref="AU94:AW94"/>
    <mergeCell ref="AX94:AZ94"/>
    <mergeCell ref="BA94:BC94"/>
    <mergeCell ref="BD94:BF94"/>
    <mergeCell ref="AB89:AC89"/>
    <mergeCell ref="AD89:AE89"/>
    <mergeCell ref="A198:V198"/>
    <mergeCell ref="W198:AR198"/>
    <mergeCell ref="AS198:BN198"/>
    <mergeCell ref="BO198:CJ198"/>
    <mergeCell ref="A193:V193"/>
    <mergeCell ref="W193:AR193"/>
    <mergeCell ref="AS193:BN193"/>
    <mergeCell ref="BO193:CJ193"/>
    <mergeCell ref="A194:V194"/>
    <mergeCell ref="W194:AR194"/>
    <mergeCell ref="AS194:BN194"/>
    <mergeCell ref="BO194:CJ194"/>
    <mergeCell ref="AS195:BN195"/>
    <mergeCell ref="BO195:CJ195"/>
    <mergeCell ref="A196:V196"/>
    <mergeCell ref="W196:AR196"/>
    <mergeCell ref="AS196:BN196"/>
    <mergeCell ref="BO196:CJ196"/>
    <mergeCell ref="A197:V197"/>
    <mergeCell ref="W197:AR197"/>
    <mergeCell ref="AS197:BN197"/>
    <mergeCell ref="BO197:CJ197"/>
    <mergeCell ref="BO188:CJ188"/>
    <mergeCell ref="A189:V189"/>
    <mergeCell ref="W189:AR189"/>
    <mergeCell ref="AS189:BN189"/>
    <mergeCell ref="BO189:CJ189"/>
    <mergeCell ref="A190:V190"/>
    <mergeCell ref="W190:AR190"/>
    <mergeCell ref="AS190:BN190"/>
    <mergeCell ref="BO190:CJ190"/>
    <mergeCell ref="A191:V191"/>
    <mergeCell ref="W191:AR191"/>
    <mergeCell ref="AS191:BN191"/>
    <mergeCell ref="BO191:CJ191"/>
    <mergeCell ref="A192:V192"/>
    <mergeCell ref="W192:AR192"/>
    <mergeCell ref="AS192:BN192"/>
    <mergeCell ref="BO192:CJ192"/>
    <mergeCell ref="BO182:CJ182"/>
    <mergeCell ref="A183:V183"/>
    <mergeCell ref="W183:AR183"/>
    <mergeCell ref="AS183:BN183"/>
    <mergeCell ref="BO183:CJ183"/>
    <mergeCell ref="A184:V184"/>
    <mergeCell ref="W184:AR184"/>
    <mergeCell ref="AS184:BJ185"/>
    <mergeCell ref="BO184:CJ184"/>
    <mergeCell ref="A185:V185"/>
    <mergeCell ref="W185:AR185"/>
    <mergeCell ref="BO185:CJ185"/>
    <mergeCell ref="A186:V186"/>
    <mergeCell ref="W186:AR186"/>
    <mergeCell ref="AS186:BD187"/>
    <mergeCell ref="BO186:CJ186"/>
    <mergeCell ref="A187:V187"/>
    <mergeCell ref="W187:AR187"/>
    <mergeCell ref="BO187:CJ187"/>
    <mergeCell ref="A171:D171"/>
    <mergeCell ref="E171:BJ171"/>
    <mergeCell ref="A163:D163"/>
    <mergeCell ref="E163:BJ163"/>
    <mergeCell ref="A164:D164"/>
    <mergeCell ref="E164:BJ164"/>
    <mergeCell ref="A159:D159"/>
    <mergeCell ref="E159:BJ159"/>
    <mergeCell ref="A160:D160"/>
    <mergeCell ref="E160:BJ160"/>
    <mergeCell ref="E168:BJ168"/>
    <mergeCell ref="A169:D169"/>
    <mergeCell ref="E169:BJ169"/>
    <mergeCell ref="A182:V182"/>
    <mergeCell ref="W182:AR182"/>
    <mergeCell ref="AS182:BN182"/>
    <mergeCell ref="A188:V188"/>
    <mergeCell ref="W188:AR188"/>
    <mergeCell ref="AS188:BN188"/>
    <mergeCell ref="A172:D172"/>
    <mergeCell ref="E172:BJ172"/>
    <mergeCell ref="A154:D154"/>
    <mergeCell ref="E154:BJ154"/>
    <mergeCell ref="A155:D155"/>
    <mergeCell ref="E155:BJ155"/>
    <mergeCell ref="A173:BJ173"/>
    <mergeCell ref="A168:D168"/>
    <mergeCell ref="A170:D170"/>
    <mergeCell ref="E170:BJ170"/>
    <mergeCell ref="A165:D165"/>
    <mergeCell ref="E165:BJ165"/>
    <mergeCell ref="A166:D166"/>
    <mergeCell ref="E166:BJ166"/>
    <mergeCell ref="A167:D167"/>
    <mergeCell ref="E167:BJ167"/>
    <mergeCell ref="A162:D162"/>
    <mergeCell ref="E162:BJ162"/>
    <mergeCell ref="BG110:BJ115"/>
    <mergeCell ref="A150:D150"/>
    <mergeCell ref="E150:BJ150"/>
    <mergeCell ref="A151:D151"/>
    <mergeCell ref="E151:BJ151"/>
    <mergeCell ref="A152:D152"/>
    <mergeCell ref="E152:BJ152"/>
    <mergeCell ref="A161:D161"/>
    <mergeCell ref="E161:BJ161"/>
    <mergeCell ref="A156:D156"/>
    <mergeCell ref="E156:BJ156"/>
    <mergeCell ref="A157:D157"/>
    <mergeCell ref="E157:BJ157"/>
    <mergeCell ref="A158:D158"/>
    <mergeCell ref="E158:BJ158"/>
    <mergeCell ref="A153:D153"/>
    <mergeCell ref="E153:BJ153"/>
    <mergeCell ref="A136:D136"/>
    <mergeCell ref="E136:BJ136"/>
    <mergeCell ref="A137:D137"/>
    <mergeCell ref="E137:BJ137"/>
    <mergeCell ref="A147:D147"/>
    <mergeCell ref="E147:BJ147"/>
    <mergeCell ref="A148:D148"/>
    <mergeCell ref="E148:BJ148"/>
    <mergeCell ref="A149:D149"/>
    <mergeCell ref="E149:BJ149"/>
    <mergeCell ref="A144:D144"/>
    <mergeCell ref="E144:BJ144"/>
    <mergeCell ref="A126:D126"/>
    <mergeCell ref="E126:BJ126"/>
    <mergeCell ref="A127:D127"/>
    <mergeCell ref="E127:BJ127"/>
    <mergeCell ref="A128:D128"/>
    <mergeCell ref="E128:BJ128"/>
    <mergeCell ref="A141:D141"/>
    <mergeCell ref="E141:BJ141"/>
    <mergeCell ref="A142:D142"/>
    <mergeCell ref="E142:BJ142"/>
    <mergeCell ref="A143:D143"/>
    <mergeCell ref="E143:BJ143"/>
    <mergeCell ref="A145:D145"/>
    <mergeCell ref="E145:BJ145"/>
    <mergeCell ref="A146:D146"/>
    <mergeCell ref="E146:BJ146"/>
    <mergeCell ref="A125:D125"/>
    <mergeCell ref="E125:BJ125"/>
    <mergeCell ref="A138:D138"/>
    <mergeCell ref="E138:BJ138"/>
    <mergeCell ref="A139:D139"/>
    <mergeCell ref="E139:BJ139"/>
    <mergeCell ref="A140:D140"/>
    <mergeCell ref="E140:BJ140"/>
    <mergeCell ref="T120:AA120"/>
    <mergeCell ref="AB120:AE120"/>
    <mergeCell ref="AF120:AG120"/>
    <mergeCell ref="AH120:AJ120"/>
    <mergeCell ref="A135:D135"/>
    <mergeCell ref="E135:BJ135"/>
    <mergeCell ref="A129:D129"/>
    <mergeCell ref="E129:BJ129"/>
    <mergeCell ref="A130:D130"/>
    <mergeCell ref="E130:BJ130"/>
    <mergeCell ref="A131:D131"/>
    <mergeCell ref="E131:BJ131"/>
    <mergeCell ref="A132:D132"/>
    <mergeCell ref="E132:BJ132"/>
    <mergeCell ref="A133:D133"/>
    <mergeCell ref="E133:BJ133"/>
    <mergeCell ref="A134:D134"/>
    <mergeCell ref="E134:BJ134"/>
    <mergeCell ref="AF119:AG119"/>
    <mergeCell ref="AH119:AJ119"/>
    <mergeCell ref="AK119:AM121"/>
    <mergeCell ref="AN119:AP121"/>
    <mergeCell ref="AQ119:AS121"/>
    <mergeCell ref="AT118:BJ121"/>
    <mergeCell ref="A119:G121"/>
    <mergeCell ref="H119:K121"/>
    <mergeCell ref="L119:O121"/>
    <mergeCell ref="P119:S121"/>
    <mergeCell ref="T119:AA119"/>
    <mergeCell ref="AB119:AE119"/>
    <mergeCell ref="AB118:AE118"/>
    <mergeCell ref="AF118:AG118"/>
    <mergeCell ref="AH118:AJ118"/>
    <mergeCell ref="AK118:AM118"/>
    <mergeCell ref="AN118:AP118"/>
    <mergeCell ref="AQ118:AS118"/>
    <mergeCell ref="T121:AA121"/>
    <mergeCell ref="AB121:AE121"/>
    <mergeCell ref="AF121:AG121"/>
    <mergeCell ref="AH121:AJ121"/>
    <mergeCell ref="A117:S117"/>
    <mergeCell ref="T117:AJ117"/>
    <mergeCell ref="AK117:AS117"/>
    <mergeCell ref="A118:G118"/>
    <mergeCell ref="H118:K118"/>
    <mergeCell ref="L118:O118"/>
    <mergeCell ref="P118:S118"/>
    <mergeCell ref="T118:AA118"/>
    <mergeCell ref="AT117:BJ117"/>
    <mergeCell ref="AU115:AW115"/>
    <mergeCell ref="AX115:AZ115"/>
    <mergeCell ref="BA115:BC115"/>
    <mergeCell ref="BD115:BF115"/>
    <mergeCell ref="AB116:BN116"/>
    <mergeCell ref="AD115:AE115"/>
    <mergeCell ref="AF115:AH115"/>
    <mergeCell ref="AI115:AK115"/>
    <mergeCell ref="AL115:AN115"/>
    <mergeCell ref="AO115:AQ115"/>
    <mergeCell ref="AR115:AT115"/>
    <mergeCell ref="A115:S115"/>
    <mergeCell ref="T115:U115"/>
    <mergeCell ref="V115:W115"/>
    <mergeCell ref="X115:Y115"/>
    <mergeCell ref="Z115:AA115"/>
    <mergeCell ref="AB115:AC115"/>
    <mergeCell ref="AU114:AW114"/>
    <mergeCell ref="AX114:AZ114"/>
    <mergeCell ref="BA114:BC114"/>
    <mergeCell ref="BD114:BF114"/>
    <mergeCell ref="AB114:AC114"/>
    <mergeCell ref="AD114:AE114"/>
    <mergeCell ref="AF114:AH114"/>
    <mergeCell ref="AI114:AK114"/>
    <mergeCell ref="AL114:AN114"/>
    <mergeCell ref="AO114:AQ114"/>
    <mergeCell ref="AU113:AW113"/>
    <mergeCell ref="AX113:AZ113"/>
    <mergeCell ref="BA113:BC113"/>
    <mergeCell ref="BD113:BF113"/>
    <mergeCell ref="AU112:AW112"/>
    <mergeCell ref="AX112:AZ112"/>
    <mergeCell ref="BA112:BC112"/>
    <mergeCell ref="BD112:BF112"/>
    <mergeCell ref="AB112:AC112"/>
    <mergeCell ref="AD112:AE112"/>
    <mergeCell ref="AF112:AH112"/>
    <mergeCell ref="AI112:AK112"/>
    <mergeCell ref="AL112:AN112"/>
    <mergeCell ref="AO112:AQ112"/>
    <mergeCell ref="A114:S114"/>
    <mergeCell ref="T114:U114"/>
    <mergeCell ref="V114:W114"/>
    <mergeCell ref="X114:Y114"/>
    <mergeCell ref="Z114:AA114"/>
    <mergeCell ref="AD113:AE113"/>
    <mergeCell ref="AF113:AH113"/>
    <mergeCell ref="AI113:AK113"/>
    <mergeCell ref="AL113:AN113"/>
    <mergeCell ref="AO113:AQ113"/>
    <mergeCell ref="AR113:AT113"/>
    <mergeCell ref="A113:S113"/>
    <mergeCell ref="T113:U113"/>
    <mergeCell ref="V113:W113"/>
    <mergeCell ref="X113:Y113"/>
    <mergeCell ref="Z113:AA113"/>
    <mergeCell ref="A112:S112"/>
    <mergeCell ref="T112:U112"/>
    <mergeCell ref="V112:W112"/>
    <mergeCell ref="X112:Y112"/>
    <mergeCell ref="Z112:AA112"/>
    <mergeCell ref="AB113:AC113"/>
    <mergeCell ref="AR114:AT114"/>
    <mergeCell ref="AR112:AT112"/>
    <mergeCell ref="A109:BN109"/>
    <mergeCell ref="A110:S110"/>
    <mergeCell ref="T110:U110"/>
    <mergeCell ref="V110:W110"/>
    <mergeCell ref="X110:Y110"/>
    <mergeCell ref="Z110:AA110"/>
    <mergeCell ref="AB110:AC110"/>
    <mergeCell ref="AD110:AE110"/>
    <mergeCell ref="AU111:AW111"/>
    <mergeCell ref="AX111:AZ111"/>
    <mergeCell ref="BA111:BC111"/>
    <mergeCell ref="BD111:BF111"/>
    <mergeCell ref="AD111:AE111"/>
    <mergeCell ref="AF111:AH111"/>
    <mergeCell ref="AI111:AK111"/>
    <mergeCell ref="AL111:AN111"/>
    <mergeCell ref="AO111:AQ111"/>
    <mergeCell ref="AR111:AT111"/>
    <mergeCell ref="A111:S111"/>
    <mergeCell ref="AD108:AE108"/>
    <mergeCell ref="BG108:BJ108"/>
    <mergeCell ref="AD107:AE107"/>
    <mergeCell ref="BG107:BJ107"/>
    <mergeCell ref="B108:O108"/>
    <mergeCell ref="P108:Q108"/>
    <mergeCell ref="R108:S108"/>
    <mergeCell ref="T108:U108"/>
    <mergeCell ref="V108:W108"/>
    <mergeCell ref="X108:Y108"/>
    <mergeCell ref="Z108:AA108"/>
    <mergeCell ref="AB108:AC108"/>
    <mergeCell ref="T111:U111"/>
    <mergeCell ref="V111:W111"/>
    <mergeCell ref="X111:Y111"/>
    <mergeCell ref="Z111:AA111"/>
    <mergeCell ref="AB111:AC111"/>
    <mergeCell ref="AD106:AE106"/>
    <mergeCell ref="BG106:BJ106"/>
    <mergeCell ref="B107:O107"/>
    <mergeCell ref="P107:Q107"/>
    <mergeCell ref="R107:S107"/>
    <mergeCell ref="T107:U107"/>
    <mergeCell ref="V107:W107"/>
    <mergeCell ref="X107:Y107"/>
    <mergeCell ref="Z107:AA107"/>
    <mergeCell ref="AB107:AC107"/>
    <mergeCell ref="AD105:AE105"/>
    <mergeCell ref="BG105:BJ105"/>
    <mergeCell ref="B106:O106"/>
    <mergeCell ref="P106:Q106"/>
    <mergeCell ref="R106:S106"/>
    <mergeCell ref="T106:U106"/>
    <mergeCell ref="V106:W106"/>
    <mergeCell ref="X106:Y106"/>
    <mergeCell ref="Z106:AA106"/>
    <mergeCell ref="AB106:AC106"/>
    <mergeCell ref="V102:W102"/>
    <mergeCell ref="AD104:AE104"/>
    <mergeCell ref="BG104:BJ104"/>
    <mergeCell ref="B105:O105"/>
    <mergeCell ref="P105:Q105"/>
    <mergeCell ref="R105:S105"/>
    <mergeCell ref="T105:U105"/>
    <mergeCell ref="V105:W105"/>
    <mergeCell ref="X105:Y105"/>
    <mergeCell ref="Z105:AA105"/>
    <mergeCell ref="AB105:AC105"/>
    <mergeCell ref="B104:O104"/>
    <mergeCell ref="R104:S104"/>
    <mergeCell ref="T104:U104"/>
    <mergeCell ref="V104:W104"/>
    <mergeCell ref="X104:Y104"/>
    <mergeCell ref="AB104:AC104"/>
    <mergeCell ref="X103:Y103"/>
    <mergeCell ref="Z103:AA103"/>
    <mergeCell ref="B101:O101"/>
    <mergeCell ref="P101:Q101"/>
    <mergeCell ref="R101:S101"/>
    <mergeCell ref="T101:U101"/>
    <mergeCell ref="V101:W101"/>
    <mergeCell ref="X98:Y98"/>
    <mergeCell ref="Z98:AA98"/>
    <mergeCell ref="AB98:AC98"/>
    <mergeCell ref="AD98:AE98"/>
    <mergeCell ref="BG98:BJ98"/>
    <mergeCell ref="AB103:AC103"/>
    <mergeCell ref="AD103:AE103"/>
    <mergeCell ref="BG103:BJ103"/>
    <mergeCell ref="X102:Y102"/>
    <mergeCell ref="Z102:AA102"/>
    <mergeCell ref="AB102:AC102"/>
    <mergeCell ref="AD102:AE102"/>
    <mergeCell ref="BG102:BJ102"/>
    <mergeCell ref="B103:O103"/>
    <mergeCell ref="P103:Q103"/>
    <mergeCell ref="R103:S103"/>
    <mergeCell ref="T103:U103"/>
    <mergeCell ref="V103:W103"/>
    <mergeCell ref="X101:Y101"/>
    <mergeCell ref="Z101:AA101"/>
    <mergeCell ref="AB101:AC101"/>
    <mergeCell ref="AD101:AE101"/>
    <mergeCell ref="BG101:BJ101"/>
    <mergeCell ref="B102:O102"/>
    <mergeCell ref="P102:Q102"/>
    <mergeCell ref="R102:S102"/>
    <mergeCell ref="T102:U102"/>
    <mergeCell ref="X96:Y96"/>
    <mergeCell ref="Z96:AA96"/>
    <mergeCell ref="AB96:AC96"/>
    <mergeCell ref="AD96:AE96"/>
    <mergeCell ref="BG96:BJ96"/>
    <mergeCell ref="B98:O98"/>
    <mergeCell ref="P98:Q98"/>
    <mergeCell ref="R98:S98"/>
    <mergeCell ref="T98:U98"/>
    <mergeCell ref="V98:W98"/>
    <mergeCell ref="B96:O96"/>
    <mergeCell ref="P96:Q96"/>
    <mergeCell ref="R96:S96"/>
    <mergeCell ref="T96:U96"/>
    <mergeCell ref="V96:W96"/>
    <mergeCell ref="AB91:AC91"/>
    <mergeCell ref="AD91:AE91"/>
    <mergeCell ref="BG91:BJ91"/>
    <mergeCell ref="BG89:BJ89"/>
    <mergeCell ref="B91:O91"/>
    <mergeCell ref="P91:Q91"/>
    <mergeCell ref="R91:S91"/>
    <mergeCell ref="T91:U91"/>
    <mergeCell ref="V91:W91"/>
    <mergeCell ref="X91:Y91"/>
    <mergeCell ref="Z91:AA91"/>
    <mergeCell ref="AB88:AC88"/>
    <mergeCell ref="AD88:AE88"/>
    <mergeCell ref="BG88:BJ88"/>
    <mergeCell ref="B89:O89"/>
    <mergeCell ref="P89:Q89"/>
    <mergeCell ref="R89:S89"/>
    <mergeCell ref="T89:U89"/>
    <mergeCell ref="V89:W89"/>
    <mergeCell ref="X89:Y89"/>
    <mergeCell ref="Z89:AA89"/>
    <mergeCell ref="B90:O90"/>
    <mergeCell ref="P90:Q90"/>
    <mergeCell ref="R90:S90"/>
    <mergeCell ref="BG90:BJ90"/>
    <mergeCell ref="AB85:AC85"/>
    <mergeCell ref="AD85:AE85"/>
    <mergeCell ref="BG85:BJ85"/>
    <mergeCell ref="B88:O88"/>
    <mergeCell ref="P88:Q88"/>
    <mergeCell ref="R88:S88"/>
    <mergeCell ref="T88:U88"/>
    <mergeCell ref="V88:W88"/>
    <mergeCell ref="X88:Y88"/>
    <mergeCell ref="Z88:AA88"/>
    <mergeCell ref="V84:W84"/>
    <mergeCell ref="X84:Y84"/>
    <mergeCell ref="Z84:AA84"/>
    <mergeCell ref="AB84:AC84"/>
    <mergeCell ref="AD84:AE84"/>
    <mergeCell ref="AB86:AC86"/>
    <mergeCell ref="AD86:AE86"/>
    <mergeCell ref="BG86:BJ86"/>
    <mergeCell ref="B85:O85"/>
    <mergeCell ref="P85:Q85"/>
    <mergeCell ref="R85:S85"/>
    <mergeCell ref="T85:U85"/>
    <mergeCell ref="V85:W85"/>
    <mergeCell ref="X85:Y85"/>
    <mergeCell ref="Z85:AA85"/>
    <mergeCell ref="BG87:BJ87"/>
    <mergeCell ref="B86:O86"/>
    <mergeCell ref="P86:Q86"/>
    <mergeCell ref="R86:S86"/>
    <mergeCell ref="T86:U86"/>
    <mergeCell ref="V86:W86"/>
    <mergeCell ref="X86:Y86"/>
    <mergeCell ref="Z86:AA86"/>
    <mergeCell ref="BG77:BJ77"/>
    <mergeCell ref="B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BG84:BJ84"/>
    <mergeCell ref="B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B84:O84"/>
    <mergeCell ref="P84:Q84"/>
    <mergeCell ref="R84:S84"/>
    <mergeCell ref="V81:W81"/>
    <mergeCell ref="X81:Y81"/>
    <mergeCell ref="T84:U84"/>
    <mergeCell ref="Z83:AA83"/>
    <mergeCell ref="AB83:AC83"/>
    <mergeCell ref="AD83:AE83"/>
    <mergeCell ref="BG83:BJ83"/>
    <mergeCell ref="B83:O83"/>
    <mergeCell ref="P83:Q83"/>
    <mergeCell ref="R83:S83"/>
    <mergeCell ref="T83:U83"/>
    <mergeCell ref="V83:W83"/>
    <mergeCell ref="X83:Y83"/>
    <mergeCell ref="R78:S78"/>
    <mergeCell ref="T78:U78"/>
    <mergeCell ref="V78:W78"/>
    <mergeCell ref="X78:Y78"/>
    <mergeCell ref="Z79:AA79"/>
    <mergeCell ref="AB79:AC79"/>
    <mergeCell ref="AD79:AE79"/>
    <mergeCell ref="BG79:BJ79"/>
    <mergeCell ref="B79:O79"/>
    <mergeCell ref="P79:Q79"/>
    <mergeCell ref="R79:S79"/>
    <mergeCell ref="T79:U79"/>
    <mergeCell ref="V79:W79"/>
    <mergeCell ref="X79:Y79"/>
    <mergeCell ref="Z82:AA82"/>
    <mergeCell ref="AB82:AC82"/>
    <mergeCell ref="AD82:AE82"/>
    <mergeCell ref="BG82:BJ82"/>
    <mergeCell ref="Z81:AA81"/>
    <mergeCell ref="AB81:AC81"/>
    <mergeCell ref="AD81:AE81"/>
    <mergeCell ref="BG81:BJ81"/>
    <mergeCell ref="B82:O82"/>
    <mergeCell ref="P82:Q82"/>
    <mergeCell ref="R82:S82"/>
    <mergeCell ref="T82:U82"/>
    <mergeCell ref="V82:W82"/>
    <mergeCell ref="X82:Y82"/>
    <mergeCell ref="B81:O81"/>
    <mergeCell ref="P81:Q81"/>
    <mergeCell ref="R81:S81"/>
    <mergeCell ref="T81:U81"/>
    <mergeCell ref="Z74:AA74"/>
    <mergeCell ref="AB74:AC74"/>
    <mergeCell ref="AD74:AE74"/>
    <mergeCell ref="BG74:BJ74"/>
    <mergeCell ref="B76:O76"/>
    <mergeCell ref="BG76:BJ76"/>
    <mergeCell ref="Z80:AA80"/>
    <mergeCell ref="AB80:AC80"/>
    <mergeCell ref="AD80:AE80"/>
    <mergeCell ref="BG80:BJ80"/>
    <mergeCell ref="Z73:AA73"/>
    <mergeCell ref="AB73:AC73"/>
    <mergeCell ref="AD73:AE73"/>
    <mergeCell ref="BG73:BJ73"/>
    <mergeCell ref="B74:O74"/>
    <mergeCell ref="P74:Q74"/>
    <mergeCell ref="R74:S74"/>
    <mergeCell ref="T74:U74"/>
    <mergeCell ref="V74:W74"/>
    <mergeCell ref="X74:Y74"/>
    <mergeCell ref="Z78:AA78"/>
    <mergeCell ref="AB78:AC78"/>
    <mergeCell ref="AD78:AE78"/>
    <mergeCell ref="BG78:BJ78"/>
    <mergeCell ref="B80:O80"/>
    <mergeCell ref="P80:Q80"/>
    <mergeCell ref="R80:S80"/>
    <mergeCell ref="T80:U80"/>
    <mergeCell ref="V80:W80"/>
    <mergeCell ref="X80:Y80"/>
    <mergeCell ref="B78:O78"/>
    <mergeCell ref="P78:Q78"/>
    <mergeCell ref="Z72:AA72"/>
    <mergeCell ref="AB72:AC72"/>
    <mergeCell ref="AD72:AE72"/>
    <mergeCell ref="BG72:BJ72"/>
    <mergeCell ref="B73:O73"/>
    <mergeCell ref="P73:Q73"/>
    <mergeCell ref="R73:S73"/>
    <mergeCell ref="T73:U73"/>
    <mergeCell ref="V73:W73"/>
    <mergeCell ref="X73:Y73"/>
    <mergeCell ref="Z71:AA71"/>
    <mergeCell ref="AB71:AC71"/>
    <mergeCell ref="AD71:AE71"/>
    <mergeCell ref="BG71:BJ71"/>
    <mergeCell ref="B72:O72"/>
    <mergeCell ref="P72:Q72"/>
    <mergeCell ref="R72:S72"/>
    <mergeCell ref="T72:U72"/>
    <mergeCell ref="V72:W72"/>
    <mergeCell ref="X72:Y72"/>
    <mergeCell ref="BG75:BJ75"/>
    <mergeCell ref="B75:O75"/>
    <mergeCell ref="R75:S75"/>
    <mergeCell ref="T75:U75"/>
    <mergeCell ref="V75:W75"/>
    <mergeCell ref="X75:Y75"/>
    <mergeCell ref="AD75:AE75"/>
    <mergeCell ref="Z70:AA70"/>
    <mergeCell ref="AB70:AC70"/>
    <mergeCell ref="AD70:AE70"/>
    <mergeCell ref="BG70:BJ70"/>
    <mergeCell ref="B71:O71"/>
    <mergeCell ref="P71:Q71"/>
    <mergeCell ref="R71:S71"/>
    <mergeCell ref="T71:U71"/>
    <mergeCell ref="V71:W71"/>
    <mergeCell ref="X71:Y71"/>
    <mergeCell ref="Z69:AA69"/>
    <mergeCell ref="AB69:AC69"/>
    <mergeCell ref="AD69:AE69"/>
    <mergeCell ref="BG69:BJ69"/>
    <mergeCell ref="B70:O70"/>
    <mergeCell ref="P70:Q70"/>
    <mergeCell ref="R70:S70"/>
    <mergeCell ref="T70:U70"/>
    <mergeCell ref="V70:W70"/>
    <mergeCell ref="X70:Y70"/>
    <mergeCell ref="B69:O69"/>
    <mergeCell ref="P69:Q69"/>
    <mergeCell ref="R69:S69"/>
    <mergeCell ref="T69:U69"/>
    <mergeCell ref="V69:W69"/>
    <mergeCell ref="X69:Y69"/>
    <mergeCell ref="AD67:AE67"/>
    <mergeCell ref="BG67:BJ67"/>
    <mergeCell ref="P68:Q68"/>
    <mergeCell ref="R68:S68"/>
    <mergeCell ref="B68:O68"/>
    <mergeCell ref="B65:O65"/>
    <mergeCell ref="P65:Q65"/>
    <mergeCell ref="R65:S65"/>
    <mergeCell ref="T65:U65"/>
    <mergeCell ref="V65:W65"/>
    <mergeCell ref="X65:Y65"/>
    <mergeCell ref="Z65:AA65"/>
    <mergeCell ref="AB65:AC65"/>
    <mergeCell ref="AD66:AE66"/>
    <mergeCell ref="BG66:BJ66"/>
    <mergeCell ref="B67:O67"/>
    <mergeCell ref="P67:Q67"/>
    <mergeCell ref="R67:S67"/>
    <mergeCell ref="T67:U67"/>
    <mergeCell ref="V67:W67"/>
    <mergeCell ref="X67:Y67"/>
    <mergeCell ref="Z67:AA67"/>
    <mergeCell ref="AB67:AC67"/>
    <mergeCell ref="AD65:AE65"/>
    <mergeCell ref="BG65:BJ65"/>
    <mergeCell ref="B66:O66"/>
    <mergeCell ref="P66:Q66"/>
    <mergeCell ref="R66:S66"/>
    <mergeCell ref="T66:U66"/>
    <mergeCell ref="V66:W66"/>
    <mergeCell ref="X66:Y66"/>
    <mergeCell ref="Z66:AA66"/>
    <mergeCell ref="R60:S60"/>
    <mergeCell ref="T60:U60"/>
    <mergeCell ref="V60:W60"/>
    <mergeCell ref="X60:Y60"/>
    <mergeCell ref="Z60:AA60"/>
    <mergeCell ref="AB60:AC60"/>
    <mergeCell ref="AD60:AE60"/>
    <mergeCell ref="AB66:AC66"/>
    <mergeCell ref="BG64:BJ64"/>
    <mergeCell ref="BG63:BJ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BG62:BJ62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BG61:BJ61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BG60:BJ60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BG58:BJ58"/>
    <mergeCell ref="B60:O60"/>
    <mergeCell ref="P60:Q60"/>
    <mergeCell ref="BG56:BJ56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BG55:BJ55"/>
    <mergeCell ref="B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G57:BJ57"/>
    <mergeCell ref="Z54:AA54"/>
    <mergeCell ref="AB54:AC54"/>
    <mergeCell ref="AD54:AE54"/>
    <mergeCell ref="BG54:BJ54"/>
    <mergeCell ref="B54:O54"/>
    <mergeCell ref="P54:Q54"/>
    <mergeCell ref="R54:S54"/>
    <mergeCell ref="T54:U54"/>
    <mergeCell ref="V54:W54"/>
    <mergeCell ref="X54:Y54"/>
    <mergeCell ref="AD51:AE51"/>
    <mergeCell ref="BG51:BJ51"/>
    <mergeCell ref="B51:O51"/>
    <mergeCell ref="P51:Q51"/>
    <mergeCell ref="R51:S51"/>
    <mergeCell ref="T51:U51"/>
    <mergeCell ref="V51:W51"/>
    <mergeCell ref="X51:Y51"/>
    <mergeCell ref="Z51:AA51"/>
    <mergeCell ref="AB51:AC51"/>
    <mergeCell ref="AB52:AC52"/>
    <mergeCell ref="AD52:AE52"/>
    <mergeCell ref="BG52:BJ52"/>
    <mergeCell ref="B53:O53"/>
    <mergeCell ref="P53:Q53"/>
    <mergeCell ref="T53:U53"/>
    <mergeCell ref="V53:W53"/>
    <mergeCell ref="X53:Y53"/>
    <mergeCell ref="AD53:AE53"/>
    <mergeCell ref="BG53:BJ53"/>
    <mergeCell ref="B52:O52"/>
    <mergeCell ref="P52:Q52"/>
    <mergeCell ref="R52:S52"/>
    <mergeCell ref="T52:U52"/>
    <mergeCell ref="V52:W52"/>
    <mergeCell ref="X52:Y52"/>
    <mergeCell ref="Z52:AA52"/>
    <mergeCell ref="R53:S53"/>
    <mergeCell ref="AD50:AE50"/>
    <mergeCell ref="BG50:BJ50"/>
    <mergeCell ref="AD49:AE49"/>
    <mergeCell ref="BG49:BJ49"/>
    <mergeCell ref="B50:O50"/>
    <mergeCell ref="P50:Q50"/>
    <mergeCell ref="R50:S50"/>
    <mergeCell ref="T50:U50"/>
    <mergeCell ref="V50:W50"/>
    <mergeCell ref="X50:Y50"/>
    <mergeCell ref="Z50:AA50"/>
    <mergeCell ref="AB50:AC50"/>
    <mergeCell ref="AD47:AE47"/>
    <mergeCell ref="BG47:BJ47"/>
    <mergeCell ref="B49:O49"/>
    <mergeCell ref="P49:Q49"/>
    <mergeCell ref="R49:S49"/>
    <mergeCell ref="T49:U49"/>
    <mergeCell ref="V49:W49"/>
    <mergeCell ref="X49:Y49"/>
    <mergeCell ref="Z49:AA49"/>
    <mergeCell ref="AB49:AC49"/>
    <mergeCell ref="B48:O48"/>
    <mergeCell ref="P48:Q48"/>
    <mergeCell ref="R48:S48"/>
    <mergeCell ref="BG48:BJ48"/>
    <mergeCell ref="AD46:AE46"/>
    <mergeCell ref="BG46:BJ46"/>
    <mergeCell ref="B47:O47"/>
    <mergeCell ref="P47:Q47"/>
    <mergeCell ref="R47:S47"/>
    <mergeCell ref="T47:U47"/>
    <mergeCell ref="V47:W47"/>
    <mergeCell ref="X47:Y47"/>
    <mergeCell ref="Z47:AA47"/>
    <mergeCell ref="AB47:AC47"/>
    <mergeCell ref="AD45:AE45"/>
    <mergeCell ref="BG45:BJ45"/>
    <mergeCell ref="B46:O46"/>
    <mergeCell ref="P46:Q46"/>
    <mergeCell ref="R46:S46"/>
    <mergeCell ref="T46:U46"/>
    <mergeCell ref="V46:W46"/>
    <mergeCell ref="X46:Y46"/>
    <mergeCell ref="Z46:AA46"/>
    <mergeCell ref="AB46:AC46"/>
    <mergeCell ref="AD44:AE44"/>
    <mergeCell ref="BG44:BJ44"/>
    <mergeCell ref="B45:O45"/>
    <mergeCell ref="P45:Q45"/>
    <mergeCell ref="R45:S45"/>
    <mergeCell ref="T45:U45"/>
    <mergeCell ref="V45:W45"/>
    <mergeCell ref="X45:Y45"/>
    <mergeCell ref="Z45:AA45"/>
    <mergeCell ref="AB45:AC45"/>
    <mergeCell ref="B44:O44"/>
    <mergeCell ref="P44:Q44"/>
    <mergeCell ref="R44:S44"/>
    <mergeCell ref="T44:U44"/>
    <mergeCell ref="V44:W44"/>
    <mergeCell ref="X44:Y44"/>
    <mergeCell ref="Z44:AA44"/>
    <mergeCell ref="AB44:AC44"/>
    <mergeCell ref="T43:U43"/>
    <mergeCell ref="V43:W43"/>
    <mergeCell ref="X43:Y43"/>
    <mergeCell ref="Z43:AA43"/>
    <mergeCell ref="AB43:AC43"/>
    <mergeCell ref="AD43:AE43"/>
    <mergeCell ref="AD41:AE41"/>
    <mergeCell ref="BG41:BJ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0:AE40"/>
    <mergeCell ref="BG40:BJ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2:AE42"/>
    <mergeCell ref="BG42:BJ42"/>
    <mergeCell ref="BG43:BJ43"/>
    <mergeCell ref="B43:O43"/>
    <mergeCell ref="P43:Q43"/>
    <mergeCell ref="R43:S43"/>
    <mergeCell ref="AD39:AE39"/>
    <mergeCell ref="BG39:BJ39"/>
    <mergeCell ref="B40:O40"/>
    <mergeCell ref="P40:Q40"/>
    <mergeCell ref="R40:S40"/>
    <mergeCell ref="T40:U40"/>
    <mergeCell ref="V40:W40"/>
    <mergeCell ref="X40:Y40"/>
    <mergeCell ref="Z40:AA40"/>
    <mergeCell ref="AB40:AC40"/>
    <mergeCell ref="AD38:AE38"/>
    <mergeCell ref="BG38:BJ38"/>
    <mergeCell ref="B39:O39"/>
    <mergeCell ref="P39:Q39"/>
    <mergeCell ref="R39:S39"/>
    <mergeCell ref="T39:U39"/>
    <mergeCell ref="V39:W39"/>
    <mergeCell ref="X39:Y39"/>
    <mergeCell ref="Z39:AA39"/>
    <mergeCell ref="AB39:AC39"/>
    <mergeCell ref="AD37:AE37"/>
    <mergeCell ref="BG37:BJ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6:AE36"/>
    <mergeCell ref="BG36:BJ36"/>
    <mergeCell ref="B37:O37"/>
    <mergeCell ref="P37:Q37"/>
    <mergeCell ref="R37:S37"/>
    <mergeCell ref="T37:U37"/>
    <mergeCell ref="V37:W37"/>
    <mergeCell ref="X37:Y37"/>
    <mergeCell ref="Z37:AA37"/>
    <mergeCell ref="AB37:AC37"/>
    <mergeCell ref="BG35:BJ35"/>
    <mergeCell ref="B36:O36"/>
    <mergeCell ref="P36:Q36"/>
    <mergeCell ref="R36:S36"/>
    <mergeCell ref="T36:U36"/>
    <mergeCell ref="V36:W36"/>
    <mergeCell ref="X36:Y36"/>
    <mergeCell ref="Z36:AA36"/>
    <mergeCell ref="AB36:AC36"/>
    <mergeCell ref="T31:U31"/>
    <mergeCell ref="V31:W31"/>
    <mergeCell ref="X31:Y31"/>
    <mergeCell ref="Z31:AA31"/>
    <mergeCell ref="AB31:AC31"/>
    <mergeCell ref="AD31:AE31"/>
    <mergeCell ref="BG34:BJ34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BG33:BJ33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BG27:BJ30"/>
    <mergeCell ref="T28:U30"/>
    <mergeCell ref="V28:W30"/>
    <mergeCell ref="X28:AE28"/>
    <mergeCell ref="AF28:AK28"/>
    <mergeCell ref="AL28:AQ28"/>
    <mergeCell ref="AR28:AW28"/>
    <mergeCell ref="AX28:BC28"/>
    <mergeCell ref="X29:Y30"/>
    <mergeCell ref="BG32:BJ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BG31:BJ31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B31:O31"/>
    <mergeCell ref="P31:Q31"/>
    <mergeCell ref="R31:S31"/>
    <mergeCell ref="A27:A30"/>
    <mergeCell ref="B27:O30"/>
    <mergeCell ref="P27:Q30"/>
    <mergeCell ref="R27:S30"/>
    <mergeCell ref="T27:AE27"/>
    <mergeCell ref="AW13:AW14"/>
    <mergeCell ref="AX13:BA13"/>
    <mergeCell ref="BB13:BB14"/>
    <mergeCell ref="BC13:BC14"/>
    <mergeCell ref="BD13:BD14"/>
    <mergeCell ref="BE13:BE14"/>
    <mergeCell ref="AG13:AI13"/>
    <mergeCell ref="AJ13:AJ14"/>
    <mergeCell ref="AK13:AN13"/>
    <mergeCell ref="AO13:AR13"/>
    <mergeCell ref="AS13:AS14"/>
    <mergeCell ref="AT13:AV13"/>
    <mergeCell ref="AO29:AQ29"/>
    <mergeCell ref="AR29:AT29"/>
    <mergeCell ref="AU29:AW29"/>
    <mergeCell ref="AX29:AZ29"/>
    <mergeCell ref="BA29:BC29"/>
    <mergeCell ref="BD29:BF29"/>
    <mergeCell ref="Z29:AA30"/>
    <mergeCell ref="AB29:AC30"/>
    <mergeCell ref="AD29:AE30"/>
    <mergeCell ref="AF29:AH29"/>
    <mergeCell ref="AI29:AK29"/>
    <mergeCell ref="AL29:AN29"/>
    <mergeCell ref="BD28:BF28"/>
    <mergeCell ref="AF27:BF27"/>
    <mergeCell ref="AW1:BJ2"/>
    <mergeCell ref="A7:I7"/>
    <mergeCell ref="U7:AD7"/>
    <mergeCell ref="AE7:AN7"/>
    <mergeCell ref="X8:AN8"/>
    <mergeCell ref="T13:V13"/>
    <mergeCell ref="W13:W14"/>
    <mergeCell ref="X13:Z13"/>
    <mergeCell ref="AA13:AA14"/>
    <mergeCell ref="AB13:AE13"/>
    <mergeCell ref="AF13:AF14"/>
    <mergeCell ref="A9:Q9"/>
    <mergeCell ref="A13:A14"/>
    <mergeCell ref="B13:E13"/>
    <mergeCell ref="F13:F14"/>
    <mergeCell ref="G13:I13"/>
    <mergeCell ref="J13:J14"/>
    <mergeCell ref="K13:N13"/>
    <mergeCell ref="O13:R13"/>
    <mergeCell ref="S13:S14"/>
    <mergeCell ref="A1:G2"/>
    <mergeCell ref="BF13:BF14"/>
    <mergeCell ref="BG13:BG14"/>
    <mergeCell ref="BH13:BH14"/>
    <mergeCell ref="BJ13:BJ14"/>
    <mergeCell ref="BI13:BI14"/>
    <mergeCell ref="AR11:BK11"/>
  </mergeCells>
  <pageMargins left="0.118110236220472" right="0.118110236220472" top="0.15748031496063" bottom="0.15748031496063" header="0.31496062992126" footer="0.31496062992126"/>
  <pageSetup paperSize="8" scale="16" fitToHeight="0" orientation="portrait" r:id="rId1"/>
  <rowBreaks count="1" manualBreakCount="1">
    <brk id="91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Модель</vt:lpstr>
      <vt:lpstr>Модель!Область_печати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User</cp:lastModifiedBy>
  <cp:lastPrinted>2025-01-15T06:54:09Z</cp:lastPrinted>
  <dcterms:created xsi:type="dcterms:W3CDTF">2018-09-05T08:13:00Z</dcterms:created>
  <dcterms:modified xsi:type="dcterms:W3CDTF">2025-01-15T06:56:15Z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E39DD7954E0A4FBFBFF65444B4024CDB</vt:lpwstr>
  </property>
  <property fmtid="{D5CDD505-2E9C-101B-9397-08002B2CF9AE}" pid="3" name="KSOProductBuildVer">
    <vt:lpwstr>2052-11.1.0.13703</vt:lpwstr>
  </property>
</Properties>
</file>