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72" yWindow="12" windowWidth="14700" windowHeight="9432"/>
  </bookViews>
  <sheets>
    <sheet name="Лист1" sheetId="4" r:id="rId1"/>
    <sheet name="Лист2" sheetId="2" r:id="rId2"/>
    <sheet name="Лист3" sheetId="3" r:id="rId3"/>
  </sheets>
  <definedNames>
    <definedName name="_xlnm.Print_Area" localSheetId="0">Лист1!$A$1:$BJ$132</definedName>
  </definedNames>
  <calcPr calcId="145621"/>
</workbook>
</file>

<file path=xl/calcChain.xml><?xml version="1.0" encoding="utf-8"?>
<calcChain xmlns="http://schemas.openxmlformats.org/spreadsheetml/2006/main">
  <c r="AV30" i="4" l="1"/>
  <c r="AR30" i="4"/>
  <c r="AP30" i="4"/>
  <c r="AN30" i="4"/>
  <c r="AL30" i="4"/>
  <c r="BB37" i="4"/>
  <c r="AZ37" i="4"/>
  <c r="AX37" i="4"/>
  <c r="AV37" i="4"/>
  <c r="AT37" i="4"/>
  <c r="AR37" i="4"/>
  <c r="AP37" i="4"/>
  <c r="AN37" i="4"/>
  <c r="AL37" i="4"/>
  <c r="A107" i="4"/>
  <c r="AH45" i="4"/>
  <c r="AD45" i="4"/>
  <c r="AB45" i="4" s="1"/>
  <c r="BD50" i="4"/>
  <c r="AB50" i="4"/>
  <c r="Z50" i="4"/>
  <c r="Z81" i="4"/>
  <c r="Z80" i="4"/>
  <c r="AY65" i="4" l="1"/>
  <c r="AS65" i="4"/>
  <c r="AM65" i="4"/>
  <c r="AL74" i="4" l="1"/>
  <c r="A109" i="4"/>
  <c r="A101" i="4"/>
  <c r="A98" i="4"/>
  <c r="A91" i="4"/>
  <c r="A108" i="4"/>
  <c r="A99" i="4" l="1"/>
  <c r="AD42" i="4" l="1"/>
  <c r="AH42" i="4"/>
  <c r="AD31" i="4"/>
  <c r="AB31" i="4" s="1"/>
  <c r="AH31" i="4"/>
  <c r="A106" i="4"/>
  <c r="A103" i="4"/>
  <c r="A100" i="4"/>
  <c r="BD52" i="4" l="1"/>
  <c r="AB52" i="4"/>
  <c r="AB51" i="4" s="1"/>
  <c r="Z52" i="4"/>
  <c r="Z51" i="4" s="1"/>
  <c r="AH51" i="4"/>
  <c r="AD51" i="4"/>
  <c r="BD60" i="4"/>
  <c r="BD59" i="4"/>
  <c r="Z33" i="4"/>
  <c r="AB33" i="4"/>
  <c r="BD33" i="4"/>
  <c r="BD32" i="4"/>
  <c r="AB32" i="4"/>
  <c r="Z32" i="4"/>
  <c r="Z31" i="4" s="1"/>
  <c r="A102" i="4" l="1"/>
  <c r="A95" i="4"/>
  <c r="AL76" i="4" l="1"/>
  <c r="AT74" i="4"/>
  <c r="AR75" i="4" s="1"/>
  <c r="AV74" i="4"/>
  <c r="Z49" i="4"/>
  <c r="BD49" i="4"/>
  <c r="Z44" i="4"/>
  <c r="AB44" i="4"/>
  <c r="BD44" i="4"/>
  <c r="BB74" i="4" l="1"/>
  <c r="AX74" i="4"/>
  <c r="AX76" i="4" s="1"/>
  <c r="AZ74" i="4"/>
  <c r="AX75" i="4" s="1"/>
  <c r="AR74" i="4"/>
  <c r="AR76" i="4" s="1"/>
  <c r="AN74" i="4"/>
  <c r="AL75" i="4" s="1"/>
  <c r="AP74" i="4"/>
  <c r="A94" i="4" l="1"/>
  <c r="A93" i="4"/>
  <c r="A90" i="4"/>
  <c r="AJ55" i="4"/>
  <c r="AJ37" i="4" s="1"/>
  <c r="AD55" i="4"/>
  <c r="AH53" i="4"/>
  <c r="AD53" i="4"/>
  <c r="AH38" i="4"/>
  <c r="AD38" i="4"/>
  <c r="AH30" i="4"/>
  <c r="AD30" i="4"/>
  <c r="AH37" i="4" l="1"/>
  <c r="AD37" i="4"/>
  <c r="AJ74" i="4"/>
  <c r="AB37" i="4" l="1"/>
  <c r="BD57" i="4"/>
  <c r="AB57" i="4"/>
  <c r="Z57" i="4"/>
  <c r="BD61" i="4" l="1"/>
  <c r="BD43" i="4" l="1"/>
  <c r="Z47" i="4"/>
  <c r="AB47" i="4"/>
  <c r="BD47" i="4"/>
  <c r="BD40" i="4"/>
  <c r="AB40" i="4"/>
  <c r="Z40" i="4"/>
  <c r="BD41" i="4" l="1"/>
  <c r="AB41" i="4"/>
  <c r="Z41" i="4"/>
  <c r="BD56" i="4" l="1"/>
  <c r="AB56" i="4"/>
  <c r="AB55" i="4" s="1"/>
  <c r="Z56" i="4"/>
  <c r="Z55" i="4" s="1"/>
  <c r="BD48" i="4"/>
  <c r="AB48" i="4"/>
  <c r="Z48" i="4"/>
  <c r="Z45" i="4" s="1"/>
  <c r="AB43" i="4"/>
  <c r="AB42" i="4" s="1"/>
  <c r="Z43" i="4"/>
  <c r="Z42" i="4" s="1"/>
  <c r="BD70" i="4" l="1"/>
  <c r="BD71" i="4"/>
  <c r="BD72" i="4"/>
  <c r="BD39" i="4" l="1"/>
  <c r="AB39" i="4"/>
  <c r="AB38" i="4" s="1"/>
  <c r="Z39" i="4"/>
  <c r="Z38" i="4" s="1"/>
  <c r="AL78" i="4" l="1"/>
  <c r="BD54" i="4"/>
  <c r="BD37" i="4" s="1"/>
  <c r="AB54" i="4"/>
  <c r="AB53" i="4" s="1"/>
  <c r="Z54" i="4"/>
  <c r="Z37" i="4" l="1"/>
  <c r="Z53" i="4"/>
  <c r="X85" i="4"/>
  <c r="AR77" i="4" s="1"/>
  <c r="D16" i="4"/>
  <c r="AF15" i="4"/>
  <c r="D15" i="4"/>
  <c r="AR78" i="4" l="1"/>
  <c r="X86" i="4"/>
  <c r="BB16" i="4"/>
  <c r="AL79" i="4" l="1"/>
  <c r="Z36" i="4"/>
  <c r="Z35" i="4" s="1"/>
  <c r="Z30" i="4" s="1"/>
  <c r="BD36" i="4"/>
  <c r="Z74" i="4" l="1"/>
  <c r="AB30" i="4"/>
  <c r="BD30" i="4"/>
  <c r="BD74" i="4" s="1"/>
  <c r="AJ85" i="4" l="1"/>
  <c r="AX77" i="4" l="1"/>
  <c r="Z77" i="4" s="1"/>
  <c r="AB77" i="4" s="1"/>
  <c r="AX78" i="4" l="1"/>
  <c r="AX79" i="4" s="1"/>
  <c r="Z79" i="4" s="1"/>
  <c r="Z78" i="4"/>
  <c r="BC17" i="4"/>
  <c r="BF17" i="4"/>
  <c r="BG17" i="4"/>
  <c r="BH17" i="4"/>
  <c r="BI17" i="4"/>
  <c r="BJ16" i="4"/>
  <c r="AB74" i="4" l="1"/>
  <c r="AH74" i="4"/>
  <c r="AD74" i="4" l="1"/>
  <c r="BB15" i="4"/>
  <c r="BB17" i="4" s="1"/>
  <c r="BJ15" i="4" l="1"/>
  <c r="BJ17" i="4" s="1"/>
  <c r="BF37" i="4"/>
  <c r="BF30" i="4" l="1"/>
</calcChain>
</file>

<file path=xl/sharedStrings.xml><?xml version="1.0" encoding="utf-8"?>
<sst xmlns="http://schemas.openxmlformats.org/spreadsheetml/2006/main" count="489" uniqueCount="314">
  <si>
    <t>УТВЕРЖДАЮ</t>
  </si>
  <si>
    <t>Всего</t>
  </si>
  <si>
    <t>Каникулы</t>
  </si>
  <si>
    <t>Итоговая аттестация</t>
  </si>
  <si>
    <t>СОГЛАСОВАНО</t>
  </si>
  <si>
    <t>Всего зачетных единиц</t>
  </si>
  <si>
    <t>СК-1</t>
  </si>
  <si>
    <t>СК-2</t>
  </si>
  <si>
    <t>КУРСЫ</t>
  </si>
  <si>
    <t>сентябрь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</si>
  <si>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09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10</t>
    </r>
  </si>
  <si>
    <t>октябрь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</si>
  <si>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10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11</t>
    </r>
  </si>
  <si>
    <t>ноябрь</t>
  </si>
  <si>
    <t>декабрь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</si>
  <si>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12
</t>
    </r>
    <r>
      <rPr>
        <u/>
        <sz val="18"/>
        <rFont val="Times New Roman"/>
        <family val="1"/>
        <charset val="204"/>
      </rPr>
      <t>04</t>
    </r>
    <r>
      <rPr>
        <sz val="18"/>
        <rFont val="Times New Roman"/>
        <family val="1"/>
        <charset val="204"/>
      </rPr>
      <t xml:space="preserve">
01</t>
    </r>
  </si>
  <si>
    <t>январь</t>
  </si>
  <si>
    <r>
      <rPr>
        <u/>
        <sz val="18"/>
        <rFont val="Times New Roman"/>
        <family val="1"/>
        <charset val="204"/>
      </rPr>
      <t xml:space="preserve">26 </t>
    </r>
    <r>
      <rPr>
        <sz val="18"/>
        <rFont val="Times New Roman"/>
        <family val="1"/>
        <charset val="204"/>
      </rPr>
      <t xml:space="preserve">
01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02</t>
    </r>
  </si>
  <si>
    <t>февраль</t>
  </si>
  <si>
    <r>
      <rPr>
        <u/>
        <sz val="18"/>
        <rFont val="Times New Roman"/>
        <family val="1"/>
        <charset val="204"/>
      </rPr>
      <t xml:space="preserve">23 </t>
    </r>
    <r>
      <rPr>
        <sz val="18"/>
        <rFont val="Times New Roman"/>
        <family val="1"/>
        <charset val="204"/>
      </rPr>
      <t xml:space="preserve">
02
</t>
    </r>
    <r>
      <rPr>
        <u/>
        <sz val="18"/>
        <rFont val="Times New Roman"/>
        <family val="1"/>
        <charset val="204"/>
      </rPr>
      <t>01</t>
    </r>
    <r>
      <rPr>
        <sz val="18"/>
        <rFont val="Times New Roman"/>
        <family val="1"/>
        <charset val="204"/>
      </rPr>
      <t xml:space="preserve">
03</t>
    </r>
  </si>
  <si>
    <t>март</t>
  </si>
  <si>
    <r>
      <rPr>
        <u/>
        <sz val="18"/>
        <rFont val="Times New Roman"/>
        <family val="1"/>
        <charset val="204"/>
      </rPr>
      <t xml:space="preserve">30 </t>
    </r>
    <r>
      <rPr>
        <sz val="18"/>
        <rFont val="Times New Roman"/>
        <family val="1"/>
        <charset val="204"/>
      </rPr>
      <t xml:space="preserve">
03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04</t>
    </r>
  </si>
  <si>
    <t>апрель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</si>
  <si>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04
</t>
    </r>
    <r>
      <rPr>
        <u/>
        <sz val="18"/>
        <rFont val="Times New Roman"/>
        <family val="1"/>
        <charset val="204"/>
      </rPr>
      <t>03</t>
    </r>
    <r>
      <rPr>
        <sz val="18"/>
        <rFont val="Times New Roman"/>
        <family val="1"/>
        <charset val="204"/>
      </rPr>
      <t xml:space="preserve">
05</t>
    </r>
  </si>
  <si>
    <t>май</t>
  </si>
  <si>
    <t>июнь</t>
  </si>
  <si>
    <r>
      <rPr>
        <u/>
        <sz val="18"/>
        <rFont val="Times New Roman"/>
        <family val="1"/>
        <charset val="204"/>
      </rPr>
      <t xml:space="preserve">29 </t>
    </r>
    <r>
      <rPr>
        <sz val="18"/>
        <rFont val="Times New Roman"/>
        <family val="1"/>
        <charset val="204"/>
      </rPr>
      <t xml:space="preserve">
06
</t>
    </r>
    <r>
      <rPr>
        <u/>
        <sz val="18"/>
        <rFont val="Times New Roman"/>
        <family val="1"/>
        <charset val="204"/>
      </rPr>
      <t>05</t>
    </r>
    <r>
      <rPr>
        <sz val="18"/>
        <rFont val="Times New Roman"/>
        <family val="1"/>
        <charset val="204"/>
      </rPr>
      <t xml:space="preserve">
07</t>
    </r>
  </si>
  <si>
    <t>июль</t>
  </si>
  <si>
    <r>
      <rPr>
        <u/>
        <sz val="18"/>
        <rFont val="Times New Roman"/>
        <family val="1"/>
        <charset val="204"/>
      </rPr>
      <t xml:space="preserve">27 </t>
    </r>
    <r>
      <rPr>
        <sz val="18"/>
        <rFont val="Times New Roman"/>
        <family val="1"/>
        <charset val="204"/>
      </rPr>
      <t xml:space="preserve">
07
</t>
    </r>
    <r>
      <rPr>
        <u/>
        <sz val="18"/>
        <rFont val="Times New Roman"/>
        <family val="1"/>
        <charset val="204"/>
      </rPr>
      <t>02</t>
    </r>
    <r>
      <rPr>
        <sz val="18"/>
        <rFont val="Times New Roman"/>
        <family val="1"/>
        <charset val="204"/>
      </rPr>
      <t xml:space="preserve">
08</t>
    </r>
  </si>
  <si>
    <t>август</t>
  </si>
  <si>
    <t>Теоретическое обучение</t>
  </si>
  <si>
    <t>Экзаменационные сессии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</si>
  <si>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</si>
  <si>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</si>
  <si>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</si>
  <si>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</si>
  <si>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</si>
  <si>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</si>
  <si>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</si>
  <si>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</si>
  <si>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</si>
  <si>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</si>
  <si>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</si>
  <si>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</si>
  <si>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</si>
  <si>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</si>
  <si>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</si>
  <si>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</si>
  <si>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</si>
  <si>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</si>
  <si>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</si>
  <si>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</si>
  <si>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24
31</t>
  </si>
  <si>
    <t>I</t>
  </si>
  <si>
    <t>II</t>
  </si>
  <si>
    <t>Обозначения:</t>
  </si>
  <si>
    <t>–</t>
  </si>
  <si>
    <t>/</t>
  </si>
  <si>
    <t>=</t>
  </si>
  <si>
    <t>Х</t>
  </si>
  <si>
    <t>//</t>
  </si>
  <si>
    <t xml:space="preserve"> Практика</t>
  </si>
  <si>
    <t xml:space="preserve">   I. График образовательного  процесса</t>
  </si>
  <si>
    <t>ІІІ. План образовательного процесса</t>
  </si>
  <si>
    <t>:</t>
  </si>
  <si>
    <t>Компонент учреждения высшего образования</t>
  </si>
  <si>
    <t>УК-4</t>
  </si>
  <si>
    <t>УК-3</t>
  </si>
  <si>
    <t>УК-1</t>
  </si>
  <si>
    <t>УК-6</t>
  </si>
  <si>
    <t>УПК-1</t>
  </si>
  <si>
    <t>СК-4</t>
  </si>
  <si>
    <t>Наименование компетенции</t>
  </si>
  <si>
    <t>IV. Практики</t>
  </si>
  <si>
    <t>V. Магистерская диссертация</t>
  </si>
  <si>
    <t>Название практики</t>
  </si>
  <si>
    <t>Семестр</t>
  </si>
  <si>
    <t>Недель</t>
  </si>
  <si>
    <t>Зачетных единиц</t>
  </si>
  <si>
    <t>Магистерская диссертация</t>
  </si>
  <si>
    <t xml:space="preserve"> теоретическое обучение</t>
  </si>
  <si>
    <t xml:space="preserve"> экзаменационная сессия</t>
  </si>
  <si>
    <t>каникулы</t>
  </si>
  <si>
    <t>итоговая аттестация</t>
  </si>
  <si>
    <t>практика</t>
  </si>
  <si>
    <t>магистерская диссертация</t>
  </si>
  <si>
    <t>Эксперт-нормоконтролер</t>
  </si>
  <si>
    <t xml:space="preserve">Код
компетенции </t>
  </si>
  <si>
    <t xml:space="preserve">Количество часов учебных занятий </t>
  </si>
  <si>
    <t>65-75%</t>
  </si>
  <si>
    <t>25-35%</t>
  </si>
  <si>
    <t>З.Е. практика</t>
  </si>
  <si>
    <t>ВСЕГО З.Е.</t>
  </si>
  <si>
    <t>Количество академических часов</t>
  </si>
  <si>
    <t>Из них</t>
  </si>
  <si>
    <t>Лекции</t>
  </si>
  <si>
    <t>Лабораторные</t>
  </si>
  <si>
    <t>Практические</t>
  </si>
  <si>
    <t>Аудиторных</t>
  </si>
  <si>
    <t>VI. Итоговая аттестация</t>
  </si>
  <si>
    <t>Зач. единиц</t>
  </si>
  <si>
    <t>Факультативные дисциплины</t>
  </si>
  <si>
    <t>Философия и методология науки</t>
  </si>
  <si>
    <t>1 семестр</t>
  </si>
  <si>
    <t>2 семестр</t>
  </si>
  <si>
    <t>3 семестр</t>
  </si>
  <si>
    <t>недель</t>
  </si>
  <si>
    <t>Количество экзаменов</t>
  </si>
  <si>
    <t>Количество зачетов</t>
  </si>
  <si>
    <t xml:space="preserve">Первый заместитель </t>
  </si>
  <si>
    <t>Министра образования</t>
  </si>
  <si>
    <t>Республики Беларусь</t>
  </si>
  <si>
    <t xml:space="preserve">                            </t>
  </si>
  <si>
    <t>_______________</t>
  </si>
  <si>
    <t xml:space="preserve">               (дата)</t>
  </si>
  <si>
    <t>Регистрационный № _____________</t>
  </si>
  <si>
    <t>II. Сводные данные по бюджету времени (в неделях)</t>
  </si>
  <si>
    <t xml:space="preserve">                                             (код и наименование специальности в соответствии с ОКРБ 011-____)</t>
  </si>
  <si>
    <t>Государственный компонент</t>
  </si>
  <si>
    <t>Научно-исследовательский модуль</t>
  </si>
  <si>
    <t>X</t>
  </si>
  <si>
    <t>Защита магистерской диссертации</t>
  </si>
  <si>
    <t>ТИПОВОЙ УЧЕБНЫЙ  ПЛАН</t>
  </si>
  <si>
    <t>Научно-производственная</t>
  </si>
  <si>
    <t>Иностранный язык</t>
  </si>
  <si>
    <t>Основы информационных технологий</t>
  </si>
  <si>
    <t>З.Е. в семестр</t>
  </si>
  <si>
    <t>Научно-исследовательский семинар</t>
  </si>
  <si>
    <t>Статистические методы анализа и планирования эксперимента</t>
  </si>
  <si>
    <t>Оптимизация параметров и режимов работы сельскохозяйственной техники</t>
  </si>
  <si>
    <t>УК-2</t>
  </si>
  <si>
    <t xml:space="preserve">Интеллектуальные технические системы  </t>
  </si>
  <si>
    <t>Моделирование технических систем</t>
  </si>
  <si>
    <t>Моделирование и оптимизация технологических процессов</t>
  </si>
  <si>
    <t>Управление инвестиционной деятельностью</t>
  </si>
  <si>
    <t>МИНИСТЕРСТВО ОБРАЗОВАНИЯ РЕСПУБЛИКИ БЕЛАРУСЬ</t>
  </si>
  <si>
    <t>Ауд. часов</t>
  </si>
  <si>
    <t>Всего часов</t>
  </si>
  <si>
    <t>Код модуля, учебной дисциплины</t>
  </si>
  <si>
    <t xml:space="preserve">         (подпись)  М.П.                                 (И.О.Фамилия)</t>
  </si>
  <si>
    <t>№      п/п</t>
  </si>
  <si>
    <t>Семинарские</t>
  </si>
  <si>
    <t>1.2.1</t>
  </si>
  <si>
    <t>2.2.2</t>
  </si>
  <si>
    <t>2.3.1</t>
  </si>
  <si>
    <t>2.3.2</t>
  </si>
  <si>
    <t>2.4.1</t>
  </si>
  <si>
    <t>2.5.1</t>
  </si>
  <si>
    <t>2.6.1</t>
  </si>
  <si>
    <t>3.2</t>
  </si>
  <si>
    <t>4.1</t>
  </si>
  <si>
    <t>4.2</t>
  </si>
  <si>
    <t>4.3</t>
  </si>
  <si>
    <t>3.3</t>
  </si>
  <si>
    <t>Быть способным решать оптимизационные задачи для расчёта и обоснования конструктивных параметров и режимов работы машин и оборудования в растениеводстве и животноводстве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</si>
  <si>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</si>
  <si>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</si>
  <si>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</si>
  <si>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</si>
  <si>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Начальник Главного управления профессионального</t>
  </si>
  <si>
    <t xml:space="preserve">образования Министерства образования </t>
  </si>
  <si>
    <t xml:space="preserve">________________ </t>
  </si>
  <si>
    <t>________________ С.А. Касперович</t>
  </si>
  <si>
    <t>Председатель учебно-методического объединения</t>
  </si>
  <si>
    <t>по аграрному техническому образованию</t>
  </si>
  <si>
    <t>________________ И.Н. Шило</t>
  </si>
  <si>
    <t>Проректор по научно-методической работе</t>
  </si>
  <si>
    <t>Государственного учреждения образования</t>
  </si>
  <si>
    <t>«Республиканский институт высшей школы»</t>
  </si>
  <si>
    <t>Председатель НМС по техническому обеспечению</t>
  </si>
  <si>
    <t>________________ И.В. Титович</t>
  </si>
  <si>
    <t>производства сельскохозяйственной продукции</t>
  </si>
  <si>
    <t>________________ В.Б. Ловкис</t>
  </si>
  <si>
    <t>Рекомендован к утверждению Президиумом Совета УМО</t>
  </si>
  <si>
    <t>________________ И.Н. Михайлова</t>
  </si>
  <si>
    <t>«___» __________________ 2019 г.</t>
  </si>
  <si>
    <t>от «___» __________________ 2019 г.</t>
  </si>
  <si>
    <t>по аграрному техническому образованию, протокол № ____________</t>
  </si>
  <si>
    <t xml:space="preserve">I курс </t>
  </si>
  <si>
    <t xml:space="preserve">II курс 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</si>
  <si>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</si>
  <si>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Начальник Главного управления образования, науки и кадров</t>
  </si>
  <si>
    <t>В.А. Самсонович</t>
  </si>
  <si>
    <t>VII. Матрица компетенций</t>
  </si>
  <si>
    <t>И.А. Старовойтова</t>
  </si>
  <si>
    <t>/3</t>
  </si>
  <si>
    <t>/2</t>
  </si>
  <si>
    <t>/1</t>
  </si>
  <si>
    <t>/36</t>
  </si>
  <si>
    <t>/90</t>
  </si>
  <si>
    <t>/34</t>
  </si>
  <si>
    <t>/52</t>
  </si>
  <si>
    <t>/316</t>
  </si>
  <si>
    <t>/96</t>
  </si>
  <si>
    <t>/184</t>
  </si>
  <si>
    <t>/240</t>
  </si>
  <si>
    <t>/104</t>
  </si>
  <si>
    <t>/140</t>
  </si>
  <si>
    <t>/72</t>
  </si>
  <si>
    <t>/60</t>
  </si>
  <si>
    <t>/44</t>
  </si>
  <si>
    <t>/120</t>
  </si>
  <si>
    <t>/70</t>
  </si>
  <si>
    <t>/108</t>
  </si>
  <si>
    <t>СК-3</t>
  </si>
  <si>
    <t>Быть способным применять интеллектуальные технологии для обеспечения наукоемких производств сельскохозяйственной продукции и быстрой смены технологических операций</t>
  </si>
  <si>
    <t xml:space="preserve">Технологическая </t>
  </si>
  <si>
    <t>М.М. Байдун</t>
  </si>
  <si>
    <t>Методика преподавания инженерных дисциплин/ Современные методики научных исследований и основы подготовки диссертаций</t>
  </si>
  <si>
    <t>Министерства сельского хозяйства и продовольствия Республики Беларусь</t>
  </si>
  <si>
    <t>Название модуля,
учебной дисциплины, курсового проекта (курсовой работы)</t>
  </si>
  <si>
    <t>Экзамены</t>
  </si>
  <si>
    <t>Зачеты</t>
  </si>
  <si>
    <t>1.</t>
  </si>
  <si>
    <t>2.</t>
  </si>
  <si>
    <t>2.1.2</t>
  </si>
  <si>
    <t>2.2.1</t>
  </si>
  <si>
    <t>2.6.2</t>
  </si>
  <si>
    <t>3.</t>
  </si>
  <si>
    <t>4.</t>
  </si>
  <si>
    <t>1.1, 1.2, 2.6.2</t>
  </si>
  <si>
    <t>2.6.1, 2.6.2</t>
  </si>
  <si>
    <t xml:space="preserve">Разработан в качестве примера реализации образовательного стандарта по специальности 1-74 80 05 «Техническое обеспечение производства сельскохозяйственной продукции». </t>
  </si>
  <si>
    <t>Распределение по курсам и семестрам</t>
  </si>
  <si>
    <r>
      <t>Дополнительные виды обучения</t>
    </r>
    <r>
      <rPr>
        <b/>
        <i/>
        <vertAlign val="superscript"/>
        <sz val="26"/>
        <color theme="1"/>
        <rFont val="Times New Roman"/>
        <family val="1"/>
        <charset val="204"/>
      </rPr>
      <t>1</t>
    </r>
  </si>
  <si>
    <r>
      <t xml:space="preserve">Количество часов учебных занятий в неделю </t>
    </r>
    <r>
      <rPr>
        <b/>
        <sz val="26"/>
        <color theme="0"/>
        <rFont val="Times New Roman"/>
        <family val="1"/>
        <charset val="204"/>
      </rPr>
      <t>(16-24)</t>
    </r>
  </si>
  <si>
    <r>
      <t xml:space="preserve">Количество ВСЕГО часов в неделю </t>
    </r>
    <r>
      <rPr>
        <b/>
        <sz val="26"/>
        <color theme="1"/>
        <rFont val="Times New Roman"/>
        <family val="1"/>
        <charset val="204"/>
      </rPr>
      <t>(не &gt; 54)</t>
    </r>
  </si>
  <si>
    <t>/220</t>
  </si>
  <si>
    <t>/110</t>
  </si>
  <si>
    <t xml:space="preserve"> 1.1</t>
  </si>
  <si>
    <t xml:space="preserve"> 1.2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</si>
  <si>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</si>
  <si>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</si>
  <si>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</si>
  <si>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</si>
  <si>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</si>
  <si>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</si>
  <si>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r>
      <t xml:space="preserve">Степень:  </t>
    </r>
    <r>
      <rPr>
        <sz val="24"/>
        <color indexed="8"/>
        <rFont val="Times New Roman"/>
        <family val="1"/>
        <charset val="204"/>
      </rPr>
      <t>магистр</t>
    </r>
  </si>
  <si>
    <t>Быть способным применять методы оценки технического уровня проектируемых машин и оборудования</t>
  </si>
  <si>
    <t>Методы оценки технического уровня машин и оборудования</t>
  </si>
  <si>
    <t>Проектирование и производство машин и оборудования</t>
  </si>
  <si>
    <t>Проектирование машин и оборудования в растениеводстве</t>
  </si>
  <si>
    <t>Проектирование машин и оборудования в животноводстве</t>
  </si>
  <si>
    <t>Интеллектуальные технические системы в агропромышленном комплексе</t>
  </si>
  <si>
    <t>Инновационные направления развития сельскохозяйственного машиностроения</t>
  </si>
  <si>
    <t>Обеспечение качества и надежности</t>
  </si>
  <si>
    <t>2.3.3</t>
  </si>
  <si>
    <t>Промышленный дизайн</t>
  </si>
  <si>
    <t>Цифровое прототипирование элементов сельскохозяйственных машин</t>
  </si>
  <si>
    <t>Компьютерный инженерный анализ конструкций сельскохозяйственной техники</t>
  </si>
  <si>
    <t>Системы компьютерной поддержки производства сельскохозяйственных машин/Системы управления жизненным циклом изделия</t>
  </si>
  <si>
    <t>Компьютерные технологии в проектно-конструкторский деятельности</t>
  </si>
  <si>
    <t>Методы и технические средства испытания машин и оборудования</t>
  </si>
  <si>
    <t>Быть способным проводить анализ напряженно-деформированного состояния элементов сельскохозяйственных машин, анализ динамики протекания процессов, оптимизацию топологии и параметров сельскохозяйственных машин</t>
  </si>
  <si>
    <t>СК-9</t>
  </si>
  <si>
    <t>СК-10</t>
  </si>
  <si>
    <t>Перспективные технологии производства машин</t>
  </si>
  <si>
    <t>Нанотехнологии и наноматериалы/Новые конструкционные материалы</t>
  </si>
  <si>
    <t>Быть способным автоматизировать проектные работы, моделировать проектные решения и проектировать цифровые модели элементов сельскохозяйственных машин с использованием данных о конструкции изделия</t>
  </si>
  <si>
    <t>2.1.1</t>
  </si>
  <si>
    <t>2.1.3</t>
  </si>
  <si>
    <t>2.3.4</t>
  </si>
  <si>
    <t>3.1</t>
  </si>
  <si>
    <t>СК-11</t>
  </si>
  <si>
    <t>Быть способным проводить комплексный экономический анализ принятых проектно-конструкторских решений и оценку производственных процессов</t>
  </si>
  <si>
    <t>УК-1, УПК-1</t>
  </si>
  <si>
    <t>Быть способным анализировать направления развития сельскохозяйственного машиностроения и предлагать инновационные решения по его совершенствованию</t>
  </si>
  <si>
    <t>СК-5</t>
  </si>
  <si>
    <t>Быть способным программировать производственные процессы</t>
  </si>
  <si>
    <t>СК-12</t>
  </si>
  <si>
    <t>УК-5</t>
  </si>
  <si>
    <t>УК-3/ УК-1</t>
  </si>
  <si>
    <t>СК-7</t>
  </si>
  <si>
    <t>СК-8</t>
  </si>
  <si>
    <t>1.1.1</t>
  </si>
  <si>
    <t>1.1.2</t>
  </si>
  <si>
    <t>УК-1, УПК-2</t>
  </si>
  <si>
    <t>2.4</t>
  </si>
  <si>
    <t>2.5</t>
  </si>
  <si>
    <t>/306</t>
  </si>
  <si>
    <t>/142</t>
  </si>
  <si>
    <t>/216</t>
  </si>
  <si>
    <t>/6</t>
  </si>
  <si>
    <t>/54</t>
  </si>
  <si>
    <t>/26</t>
  </si>
  <si>
    <t>/18</t>
  </si>
  <si>
    <t>/28</t>
  </si>
  <si>
    <t>/16</t>
  </si>
  <si>
    <t>/230</t>
  </si>
  <si>
    <t>/122</t>
  </si>
  <si>
    <t>/338</t>
  </si>
  <si>
    <t>/194</t>
  </si>
  <si>
    <t>/9</t>
  </si>
  <si>
    <t>УПК-2</t>
  </si>
  <si>
    <t>Быть способным работать с системами управления, данными об изделии, владеть средствами совместного доступа</t>
  </si>
  <si>
    <t>Код
компетен-ции</t>
  </si>
  <si>
    <t>Специальность:  1-74 80 09  Проектирование и производство сельскохозяйственной техники</t>
  </si>
  <si>
    <t xml:space="preserve">Быть способным применять перспективные методы проектирования технологических процессов при производстве новых и модернизации существующих машин </t>
  </si>
  <si>
    <t>Владеть методами планирования эксперимента, математической статистики и анализа, применять полученные знания в научно-исследовательской работе</t>
  </si>
  <si>
    <t>Быть способным применять методы математического моделирования для решения оптимизационных задач с целью повышения эффективности функционирования многофакторных технологических процессов</t>
  </si>
  <si>
    <t xml:space="preserve">_______________   </t>
  </si>
  <si>
    <t>Срок  обучения:  1,5 года</t>
  </si>
  <si>
    <t>Педагогика и психология высшего образования/ Современные образовательные технологии</t>
  </si>
  <si>
    <t>СК-6</t>
  </si>
  <si>
    <t>Быть способным анализировать, интерпретировать и использовать в инновационных разработках материалы и их свойства</t>
  </si>
  <si>
    <t>2.3.5</t>
  </si>
  <si>
    <t>СК-7/СК-8</t>
  </si>
  <si>
    <t>Инвестиционное проектирование</t>
  </si>
  <si>
    <t>Инвестиционное проектирование и бизнес-планирование /Методы экономической оценки новых машин и технологий</t>
  </si>
  <si>
    <t>Быть способным использовать научно обоснованные методы и приемы технической экспертизы машин и оборудования для решения научно-исследовательских и инновационных задач</t>
  </si>
  <si>
    <t>Быть способным проводить проектные исследования, разрабатывать концептуальные решения, формировать эскизный и технический дизайн-проекты</t>
  </si>
  <si>
    <t>Научно-методологические аспекты преподавания инженерных дисциплин</t>
  </si>
  <si>
    <r>
      <rPr>
        <vertAlign val="superscript"/>
        <sz val="22"/>
        <color theme="1"/>
        <rFont val="Times New Roman"/>
        <family val="1"/>
        <charset val="204"/>
      </rPr>
      <t>1</t>
    </r>
    <r>
      <rPr>
        <sz val="22"/>
        <color theme="1"/>
        <rFont val="Times New Roman"/>
        <family val="1"/>
        <charset val="204"/>
      </rPr>
      <t>Общеобразовательные дисциплины «Основы информационных технологий», «Философия и методология науки»,  «Иностранный язык» изучаются по выбору магистранта. Изучение общеобразовательных дисциплин «Философия и методология науки»  и «Иностранный язык» завершается сдачей кандидатского экзамена. Изучение общеобразовательной дисциплины «Основы информационных технологий» завершается сдачей кандидатского зачета.</t>
    </r>
  </si>
  <si>
    <t>/568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</si>
</sst>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4" x14ac:knownFonts="1">
    <font>
      <sz val="11"/>
      <color theme="1"/>
      <name val="Calibri"/>
      <family val="2"/>
      <charset val="204"/>
      <scheme val="minor"/>
    </font>
    <font>
      <sz val="24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u/>
      <sz val="18"/>
      <name val="Times New Roman"/>
      <family val="1"/>
      <charset val="204"/>
    </font>
    <font>
      <sz val="2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color theme="1"/>
      <name val="Arial Cyr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4"/>
      <color theme="1"/>
      <name val="Arial Cyr"/>
      <charset val="204"/>
    </font>
    <font>
      <sz val="10"/>
      <color theme="1"/>
      <name val="Times New Roman"/>
      <family val="1"/>
      <charset val="204"/>
    </font>
    <font>
      <sz val="14"/>
      <name val="Arial Cyr"/>
      <charset val="204"/>
    </font>
    <font>
      <sz val="18"/>
      <color theme="1"/>
      <name val="Arial Cyr"/>
      <charset val="204"/>
    </font>
    <font>
      <sz val="14"/>
      <color theme="1"/>
      <name val="Arial Cyr"/>
      <charset val="204"/>
    </font>
    <font>
      <sz val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vertAlign val="superscript"/>
      <sz val="22"/>
      <color theme="1"/>
      <name val="Times New Roman"/>
      <family val="1"/>
      <charset val="204"/>
    </font>
    <font>
      <sz val="22"/>
      <color theme="1"/>
      <name val="Arial Cyr"/>
      <charset val="204"/>
    </font>
    <font>
      <b/>
      <sz val="26"/>
      <color theme="1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b/>
      <i/>
      <sz val="26"/>
      <color theme="1"/>
      <name val="Times New Roman"/>
      <family val="1"/>
      <charset val="204"/>
    </font>
    <font>
      <i/>
      <sz val="26"/>
      <color theme="1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6"/>
      <color theme="0"/>
      <name val="Times New Roman"/>
      <family val="1"/>
      <charset val="204"/>
    </font>
    <font>
      <i/>
      <sz val="26"/>
      <color theme="1"/>
      <name val="Calibri"/>
      <family val="2"/>
      <charset val="204"/>
      <scheme val="minor"/>
    </font>
    <font>
      <sz val="26"/>
      <name val="Times New Roman"/>
      <family val="1"/>
      <charset val="204"/>
    </font>
    <font>
      <sz val="26"/>
      <name val="Calibri"/>
      <family val="2"/>
      <charset val="204"/>
      <scheme val="minor"/>
    </font>
    <font>
      <i/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i/>
      <u/>
      <sz val="26"/>
      <color rgb="FFFF0000"/>
      <name val="Times New Roman"/>
      <family val="1"/>
      <charset val="204"/>
    </font>
    <font>
      <i/>
      <u/>
      <sz val="26"/>
      <color rgb="FFFF0000"/>
      <name val="Calibri"/>
      <family val="2"/>
      <charset val="204"/>
      <scheme val="minor"/>
    </font>
    <font>
      <b/>
      <i/>
      <vertAlign val="superscript"/>
      <sz val="26"/>
      <color theme="1"/>
      <name val="Times New Roman"/>
      <family val="1"/>
      <charset val="204"/>
    </font>
    <font>
      <b/>
      <sz val="26"/>
      <color theme="0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3"/>
      <color theme="1"/>
      <name val="Times New Roman"/>
      <family val="1"/>
      <charset val="204"/>
    </font>
    <font>
      <sz val="25"/>
      <color theme="1"/>
      <name val="Times New Roman"/>
      <family val="1"/>
      <charset val="204"/>
    </font>
    <font>
      <sz val="24"/>
      <name val="Calibri"/>
      <family val="2"/>
      <charset val="204"/>
      <scheme val="minor"/>
    </font>
    <font>
      <sz val="24"/>
      <color rgb="FFFF0000"/>
      <name val="Times New Roman"/>
      <family val="1"/>
      <charset val="204"/>
    </font>
    <font>
      <sz val="24"/>
      <color indexed="8"/>
      <name val="Arial Cyr"/>
      <charset val="204"/>
    </font>
    <font>
      <sz val="25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i/>
      <sz val="25"/>
      <name val="Times New Roman"/>
      <family val="1"/>
      <charset val="204"/>
    </font>
    <font>
      <b/>
      <i/>
      <sz val="26"/>
      <color rgb="FFFF0000"/>
      <name val="Times New Roman"/>
      <family val="1"/>
      <charset val="204"/>
    </font>
    <font>
      <sz val="26"/>
      <color rgb="FFFF0000"/>
      <name val="Times New Roman"/>
      <family val="1"/>
      <charset val="204"/>
    </font>
    <font>
      <b/>
      <i/>
      <sz val="24"/>
      <color theme="0"/>
      <name val="Times New Roman"/>
      <family val="1"/>
      <charset val="204"/>
    </font>
    <font>
      <sz val="25"/>
      <color rgb="FFFF0000"/>
      <name val="Times New Roman"/>
      <family val="1"/>
      <charset val="204"/>
    </font>
    <font>
      <sz val="26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3" fillId="0" borderId="0" applyNumberFormat="0" applyFill="0" applyBorder="0" applyProtection="0"/>
  </cellStyleXfs>
  <cellXfs count="660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/>
    <xf numFmtId="0" fontId="6" fillId="0" borderId="0" xfId="0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8" fillId="0" borderId="0" xfId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8" fillId="0" borderId="0" xfId="1" applyFont="1" applyFill="1" applyBorder="1"/>
    <xf numFmtId="0" fontId="8" fillId="0" borderId="0" xfId="1" applyFont="1" applyFill="1"/>
    <xf numFmtId="0" fontId="10" fillId="0" borderId="0" xfId="0" applyFont="1" applyFill="1"/>
    <xf numFmtId="0" fontId="27" fillId="0" borderId="0" xfId="0" applyFont="1" applyFill="1"/>
    <xf numFmtId="0" fontId="23" fillId="0" borderId="0" xfId="0" applyFont="1" applyFill="1" applyAlignment="1">
      <alignment horizontal="center"/>
    </xf>
    <xf numFmtId="0" fontId="23" fillId="0" borderId="0" xfId="0" applyFont="1" applyFill="1" applyAlignment="1"/>
    <xf numFmtId="0" fontId="23" fillId="0" borderId="0" xfId="0" applyFont="1" applyFill="1" applyAlignment="1">
      <alignment horizontal="left"/>
    </xf>
    <xf numFmtId="0" fontId="28" fillId="0" borderId="0" xfId="0" applyFont="1" applyFill="1"/>
    <xf numFmtId="0" fontId="10" fillId="0" borderId="0" xfId="0" applyFont="1" applyFill="1" applyAlignment="1"/>
    <xf numFmtId="0" fontId="28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30" fillId="0" borderId="0" xfId="0" applyFont="1" applyFill="1"/>
    <xf numFmtId="0" fontId="25" fillId="0" borderId="0" xfId="0" applyFont="1" applyFill="1"/>
    <xf numFmtId="0" fontId="31" fillId="0" borderId="0" xfId="0" applyFont="1" applyFill="1"/>
    <xf numFmtId="0" fontId="23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/>
    </xf>
    <xf numFmtId="0" fontId="25" fillId="0" borderId="0" xfId="0" applyFont="1" applyFill="1" applyAlignment="1"/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Alignment="1"/>
    <xf numFmtId="0" fontId="10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 wrapText="1"/>
    </xf>
    <xf numFmtId="0" fontId="10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5" fillId="0" borderId="0" xfId="0" applyFont="1" applyFill="1" applyBorder="1"/>
    <xf numFmtId="0" fontId="28" fillId="0" borderId="0" xfId="0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0" fontId="12" fillId="0" borderId="0" xfId="1" applyFill="1"/>
    <xf numFmtId="0" fontId="12" fillId="0" borderId="0" xfId="1" applyFill="1" applyBorder="1"/>
    <xf numFmtId="0" fontId="1" fillId="0" borderId="0" xfId="0" applyFont="1" applyFill="1"/>
    <xf numFmtId="0" fontId="15" fillId="0" borderId="0" xfId="0" applyFont="1" applyFill="1"/>
    <xf numFmtId="0" fontId="0" fillId="0" borderId="0" xfId="0" applyFill="1"/>
    <xf numFmtId="0" fontId="14" fillId="0" borderId="0" xfId="1" applyFont="1" applyFill="1" applyBorder="1" applyAlignment="1">
      <alignment vertical="center"/>
    </xf>
    <xf numFmtId="0" fontId="2" fillId="0" borderId="0" xfId="0" applyFont="1" applyFill="1"/>
    <xf numFmtId="0" fontId="26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9" fillId="0" borderId="0" xfId="0" applyFont="1" applyFill="1" applyAlignment="1">
      <alignment vertical="top"/>
    </xf>
    <xf numFmtId="0" fontId="19" fillId="0" borderId="0" xfId="0" applyFont="1" applyFill="1"/>
    <xf numFmtId="0" fontId="3" fillId="0" borderId="0" xfId="0" applyFont="1" applyFill="1"/>
    <xf numFmtId="0" fontId="29" fillId="0" borderId="0" xfId="0" applyFont="1" applyFill="1"/>
    <xf numFmtId="0" fontId="12" fillId="0" borderId="0" xfId="1" applyFont="1" applyFill="1"/>
    <xf numFmtId="0" fontId="4" fillId="0" borderId="0" xfId="1" applyFont="1" applyFill="1"/>
    <xf numFmtId="0" fontId="5" fillId="0" borderId="0" xfId="0" applyFont="1" applyFill="1" applyAlignment="1">
      <alignment wrapText="1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2" fillId="0" borderId="0" xfId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12" fillId="0" borderId="1" xfId="1" applyFill="1" applyBorder="1"/>
    <xf numFmtId="0" fontId="12" fillId="0" borderId="1" xfId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Fill="1" applyBorder="1"/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49" fontId="15" fillId="0" borderId="0" xfId="0" applyNumberFormat="1" applyFont="1" applyFill="1"/>
    <xf numFmtId="49" fontId="16" fillId="0" borderId="0" xfId="0" applyNumberFormat="1" applyFont="1" applyFill="1"/>
    <xf numFmtId="0" fontId="19" fillId="0" borderId="1" xfId="0" applyFont="1" applyFill="1" applyBorder="1"/>
    <xf numFmtId="0" fontId="16" fillId="0" borderId="0" xfId="0" applyFont="1" applyFill="1" applyAlignment="1">
      <alignment horizontal="center" vertical="center"/>
    </xf>
    <xf numFmtId="49" fontId="19" fillId="0" borderId="0" xfId="0" applyNumberFormat="1" applyFont="1" applyFill="1" applyAlignment="1"/>
    <xf numFmtId="0" fontId="18" fillId="0" borderId="0" xfId="0" applyFont="1" applyFill="1"/>
    <xf numFmtId="49" fontId="16" fillId="0" borderId="1" xfId="0" applyNumberFormat="1" applyFont="1" applyFill="1" applyBorder="1" applyAlignment="1">
      <alignment horizontal="center"/>
    </xf>
    <xf numFmtId="0" fontId="16" fillId="0" borderId="0" xfId="0" applyFont="1" applyFill="1"/>
    <xf numFmtId="49" fontId="15" fillId="0" borderId="0" xfId="0" applyNumberFormat="1" applyFont="1" applyFill="1" applyBorder="1"/>
    <xf numFmtId="0" fontId="18" fillId="0" borderId="0" xfId="0" applyFont="1" applyFill="1" applyBorder="1"/>
    <xf numFmtId="164" fontId="16" fillId="0" borderId="0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0" fontId="16" fillId="0" borderId="0" xfId="0" applyFont="1" applyFill="1" applyBorder="1"/>
    <xf numFmtId="164" fontId="16" fillId="0" borderId="0" xfId="0" applyNumberFormat="1" applyFont="1" applyFill="1" applyBorder="1"/>
    <xf numFmtId="0" fontId="21" fillId="0" borderId="35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42" xfId="0" applyFont="1" applyFill="1" applyBorder="1" applyAlignment="1">
      <alignment vertical="center"/>
    </xf>
    <xf numFmtId="0" fontId="10" fillId="0" borderId="0" xfId="1" applyFont="1" applyFill="1"/>
    <xf numFmtId="0" fontId="10" fillId="0" borderId="0" xfId="1" applyFont="1" applyFill="1" applyBorder="1"/>
    <xf numFmtId="0" fontId="10" fillId="0" borderId="0" xfId="0" applyFont="1" applyFill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/>
    <xf numFmtId="0" fontId="23" fillId="0" borderId="0" xfId="0" applyFont="1" applyFill="1" applyBorder="1"/>
    <xf numFmtId="0" fontId="1" fillId="0" borderId="12" xfId="0" applyFont="1" applyFill="1" applyBorder="1"/>
    <xf numFmtId="0" fontId="2" fillId="0" borderId="12" xfId="0" applyFont="1" applyFill="1" applyBorder="1"/>
    <xf numFmtId="0" fontId="34" fillId="0" borderId="0" xfId="1" applyFont="1" applyFill="1"/>
    <xf numFmtId="0" fontId="34" fillId="0" borderId="0" xfId="1" applyFont="1" applyFill="1" applyBorder="1"/>
    <xf numFmtId="0" fontId="6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center"/>
    </xf>
    <xf numFmtId="0" fontId="35" fillId="0" borderId="0" xfId="1" applyFont="1" applyFill="1"/>
    <xf numFmtId="0" fontId="3" fillId="0" borderId="0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36" fillId="0" borderId="0" xfId="0" applyFont="1" applyFill="1" applyAlignment="1">
      <alignment vertical="top"/>
    </xf>
    <xf numFmtId="0" fontId="20" fillId="0" borderId="0" xfId="0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5" fillId="0" borderId="0" xfId="1" applyFont="1" applyFill="1" applyBorder="1"/>
    <xf numFmtId="49" fontId="38" fillId="0" borderId="0" xfId="0" applyNumberFormat="1" applyFont="1" applyFill="1" applyBorder="1" applyAlignment="1">
      <alignment horizontal="center" vertical="top"/>
    </xf>
    <xf numFmtId="0" fontId="41" fillId="0" borderId="0" xfId="0" applyFont="1" applyFill="1"/>
    <xf numFmtId="0" fontId="38" fillId="0" borderId="0" xfId="0" applyFont="1" applyFill="1" applyBorder="1" applyAlignment="1">
      <alignment horizontal="left" vertical="top"/>
    </xf>
    <xf numFmtId="0" fontId="38" fillId="0" borderId="0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left" vertical="top" wrapText="1"/>
    </xf>
    <xf numFmtId="0" fontId="39" fillId="0" borderId="0" xfId="0" applyFont="1" applyFill="1" applyBorder="1" applyAlignment="1"/>
    <xf numFmtId="0" fontId="38" fillId="0" borderId="0" xfId="0" applyFont="1" applyFill="1" applyAlignment="1">
      <alignment horizontal="left" vertical="top" wrapText="1"/>
    </xf>
    <xf numFmtId="0" fontId="38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0" fillId="0" borderId="12" xfId="1" applyFont="1" applyFill="1" applyBorder="1" applyAlignment="1">
      <alignment horizontal="right" vertical="center" wrapText="1"/>
    </xf>
    <xf numFmtId="0" fontId="44" fillId="0" borderId="0" xfId="1" applyFont="1" applyFill="1" applyBorder="1" applyAlignment="1">
      <alignment vertical="center" wrapText="1"/>
    </xf>
    <xf numFmtId="0" fontId="45" fillId="0" borderId="0" xfId="1" applyFont="1" applyFill="1" applyBorder="1"/>
    <xf numFmtId="0" fontId="45" fillId="0" borderId="0" xfId="1" applyFont="1" applyFill="1"/>
    <xf numFmtId="49" fontId="46" fillId="0" borderId="35" xfId="1" applyNumberFormat="1" applyFont="1" applyFill="1" applyBorder="1" applyAlignment="1">
      <alignment horizontal="center" vertical="center"/>
    </xf>
    <xf numFmtId="0" fontId="46" fillId="0" borderId="0" xfId="1" applyFont="1" applyFill="1" applyBorder="1" applyAlignment="1">
      <alignment vertical="center" wrapText="1"/>
    </xf>
    <xf numFmtId="0" fontId="50" fillId="0" borderId="0" xfId="1" applyFont="1" applyFill="1" applyBorder="1"/>
    <xf numFmtId="0" fontId="50" fillId="0" borderId="0" xfId="1" applyFont="1" applyFill="1"/>
    <xf numFmtId="49" fontId="42" fillId="0" borderId="33" xfId="1" applyNumberFormat="1" applyFont="1" applyFill="1" applyBorder="1" applyAlignment="1">
      <alignment horizontal="center" vertical="center"/>
    </xf>
    <xf numFmtId="0" fontId="52" fillId="0" borderId="0" xfId="1" applyFont="1" applyFill="1"/>
    <xf numFmtId="0" fontId="52" fillId="0" borderId="0" xfId="1" applyFont="1" applyFill="1" applyBorder="1"/>
    <xf numFmtId="49" fontId="46" fillId="0" borderId="33" xfId="1" applyNumberFormat="1" applyFont="1" applyFill="1" applyBorder="1" applyAlignment="1">
      <alignment horizontal="center" vertical="center"/>
    </xf>
    <xf numFmtId="49" fontId="54" fillId="0" borderId="33" xfId="1" applyNumberFormat="1" applyFont="1" applyFill="1" applyBorder="1" applyAlignment="1">
      <alignment horizontal="center" vertical="center"/>
    </xf>
    <xf numFmtId="164" fontId="55" fillId="0" borderId="6" xfId="1" applyNumberFormat="1" applyFont="1" applyFill="1" applyBorder="1" applyAlignment="1">
      <alignment horizontal="center" vertical="center"/>
    </xf>
    <xf numFmtId="164" fontId="55" fillId="0" borderId="1" xfId="1" applyNumberFormat="1" applyFont="1" applyFill="1" applyBorder="1" applyAlignment="1">
      <alignment horizontal="center" vertical="center"/>
    </xf>
    <xf numFmtId="0" fontId="56" fillId="0" borderId="0" xfId="1" applyFont="1" applyFill="1" applyBorder="1"/>
    <xf numFmtId="0" fontId="56" fillId="0" borderId="0" xfId="1" applyFont="1" applyFill="1"/>
    <xf numFmtId="0" fontId="45" fillId="0" borderId="0" xfId="1" applyFont="1" applyFill="1" applyBorder="1" applyAlignment="1"/>
    <xf numFmtId="0" fontId="45" fillId="0" borderId="0" xfId="1" applyFont="1" applyFill="1" applyAlignment="1"/>
    <xf numFmtId="0" fontId="48" fillId="0" borderId="0" xfId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vertical="center" wrapText="1"/>
    </xf>
    <xf numFmtId="0" fontId="51" fillId="0" borderId="0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 wrapText="1"/>
    </xf>
    <xf numFmtId="0" fontId="44" fillId="0" borderId="26" xfId="1" applyFont="1" applyFill="1" applyBorder="1" applyAlignment="1">
      <alignment vertical="center" wrapText="1"/>
    </xf>
    <xf numFmtId="0" fontId="44" fillId="0" borderId="29" xfId="1" applyFont="1" applyFill="1" applyBorder="1" applyAlignment="1">
      <alignment vertical="center" wrapText="1"/>
    </xf>
    <xf numFmtId="0" fontId="44" fillId="0" borderId="5" xfId="1" applyFont="1" applyFill="1" applyBorder="1" applyAlignment="1">
      <alignment vertical="center" wrapText="1"/>
    </xf>
    <xf numFmtId="0" fontId="44" fillId="0" borderId="17" xfId="1" applyFont="1" applyFill="1" applyBorder="1" applyAlignment="1">
      <alignment vertical="center" wrapText="1"/>
    </xf>
    <xf numFmtId="0" fontId="51" fillId="0" borderId="29" xfId="0" applyFont="1" applyFill="1" applyBorder="1" applyAlignment="1">
      <alignment vertical="center"/>
    </xf>
    <xf numFmtId="0" fontId="51" fillId="0" borderId="34" xfId="0" applyFont="1" applyFill="1" applyBorder="1" applyAlignment="1">
      <alignment vertical="center"/>
    </xf>
    <xf numFmtId="0" fontId="51" fillId="0" borderId="28" xfId="0" applyFont="1" applyFill="1" applyBorder="1" applyAlignment="1">
      <alignment vertical="center"/>
    </xf>
    <xf numFmtId="0" fontId="10" fillId="0" borderId="0" xfId="1" applyFont="1" applyFill="1" applyBorder="1" applyAlignment="1">
      <alignment vertical="center" wrapText="1"/>
    </xf>
    <xf numFmtId="0" fontId="10" fillId="0" borderId="39" xfId="1" applyFont="1" applyFill="1" applyBorder="1" applyAlignment="1">
      <alignment vertical="center" wrapText="1"/>
    </xf>
    <xf numFmtId="0" fontId="38" fillId="0" borderId="12" xfId="1" applyFont="1" applyFill="1" applyBorder="1" applyAlignment="1">
      <alignment horizontal="right" vertical="center" wrapText="1"/>
    </xf>
    <xf numFmtId="0" fontId="59" fillId="0" borderId="0" xfId="1" applyFont="1" applyFill="1" applyBorder="1"/>
    <xf numFmtId="0" fontId="59" fillId="0" borderId="0" xfId="1" applyFont="1" applyFill="1"/>
    <xf numFmtId="0" fontId="10" fillId="0" borderId="26" xfId="1" applyFont="1" applyFill="1" applyBorder="1" applyAlignment="1">
      <alignment vertical="center" wrapText="1"/>
    </xf>
    <xf numFmtId="0" fontId="10" fillId="0" borderId="29" xfId="1" applyFont="1" applyFill="1" applyBorder="1" applyAlignment="1">
      <alignment vertical="center" wrapText="1"/>
    </xf>
    <xf numFmtId="0" fontId="10" fillId="0" borderId="34" xfId="1" applyFont="1" applyFill="1" applyBorder="1" applyAlignment="1">
      <alignment vertical="center" wrapText="1"/>
    </xf>
    <xf numFmtId="0" fontId="10" fillId="0" borderId="10" xfId="1" applyFont="1" applyFill="1" applyBorder="1" applyAlignment="1">
      <alignment vertical="center" wrapText="1"/>
    </xf>
    <xf numFmtId="0" fontId="10" fillId="0" borderId="28" xfId="1" applyFont="1" applyFill="1" applyBorder="1" applyAlignment="1">
      <alignment vertical="center" wrapText="1"/>
    </xf>
    <xf numFmtId="0" fontId="49" fillId="0" borderId="20" xfId="1" applyFont="1" applyFill="1" applyBorder="1" applyAlignment="1">
      <alignment vertical="center" wrapText="1"/>
    </xf>
    <xf numFmtId="0" fontId="49" fillId="0" borderId="55" xfId="1" applyFont="1" applyFill="1" applyBorder="1" applyAlignment="1">
      <alignment vertical="center" wrapText="1"/>
    </xf>
    <xf numFmtId="0" fontId="49" fillId="0" borderId="5" xfId="1" applyFont="1" applyFill="1" applyBorder="1" applyAlignment="1">
      <alignment vertical="center" wrapText="1"/>
    </xf>
    <xf numFmtId="0" fontId="49" fillId="0" borderId="53" xfId="1" applyFont="1" applyFill="1" applyBorder="1" applyAlignment="1">
      <alignment vertical="center" wrapText="1"/>
    </xf>
    <xf numFmtId="0" fontId="51" fillId="0" borderId="5" xfId="1" applyFont="1" applyFill="1" applyBorder="1" applyAlignment="1">
      <alignment vertical="center" wrapText="1"/>
    </xf>
    <xf numFmtId="0" fontId="51" fillId="0" borderId="53" xfId="1" applyFont="1" applyFill="1" applyBorder="1" applyAlignment="1">
      <alignment vertical="center" wrapText="1"/>
    </xf>
    <xf numFmtId="0" fontId="44" fillId="0" borderId="53" xfId="1" applyFont="1" applyFill="1" applyBorder="1" applyAlignment="1">
      <alignment vertical="center" wrapText="1"/>
    </xf>
    <xf numFmtId="0" fontId="52" fillId="0" borderId="4" xfId="1" applyFont="1" applyFill="1" applyBorder="1" applyAlignment="1"/>
    <xf numFmtId="0" fontId="52" fillId="0" borderId="5" xfId="1" applyFont="1" applyFill="1" applyBorder="1" applyAlignment="1"/>
    <xf numFmtId="0" fontId="48" fillId="0" borderId="5" xfId="1" applyFont="1" applyFill="1" applyBorder="1" applyAlignment="1">
      <alignment vertical="center" wrapText="1"/>
    </xf>
    <xf numFmtId="0" fontId="48" fillId="0" borderId="53" xfId="1" applyFont="1" applyFill="1" applyBorder="1" applyAlignment="1">
      <alignment vertical="center" wrapText="1"/>
    </xf>
    <xf numFmtId="0" fontId="44" fillId="0" borderId="54" xfId="1" applyFont="1" applyFill="1" applyBorder="1" applyAlignment="1">
      <alignment vertical="center" wrapText="1"/>
    </xf>
    <xf numFmtId="49" fontId="44" fillId="0" borderId="5" xfId="1" applyNumberFormat="1" applyFont="1" applyFill="1" applyBorder="1" applyAlignment="1">
      <alignment vertical="center" wrapText="1"/>
    </xf>
    <xf numFmtId="49" fontId="44" fillId="0" borderId="6" xfId="1" applyNumberFormat="1" applyFont="1" applyFill="1" applyBorder="1" applyAlignment="1">
      <alignment vertical="center" wrapText="1"/>
    </xf>
    <xf numFmtId="0" fontId="52" fillId="0" borderId="53" xfId="1" applyFont="1" applyFill="1" applyBorder="1" applyAlignment="1"/>
    <xf numFmtId="49" fontId="14" fillId="0" borderId="0" xfId="0" applyNumberFormat="1" applyFont="1" applyFill="1" applyBorder="1" applyAlignment="1">
      <alignment vertical="top" wrapText="1"/>
    </xf>
    <xf numFmtId="0" fontId="6" fillId="0" borderId="12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vertical="center" wrapText="1"/>
    </xf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3" fillId="0" borderId="0" xfId="0" applyFont="1" applyFill="1" applyAlignment="1">
      <alignment vertical="center"/>
    </xf>
    <xf numFmtId="0" fontId="62" fillId="0" borderId="0" xfId="1" applyFont="1" applyFill="1"/>
    <xf numFmtId="0" fontId="6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64" fillId="0" borderId="0" xfId="0" applyFont="1" applyFill="1" applyBorder="1" applyAlignment="1">
      <alignment vertical="center"/>
    </xf>
    <xf numFmtId="0" fontId="0" fillId="0" borderId="1" xfId="0" applyFill="1" applyBorder="1"/>
    <xf numFmtId="49" fontId="38" fillId="0" borderId="0" xfId="0" applyNumberFormat="1" applyFont="1" applyFill="1" applyBorder="1" applyAlignment="1">
      <alignment horizontal="left" wrapText="1"/>
    </xf>
    <xf numFmtId="0" fontId="44" fillId="0" borderId="0" xfId="1" applyFont="1" applyFill="1" applyBorder="1" applyAlignment="1">
      <alignment vertical="center" wrapText="1"/>
    </xf>
    <xf numFmtId="0" fontId="44" fillId="0" borderId="34" xfId="1" applyFont="1" applyFill="1" applyBorder="1" applyAlignment="1">
      <alignment vertical="center" wrapText="1"/>
    </xf>
    <xf numFmtId="0" fontId="44" fillId="0" borderId="10" xfId="1" applyFont="1" applyFill="1" applyBorder="1" applyAlignment="1">
      <alignment vertical="center" wrapText="1"/>
    </xf>
    <xf numFmtId="0" fontId="44" fillId="0" borderId="28" xfId="1" applyFont="1" applyFill="1" applyBorder="1" applyAlignment="1">
      <alignment vertical="center" wrapText="1"/>
    </xf>
    <xf numFmtId="0" fontId="44" fillId="0" borderId="49" xfId="1" applyFont="1" applyFill="1" applyBorder="1" applyAlignment="1">
      <alignment vertical="center" wrapText="1"/>
    </xf>
    <xf numFmtId="0" fontId="44" fillId="0" borderId="25" xfId="1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51" fillId="0" borderId="0" xfId="1" applyFont="1" applyFill="1" applyBorder="1" applyAlignment="1">
      <alignment horizontal="center" vertical="center" wrapText="1"/>
    </xf>
    <xf numFmtId="49" fontId="42" fillId="0" borderId="24" xfId="1" applyNumberFormat="1" applyFont="1" applyFill="1" applyBorder="1" applyAlignment="1">
      <alignment horizontal="center" vertical="center"/>
    </xf>
    <xf numFmtId="0" fontId="44" fillId="3" borderId="1" xfId="1" applyFont="1" applyFill="1" applyBorder="1" applyAlignment="1">
      <alignment horizontal="center" vertical="center" wrapText="1"/>
    </xf>
    <xf numFmtId="0" fontId="44" fillId="3" borderId="30" xfId="1" applyFont="1" applyFill="1" applyBorder="1" applyAlignment="1">
      <alignment horizontal="center" vertical="center" wrapText="1"/>
    </xf>
    <xf numFmtId="0" fontId="44" fillId="3" borderId="49" xfId="1" applyFont="1" applyFill="1" applyBorder="1" applyAlignment="1">
      <alignment vertical="center" wrapText="1"/>
    </xf>
    <xf numFmtId="0" fontId="44" fillId="3" borderId="0" xfId="1" applyFont="1" applyFill="1" applyBorder="1" applyAlignment="1">
      <alignment vertical="center" wrapText="1"/>
    </xf>
    <xf numFmtId="0" fontId="44" fillId="3" borderId="34" xfId="1" applyFont="1" applyFill="1" applyBorder="1" applyAlignment="1">
      <alignment vertical="center" wrapText="1"/>
    </xf>
    <xf numFmtId="0" fontId="45" fillId="3" borderId="0" xfId="1" applyFont="1" applyFill="1" applyBorder="1"/>
    <xf numFmtId="0" fontId="45" fillId="3" borderId="0" xfId="1" applyFont="1" applyFill="1"/>
    <xf numFmtId="0" fontId="44" fillId="3" borderId="5" xfId="1" applyFont="1" applyFill="1" applyBorder="1" applyAlignment="1">
      <alignment horizontal="left" vertical="center" wrapText="1"/>
    </xf>
    <xf numFmtId="0" fontId="44" fillId="3" borderId="49" xfId="1" applyFont="1" applyFill="1" applyBorder="1" applyAlignment="1">
      <alignment vertical="center"/>
    </xf>
    <xf numFmtId="0" fontId="44" fillId="3" borderId="0" xfId="1" applyFont="1" applyFill="1" applyBorder="1" applyAlignment="1">
      <alignment vertical="center"/>
    </xf>
    <xf numFmtId="0" fontId="44" fillId="3" borderId="34" xfId="1" applyFont="1" applyFill="1" applyBorder="1" applyAlignment="1">
      <alignment vertical="center"/>
    </xf>
    <xf numFmtId="0" fontId="42" fillId="3" borderId="5" xfId="1" applyFont="1" applyFill="1" applyBorder="1" applyAlignment="1">
      <alignment horizontal="left" vertical="center" wrapText="1"/>
    </xf>
    <xf numFmtId="164" fontId="44" fillId="3" borderId="49" xfId="1" applyNumberFormat="1" applyFont="1" applyFill="1" applyBorder="1" applyAlignment="1">
      <alignment vertical="center" wrapText="1"/>
    </xf>
    <xf numFmtId="164" fontId="44" fillId="3" borderId="0" xfId="1" applyNumberFormat="1" applyFont="1" applyFill="1" applyBorder="1" applyAlignment="1">
      <alignment vertical="center" wrapText="1"/>
    </xf>
    <xf numFmtId="164" fontId="44" fillId="3" borderId="34" xfId="1" applyNumberFormat="1" applyFont="1" applyFill="1" applyBorder="1" applyAlignment="1">
      <alignment vertical="center" wrapText="1"/>
    </xf>
    <xf numFmtId="49" fontId="70" fillId="0" borderId="5" xfId="1" applyNumberFormat="1" applyFont="1" applyFill="1" applyBorder="1" applyAlignment="1">
      <alignment vertical="center" wrapText="1"/>
    </xf>
    <xf numFmtId="49" fontId="70" fillId="0" borderId="6" xfId="1" applyNumberFormat="1" applyFont="1" applyFill="1" applyBorder="1" applyAlignment="1">
      <alignment vertical="center" wrapText="1"/>
    </xf>
    <xf numFmtId="0" fontId="73" fillId="0" borderId="0" xfId="1" applyFont="1" applyFill="1" applyBorder="1"/>
    <xf numFmtId="0" fontId="73" fillId="0" borderId="0" xfId="1" applyFont="1" applyFill="1"/>
    <xf numFmtId="49" fontId="51" fillId="0" borderId="5" xfId="1" applyNumberFormat="1" applyFont="1" applyFill="1" applyBorder="1" applyAlignment="1">
      <alignment vertical="center" wrapText="1"/>
    </xf>
    <xf numFmtId="49" fontId="51" fillId="0" borderId="6" xfId="1" applyNumberFormat="1" applyFont="1" applyFill="1" applyBorder="1" applyAlignment="1">
      <alignment vertical="center" wrapText="1"/>
    </xf>
    <xf numFmtId="0" fontId="51" fillId="0" borderId="5" xfId="1" applyFont="1" applyFill="1" applyBorder="1" applyAlignment="1">
      <alignment vertical="center" wrapText="1"/>
    </xf>
    <xf numFmtId="0" fontId="51" fillId="0" borderId="53" xfId="1" applyFont="1" applyFill="1" applyBorder="1" applyAlignment="1">
      <alignment vertical="center" wrapText="1"/>
    </xf>
    <xf numFmtId="0" fontId="44" fillId="0" borderId="0" xfId="1" applyFont="1" applyFill="1" applyBorder="1" applyAlignment="1">
      <alignment horizontal="center" vertical="center" wrapText="1"/>
    </xf>
    <xf numFmtId="0" fontId="51" fillId="0" borderId="0" xfId="1" applyFont="1" applyFill="1" applyBorder="1" applyAlignment="1">
      <alignment horizontal="center" vertical="center" wrapText="1"/>
    </xf>
    <xf numFmtId="49" fontId="44" fillId="0" borderId="0" xfId="1" applyNumberFormat="1" applyFont="1" applyFill="1" applyBorder="1" applyAlignment="1">
      <alignment vertical="center" wrapText="1"/>
    </xf>
    <xf numFmtId="0" fontId="44" fillId="0" borderId="0" xfId="1" applyFont="1" applyFill="1" applyBorder="1" applyAlignment="1">
      <alignment horizontal="center" vertical="center" wrapText="1"/>
    </xf>
    <xf numFmtId="0" fontId="51" fillId="0" borderId="0" xfId="1" applyFont="1" applyFill="1" applyBorder="1" applyAlignment="1">
      <alignment horizontal="center" vertical="center" wrapText="1"/>
    </xf>
    <xf numFmtId="0" fontId="51" fillId="0" borderId="5" xfId="1" applyFont="1" applyFill="1" applyBorder="1" applyAlignment="1">
      <alignment vertical="center" wrapText="1"/>
    </xf>
    <xf numFmtId="0" fontId="51" fillId="0" borderId="53" xfId="1" applyFont="1" applyFill="1" applyBorder="1" applyAlignment="1">
      <alignment vertical="center" wrapText="1"/>
    </xf>
    <xf numFmtId="49" fontId="44" fillId="0" borderId="33" xfId="1" applyNumberFormat="1" applyFont="1" applyFill="1" applyBorder="1" applyAlignment="1">
      <alignment horizontal="center" vertical="center"/>
    </xf>
    <xf numFmtId="49" fontId="51" fillId="0" borderId="33" xfId="1" applyNumberFormat="1" applyFont="1" applyFill="1" applyBorder="1" applyAlignment="1">
      <alignment horizontal="center" vertical="center"/>
    </xf>
    <xf numFmtId="49" fontId="44" fillId="0" borderId="24" xfId="1" applyNumberFormat="1" applyFont="1" applyFill="1" applyBorder="1" applyAlignment="1">
      <alignment horizontal="center" vertical="center"/>
    </xf>
    <xf numFmtId="49" fontId="44" fillId="0" borderId="46" xfId="1" applyNumberFormat="1" applyFont="1" applyFill="1" applyBorder="1" applyAlignment="1">
      <alignment horizontal="center" vertical="center"/>
    </xf>
    <xf numFmtId="49" fontId="44" fillId="4" borderId="33" xfId="1" applyNumberFormat="1" applyFont="1" applyFill="1" applyBorder="1" applyAlignment="1">
      <alignment horizontal="center" vertical="center"/>
    </xf>
    <xf numFmtId="164" fontId="44" fillId="4" borderId="24" xfId="1" applyNumberFormat="1" applyFont="1" applyFill="1" applyBorder="1" applyAlignment="1">
      <alignment horizontal="center" vertical="center"/>
    </xf>
    <xf numFmtId="164" fontId="44" fillId="4" borderId="6" xfId="1" applyNumberFormat="1" applyFont="1" applyFill="1" applyBorder="1" applyAlignment="1">
      <alignment horizontal="center" vertical="center"/>
    </xf>
    <xf numFmtId="0" fontId="51" fillId="4" borderId="4" xfId="1" applyFont="1" applyFill="1" applyBorder="1" applyAlignment="1">
      <alignment horizontal="center" vertical="center" wrapText="1"/>
    </xf>
    <xf numFmtId="0" fontId="51" fillId="4" borderId="5" xfId="1" applyFont="1" applyFill="1" applyBorder="1" applyAlignment="1">
      <alignment horizontal="center" vertical="center" wrapText="1"/>
    </xf>
    <xf numFmtId="0" fontId="51" fillId="4" borderId="53" xfId="1" applyFont="1" applyFill="1" applyBorder="1" applyAlignment="1">
      <alignment horizontal="center" vertical="center" wrapText="1"/>
    </xf>
    <xf numFmtId="0" fontId="51" fillId="4" borderId="5" xfId="1" applyFont="1" applyFill="1" applyBorder="1" applyAlignment="1">
      <alignment vertical="center" wrapText="1"/>
    </xf>
    <xf numFmtId="0" fontId="51" fillId="4" borderId="53" xfId="1" applyFont="1" applyFill="1" applyBorder="1" applyAlignment="1">
      <alignment vertical="center" wrapText="1"/>
    </xf>
    <xf numFmtId="0" fontId="44" fillId="4" borderId="0" xfId="1" applyFont="1" applyFill="1" applyBorder="1" applyAlignment="1">
      <alignment horizontal="center" vertical="center" wrapText="1"/>
    </xf>
    <xf numFmtId="0" fontId="45" fillId="4" borderId="0" xfId="1" applyFont="1" applyFill="1" applyBorder="1"/>
    <xf numFmtId="0" fontId="45" fillId="4" borderId="0" xfId="1" applyFont="1" applyFill="1"/>
    <xf numFmtId="0" fontId="51" fillId="4" borderId="16" xfId="1" applyFont="1" applyFill="1" applyBorder="1" applyAlignment="1">
      <alignment horizontal="center" vertical="center"/>
    </xf>
    <xf numFmtId="0" fontId="51" fillId="4" borderId="54" xfId="1" applyFont="1" applyFill="1" applyBorder="1" applyAlignment="1">
      <alignment horizontal="center" vertical="center"/>
    </xf>
    <xf numFmtId="0" fontId="66" fillId="0" borderId="4" xfId="1" applyFont="1" applyFill="1" applyBorder="1" applyAlignment="1">
      <alignment vertical="center" wrapText="1"/>
    </xf>
    <xf numFmtId="0" fontId="66" fillId="0" borderId="5" xfId="1" applyFont="1" applyFill="1" applyBorder="1" applyAlignment="1">
      <alignment vertical="center" wrapText="1"/>
    </xf>
    <xf numFmtId="0" fontId="66" fillId="0" borderId="53" xfId="1" applyFont="1" applyFill="1" applyBorder="1" applyAlignment="1">
      <alignment vertical="center" wrapText="1"/>
    </xf>
    <xf numFmtId="0" fontId="44" fillId="0" borderId="33" xfId="1" applyFont="1" applyFill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center" vertical="center" wrapText="1"/>
    </xf>
    <xf numFmtId="0" fontId="44" fillId="0" borderId="4" xfId="1" applyFont="1" applyFill="1" applyBorder="1" applyAlignment="1">
      <alignment horizontal="center" vertical="center" wrapText="1"/>
    </xf>
    <xf numFmtId="0" fontId="44" fillId="0" borderId="53" xfId="1" applyFont="1" applyFill="1" applyBorder="1" applyAlignment="1">
      <alignment horizontal="center" vertical="center" wrapText="1"/>
    </xf>
    <xf numFmtId="0" fontId="51" fillId="0" borderId="24" xfId="1" applyFont="1" applyFill="1" applyBorder="1" applyAlignment="1">
      <alignment horizontal="center" vertical="center" wrapText="1"/>
    </xf>
    <xf numFmtId="0" fontId="51" fillId="0" borderId="6" xfId="1" applyFont="1" applyFill="1" applyBorder="1" applyAlignment="1">
      <alignment horizontal="center" vertical="center" wrapText="1"/>
    </xf>
    <xf numFmtId="0" fontId="51" fillId="0" borderId="4" xfId="1" applyFont="1" applyFill="1" applyBorder="1" applyAlignment="1">
      <alignment horizontal="center" vertical="center" wrapText="1"/>
    </xf>
    <xf numFmtId="0" fontId="51" fillId="0" borderId="53" xfId="1" applyFont="1" applyFill="1" applyBorder="1" applyAlignment="1">
      <alignment horizontal="center" vertical="center" wrapText="1"/>
    </xf>
    <xf numFmtId="0" fontId="51" fillId="0" borderId="24" xfId="1" applyFont="1" applyFill="1" applyBorder="1" applyAlignment="1">
      <alignment horizontal="center" vertical="center"/>
    </xf>
    <xf numFmtId="0" fontId="51" fillId="0" borderId="6" xfId="1" applyFont="1" applyFill="1" applyBorder="1" applyAlignment="1">
      <alignment horizontal="center" vertical="center"/>
    </xf>
    <xf numFmtId="0" fontId="51" fillId="0" borderId="4" xfId="1" applyFont="1" applyFill="1" applyBorder="1" applyAlignment="1">
      <alignment horizontal="center" vertical="center"/>
    </xf>
    <xf numFmtId="0" fontId="51" fillId="0" borderId="53" xfId="1" applyFont="1" applyFill="1" applyBorder="1" applyAlignment="1">
      <alignment horizontal="center" vertical="center"/>
    </xf>
    <xf numFmtId="0" fontId="70" fillId="0" borderId="8" xfId="1" applyFont="1" applyFill="1" applyBorder="1" applyAlignment="1">
      <alignment horizontal="center" vertical="center" wrapText="1"/>
    </xf>
    <xf numFmtId="0" fontId="70" fillId="0" borderId="9" xfId="1" applyFont="1" applyFill="1" applyBorder="1" applyAlignment="1">
      <alignment horizontal="center" vertical="center" wrapText="1"/>
    </xf>
    <xf numFmtId="0" fontId="70" fillId="0" borderId="58" xfId="1" applyFont="1" applyFill="1" applyBorder="1" applyAlignment="1">
      <alignment horizontal="center" vertical="center" wrapText="1"/>
    </xf>
    <xf numFmtId="1" fontId="44" fillId="0" borderId="4" xfId="1" applyNumberFormat="1" applyFont="1" applyFill="1" applyBorder="1" applyAlignment="1">
      <alignment horizontal="center" vertical="center"/>
    </xf>
    <xf numFmtId="1" fontId="44" fillId="0" borderId="53" xfId="1" applyNumberFormat="1" applyFont="1" applyFill="1" applyBorder="1" applyAlignment="1">
      <alignment horizontal="center" vertical="center"/>
    </xf>
    <xf numFmtId="0" fontId="44" fillId="0" borderId="4" xfId="1" applyFont="1" applyFill="1" applyBorder="1" applyAlignment="1">
      <alignment horizontal="center" vertical="center"/>
    </xf>
    <xf numFmtId="0" fontId="44" fillId="0" borderId="53" xfId="1" applyFont="1" applyFill="1" applyBorder="1" applyAlignment="1">
      <alignment horizontal="center" vertical="center"/>
    </xf>
    <xf numFmtId="0" fontId="61" fillId="0" borderId="1" xfId="1" applyFont="1" applyFill="1" applyBorder="1" applyAlignment="1">
      <alignment horizontal="center" vertical="center"/>
    </xf>
    <xf numFmtId="0" fontId="61" fillId="0" borderId="1" xfId="1" applyFont="1" applyFill="1" applyBorder="1" applyAlignment="1">
      <alignment vertical="center" wrapText="1"/>
    </xf>
    <xf numFmtId="49" fontId="65" fillId="0" borderId="1" xfId="1" applyNumberFormat="1" applyFont="1" applyFill="1" applyBorder="1" applyAlignment="1">
      <alignment vertical="center" wrapText="1"/>
    </xf>
    <xf numFmtId="0" fontId="44" fillId="3" borderId="1" xfId="1" applyFont="1" applyFill="1" applyBorder="1" applyAlignment="1">
      <alignment horizontal="center" vertical="center" wrapText="1"/>
    </xf>
    <xf numFmtId="1" fontId="44" fillId="3" borderId="33" xfId="1" applyNumberFormat="1" applyFont="1" applyFill="1" applyBorder="1" applyAlignment="1">
      <alignment horizontal="center" vertical="center"/>
    </xf>
    <xf numFmtId="1" fontId="44" fillId="3" borderId="1" xfId="1" applyNumberFormat="1" applyFont="1" applyFill="1" applyBorder="1" applyAlignment="1">
      <alignment horizontal="center" vertical="center"/>
    </xf>
    <xf numFmtId="0" fontId="44" fillId="0" borderId="32" xfId="1" applyFont="1" applyFill="1" applyBorder="1" applyAlignment="1">
      <alignment horizontal="center" vertical="center"/>
    </xf>
    <xf numFmtId="0" fontId="44" fillId="0" borderId="43" xfId="1" applyFont="1" applyFill="1" applyBorder="1" applyAlignment="1">
      <alignment horizontal="center" vertical="center"/>
    </xf>
    <xf numFmtId="0" fontId="44" fillId="0" borderId="24" xfId="1" applyFont="1" applyFill="1" applyBorder="1" applyAlignment="1">
      <alignment horizontal="left" vertical="center" wrapText="1"/>
    </xf>
    <xf numFmtId="0" fontId="44" fillId="0" borderId="5" xfId="1" applyFont="1" applyFill="1" applyBorder="1" applyAlignment="1">
      <alignment horizontal="left" vertical="center" wrapText="1"/>
    </xf>
    <xf numFmtId="0" fontId="44" fillId="0" borderId="6" xfId="1" applyFont="1" applyFill="1" applyBorder="1" applyAlignment="1">
      <alignment horizontal="left" vertical="center" wrapText="1"/>
    </xf>
    <xf numFmtId="0" fontId="38" fillId="0" borderId="8" xfId="1" applyFont="1" applyFill="1" applyBorder="1" applyAlignment="1">
      <alignment horizontal="center" textRotation="90"/>
    </xf>
    <xf numFmtId="0" fontId="38" fillId="0" borderId="56" xfId="1" applyFont="1" applyFill="1" applyBorder="1" applyAlignment="1">
      <alignment horizontal="center" textRotation="90"/>
    </xf>
    <xf numFmtId="0" fontId="38" fillId="0" borderId="47" xfId="1" applyFont="1" applyFill="1" applyBorder="1" applyAlignment="1">
      <alignment horizontal="center" textRotation="90"/>
    </xf>
    <xf numFmtId="0" fontId="38" fillId="0" borderId="48" xfId="1" applyFont="1" applyFill="1" applyBorder="1" applyAlignment="1">
      <alignment horizontal="center" textRotation="90"/>
    </xf>
    <xf numFmtId="0" fontId="38" fillId="0" borderId="41" xfId="1" applyFont="1" applyFill="1" applyBorder="1" applyAlignment="1">
      <alignment horizontal="center" textRotation="90"/>
    </xf>
    <xf numFmtId="0" fontId="38" fillId="0" borderId="40" xfId="1" applyFont="1" applyFill="1" applyBorder="1" applyAlignment="1">
      <alignment horizontal="center" textRotation="90"/>
    </xf>
    <xf numFmtId="0" fontId="38" fillId="0" borderId="58" xfId="1" applyFont="1" applyFill="1" applyBorder="1" applyAlignment="1">
      <alignment horizontal="center" textRotation="90"/>
    </xf>
    <xf numFmtId="0" fontId="38" fillId="0" borderId="34" xfId="1" applyFont="1" applyFill="1" applyBorder="1" applyAlignment="1">
      <alignment horizontal="center" textRotation="90"/>
    </xf>
    <xf numFmtId="0" fontId="38" fillId="0" borderId="28" xfId="1" applyFont="1" applyFill="1" applyBorder="1" applyAlignment="1">
      <alignment horizontal="center" textRotation="90"/>
    </xf>
    <xf numFmtId="0" fontId="10" fillId="0" borderId="31" xfId="1" applyFont="1" applyFill="1" applyBorder="1" applyAlignment="1">
      <alignment horizontal="center"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33" xfId="1" applyFont="1" applyFill="1" applyBorder="1" applyAlignment="1">
      <alignment horizontal="center" vertical="center" wrapText="1"/>
    </xf>
    <xf numFmtId="0" fontId="10" fillId="0" borderId="46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textRotation="90" wrapText="1"/>
    </xf>
    <xf numFmtId="0" fontId="10" fillId="0" borderId="32" xfId="1" applyFont="1" applyFill="1" applyBorder="1" applyAlignment="1">
      <alignment horizontal="center" vertical="center" textRotation="90" wrapText="1"/>
    </xf>
    <xf numFmtId="0" fontId="10" fillId="0" borderId="35" xfId="1" applyFont="1" applyFill="1" applyBorder="1" applyAlignment="1">
      <alignment horizontal="center" vertical="center" textRotation="90" wrapText="1"/>
    </xf>
    <xf numFmtId="0" fontId="10" fillId="0" borderId="3" xfId="1" applyFont="1" applyFill="1" applyBorder="1" applyAlignment="1">
      <alignment horizontal="center" vertical="center" textRotation="90" wrapText="1"/>
    </xf>
    <xf numFmtId="0" fontId="10" fillId="0" borderId="33" xfId="1" applyFont="1" applyFill="1" applyBorder="1" applyAlignment="1">
      <alignment horizontal="center" vertical="center" textRotation="90" wrapText="1"/>
    </xf>
    <xf numFmtId="0" fontId="10" fillId="0" borderId="1" xfId="1" applyFont="1" applyFill="1" applyBorder="1" applyAlignment="1">
      <alignment horizontal="center" vertical="center" textRotation="90" wrapText="1"/>
    </xf>
    <xf numFmtId="0" fontId="10" fillId="0" borderId="46" xfId="1" applyFont="1" applyFill="1" applyBorder="1" applyAlignment="1">
      <alignment horizontal="center" vertical="center" textRotation="90" wrapText="1"/>
    </xf>
    <xf numFmtId="0" fontId="10" fillId="0" borderId="2" xfId="1" applyFont="1" applyFill="1" applyBorder="1" applyAlignment="1">
      <alignment horizontal="center" vertical="center" textRotation="90" wrapText="1"/>
    </xf>
    <xf numFmtId="0" fontId="10" fillId="0" borderId="51" xfId="1" applyFont="1" applyFill="1" applyBorder="1" applyAlignment="1">
      <alignment horizontal="center" vertical="center" textRotation="90" wrapText="1"/>
    </xf>
    <xf numFmtId="0" fontId="10" fillId="0" borderId="29" xfId="1" applyFont="1" applyFill="1" applyBorder="1" applyAlignment="1">
      <alignment horizontal="center" vertical="center" textRotation="90" wrapText="1"/>
    </xf>
    <xf numFmtId="0" fontId="10" fillId="0" borderId="47" xfId="1" applyFont="1" applyFill="1" applyBorder="1" applyAlignment="1">
      <alignment horizontal="center" vertical="center" textRotation="90" wrapText="1"/>
    </xf>
    <xf numFmtId="0" fontId="10" fillId="0" borderId="34" xfId="1" applyFont="1" applyFill="1" applyBorder="1" applyAlignment="1">
      <alignment horizontal="center" vertical="center" textRotation="90" wrapText="1"/>
    </xf>
    <xf numFmtId="0" fontId="10" fillId="0" borderId="41" xfId="1" applyFont="1" applyFill="1" applyBorder="1" applyAlignment="1">
      <alignment horizontal="center" vertical="center" textRotation="90" wrapText="1"/>
    </xf>
    <xf numFmtId="0" fontId="10" fillId="0" borderId="28" xfId="1" applyFont="1" applyFill="1" applyBorder="1" applyAlignment="1">
      <alignment horizontal="center" vertical="center" textRotation="90" wrapText="1"/>
    </xf>
    <xf numFmtId="0" fontId="38" fillId="0" borderId="22" xfId="1" applyFont="1" applyFill="1" applyBorder="1" applyAlignment="1">
      <alignment horizontal="center" vertical="center" wrapText="1"/>
    </xf>
    <xf numFmtId="0" fontId="38" fillId="0" borderId="15" xfId="1" applyFont="1" applyFill="1" applyBorder="1" applyAlignment="1">
      <alignment horizontal="center" vertical="center" wrapText="1"/>
    </xf>
    <xf numFmtId="0" fontId="38" fillId="0" borderId="42" xfId="1" applyFont="1" applyFill="1" applyBorder="1" applyAlignment="1">
      <alignment horizontal="center" vertical="center" wrapText="1"/>
    </xf>
    <xf numFmtId="0" fontId="44" fillId="0" borderId="2" xfId="1" applyFont="1" applyFill="1" applyBorder="1" applyAlignment="1">
      <alignment horizontal="center" vertical="center" wrapText="1"/>
    </xf>
    <xf numFmtId="0" fontId="44" fillId="0" borderId="16" xfId="1" applyFont="1" applyFill="1" applyBorder="1" applyAlignment="1">
      <alignment horizontal="center" vertical="center" wrapText="1"/>
    </xf>
    <xf numFmtId="0" fontId="44" fillId="0" borderId="18" xfId="1" applyFont="1" applyFill="1" applyBorder="1" applyAlignment="1">
      <alignment horizontal="center" vertical="center" wrapText="1"/>
    </xf>
    <xf numFmtId="0" fontId="44" fillId="4" borderId="2" xfId="0" applyFont="1" applyFill="1" applyBorder="1" applyAlignment="1">
      <alignment vertical="center" wrapText="1"/>
    </xf>
    <xf numFmtId="0" fontId="44" fillId="4" borderId="16" xfId="0" applyFont="1" applyFill="1" applyBorder="1" applyAlignment="1">
      <alignment vertical="center" wrapText="1"/>
    </xf>
    <xf numFmtId="0" fontId="44" fillId="4" borderId="46" xfId="1" applyFont="1" applyFill="1" applyBorder="1" applyAlignment="1">
      <alignment horizontal="center" vertical="center" wrapText="1"/>
    </xf>
    <xf numFmtId="0" fontId="44" fillId="4" borderId="2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8" fillId="0" borderId="4" xfId="1" applyFont="1" applyFill="1" applyBorder="1" applyAlignment="1">
      <alignment horizontal="center" vertical="center"/>
    </xf>
    <xf numFmtId="0" fontId="48" fillId="0" borderId="6" xfId="1" applyFont="1" applyFill="1" applyBorder="1" applyAlignment="1">
      <alignment horizontal="center" vertical="center"/>
    </xf>
    <xf numFmtId="0" fontId="51" fillId="0" borderId="16" xfId="1" applyFont="1" applyFill="1" applyBorder="1" applyAlignment="1">
      <alignment horizontal="center" vertical="center"/>
    </xf>
    <xf numFmtId="0" fontId="51" fillId="0" borderId="54" xfId="1" applyFont="1" applyFill="1" applyBorder="1" applyAlignment="1">
      <alignment horizontal="center" vertical="center"/>
    </xf>
    <xf numFmtId="0" fontId="44" fillId="0" borderId="24" xfId="1" applyFont="1" applyFill="1" applyBorder="1" applyAlignment="1">
      <alignment vertical="center" wrapText="1"/>
    </xf>
    <xf numFmtId="0" fontId="44" fillId="0" borderId="5" xfId="1" applyFont="1" applyFill="1" applyBorder="1" applyAlignment="1">
      <alignment vertical="center" wrapText="1"/>
    </xf>
    <xf numFmtId="0" fontId="44" fillId="0" borderId="6" xfId="1" applyFont="1" applyFill="1" applyBorder="1" applyAlignment="1">
      <alignment vertical="center" wrapText="1"/>
    </xf>
    <xf numFmtId="0" fontId="44" fillId="0" borderId="23" xfId="1" applyFont="1" applyFill="1" applyBorder="1" applyAlignment="1">
      <alignment vertical="center" wrapText="1"/>
    </xf>
    <xf numFmtId="0" fontId="44" fillId="0" borderId="17" xfId="1" applyFont="1" applyFill="1" applyBorder="1" applyAlignment="1">
      <alignment vertical="center" wrapText="1"/>
    </xf>
    <xf numFmtId="0" fontId="44" fillId="0" borderId="18" xfId="1" applyFont="1" applyFill="1" applyBorder="1" applyAlignment="1">
      <alignment vertical="center" wrapText="1"/>
    </xf>
    <xf numFmtId="0" fontId="44" fillId="0" borderId="6" xfId="1" applyFont="1" applyFill="1" applyBorder="1" applyAlignment="1">
      <alignment horizontal="center" vertical="center" wrapText="1"/>
    </xf>
    <xf numFmtId="0" fontId="44" fillId="4" borderId="16" xfId="1" applyFont="1" applyFill="1" applyBorder="1" applyAlignment="1">
      <alignment horizontal="center" vertical="center" wrapText="1"/>
    </xf>
    <xf numFmtId="0" fontId="44" fillId="4" borderId="54" xfId="1" applyFont="1" applyFill="1" applyBorder="1" applyAlignment="1">
      <alignment horizontal="center" vertical="center" wrapText="1"/>
    </xf>
    <xf numFmtId="0" fontId="51" fillId="4" borderId="23" xfId="1" applyFont="1" applyFill="1" applyBorder="1" applyAlignment="1">
      <alignment horizontal="center" vertical="center" wrapText="1"/>
    </xf>
    <xf numFmtId="0" fontId="51" fillId="4" borderId="18" xfId="1" applyFont="1" applyFill="1" applyBorder="1" applyAlignment="1">
      <alignment horizontal="center" vertical="center" wrapText="1"/>
    </xf>
    <xf numFmtId="0" fontId="51" fillId="4" borderId="16" xfId="1" applyFont="1" applyFill="1" applyBorder="1" applyAlignment="1">
      <alignment horizontal="center" vertical="center" wrapText="1"/>
    </xf>
    <xf numFmtId="0" fontId="51" fillId="4" borderId="54" xfId="1" applyFont="1" applyFill="1" applyBorder="1" applyAlignment="1">
      <alignment horizontal="center" vertical="center" wrapText="1"/>
    </xf>
    <xf numFmtId="0" fontId="51" fillId="4" borderId="18" xfId="1" applyFont="1" applyFill="1" applyBorder="1" applyAlignment="1">
      <alignment horizontal="center" vertical="center"/>
    </xf>
    <xf numFmtId="0" fontId="51" fillId="4" borderId="23" xfId="1" applyFont="1" applyFill="1" applyBorder="1" applyAlignment="1">
      <alignment horizontal="center" vertical="center"/>
    </xf>
    <xf numFmtId="0" fontId="44" fillId="0" borderId="24" xfId="1" applyFont="1" applyFill="1" applyBorder="1" applyAlignment="1">
      <alignment horizontal="center" vertical="center"/>
    </xf>
    <xf numFmtId="0" fontId="44" fillId="0" borderId="6" xfId="1" applyFont="1" applyFill="1" applyBorder="1" applyAlignment="1">
      <alignment horizontal="center" vertical="center"/>
    </xf>
    <xf numFmtId="0" fontId="67" fillId="0" borderId="4" xfId="1" applyFont="1" applyFill="1" applyBorder="1" applyAlignment="1">
      <alignment vertical="center" wrapText="1"/>
    </xf>
    <xf numFmtId="0" fontId="67" fillId="0" borderId="5" xfId="1" applyFont="1" applyFill="1" applyBorder="1" applyAlignment="1">
      <alignment vertical="center" wrapText="1"/>
    </xf>
    <xf numFmtId="0" fontId="67" fillId="0" borderId="53" xfId="1" applyFont="1" applyFill="1" applyBorder="1" applyAlignment="1">
      <alignment vertical="center" wrapText="1"/>
    </xf>
    <xf numFmtId="0" fontId="44" fillId="3" borderId="24" xfId="1" applyFont="1" applyFill="1" applyBorder="1" applyAlignment="1">
      <alignment horizontal="left" vertical="center" wrapText="1"/>
    </xf>
    <xf numFmtId="0" fontId="44" fillId="3" borderId="5" xfId="1" applyFont="1" applyFill="1" applyBorder="1" applyAlignment="1">
      <alignment horizontal="left" vertical="center" wrapText="1"/>
    </xf>
    <xf numFmtId="0" fontId="46" fillId="0" borderId="4" xfId="1" applyFont="1" applyFill="1" applyBorder="1" applyAlignment="1">
      <alignment horizontal="left" vertical="center" wrapText="1"/>
    </xf>
    <xf numFmtId="0" fontId="46" fillId="0" borderId="5" xfId="1" applyFont="1" applyFill="1" applyBorder="1" applyAlignment="1">
      <alignment horizontal="left" vertical="center" wrapText="1"/>
    </xf>
    <xf numFmtId="0" fontId="46" fillId="0" borderId="53" xfId="1" applyFont="1" applyFill="1" applyBorder="1" applyAlignment="1">
      <alignment horizontal="left" vertical="center" wrapText="1"/>
    </xf>
    <xf numFmtId="0" fontId="47" fillId="0" borderId="33" xfId="1" applyFont="1" applyFill="1" applyBorder="1" applyAlignment="1">
      <alignment horizontal="center" vertical="center" wrapText="1"/>
    </xf>
    <xf numFmtId="0" fontId="47" fillId="0" borderId="1" xfId="1" applyFont="1" applyFill="1" applyBorder="1" applyAlignment="1">
      <alignment horizontal="center" vertical="center" wrapText="1"/>
    </xf>
    <xf numFmtId="0" fontId="48" fillId="0" borderId="24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left" vertical="center" wrapText="1"/>
    </xf>
    <xf numFmtId="0" fontId="44" fillId="0" borderId="4" xfId="1" applyFont="1" applyFill="1" applyBorder="1" applyAlignment="1">
      <alignment horizontal="left" vertical="center" wrapText="1"/>
    </xf>
    <xf numFmtId="0" fontId="44" fillId="0" borderId="33" xfId="1" applyFont="1" applyFill="1" applyBorder="1" applyAlignment="1">
      <alignment vertical="center" wrapText="1"/>
    </xf>
    <xf numFmtId="0" fontId="44" fillId="0" borderId="1" xfId="1" applyFont="1" applyFill="1" applyBorder="1" applyAlignment="1">
      <alignment vertical="center" wrapText="1"/>
    </xf>
    <xf numFmtId="0" fontId="51" fillId="0" borderId="18" xfId="1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horizontal="center" vertical="center"/>
    </xf>
    <xf numFmtId="0" fontId="44" fillId="0" borderId="27" xfId="1" applyFont="1" applyFill="1" applyBorder="1" applyAlignment="1">
      <alignment horizontal="left" vertical="center" wrapText="1"/>
    </xf>
    <xf numFmtId="0" fontId="44" fillId="0" borderId="20" xfId="1" applyFont="1" applyFill="1" applyBorder="1" applyAlignment="1">
      <alignment horizontal="left" vertical="center" wrapText="1"/>
    </xf>
    <xf numFmtId="0" fontId="44" fillId="0" borderId="21" xfId="1" applyFont="1" applyFill="1" applyBorder="1" applyAlignment="1">
      <alignment horizontal="left" vertical="center" wrapText="1"/>
    </xf>
    <xf numFmtId="1" fontId="44" fillId="0" borderId="33" xfId="1" applyNumberFormat="1" applyFont="1" applyFill="1" applyBorder="1" applyAlignment="1">
      <alignment horizontal="center" vertical="center"/>
    </xf>
    <xf numFmtId="1" fontId="44" fillId="0" borderId="1" xfId="1" applyNumberFormat="1" applyFont="1" applyFill="1" applyBorder="1" applyAlignment="1">
      <alignment horizontal="center" vertical="center"/>
    </xf>
    <xf numFmtId="1" fontId="44" fillId="0" borderId="30" xfId="1" applyNumberFormat="1" applyFont="1" applyFill="1" applyBorder="1" applyAlignment="1">
      <alignment horizontal="center" vertical="center"/>
    </xf>
    <xf numFmtId="0" fontId="10" fillId="0" borderId="50" xfId="1" applyFont="1" applyFill="1" applyBorder="1" applyAlignment="1">
      <alignment horizontal="center" vertical="center" textRotation="90" wrapText="1"/>
    </xf>
    <xf numFmtId="0" fontId="10" fillId="0" borderId="52" xfId="1" applyFont="1" applyFill="1" applyBorder="1" applyAlignment="1">
      <alignment horizontal="center" vertical="center" textRotation="90" wrapText="1"/>
    </xf>
    <xf numFmtId="0" fontId="10" fillId="0" borderId="49" xfId="1" applyFont="1" applyFill="1" applyBorder="1" applyAlignment="1">
      <alignment horizontal="center" vertical="center" textRotation="90" wrapText="1"/>
    </xf>
    <xf numFmtId="0" fontId="10" fillId="0" borderId="48" xfId="1" applyFont="1" applyFill="1" applyBorder="1" applyAlignment="1">
      <alignment horizontal="center" vertical="center" textRotation="90" wrapText="1"/>
    </xf>
    <xf numFmtId="0" fontId="10" fillId="0" borderId="25" xfId="1" applyFont="1" applyFill="1" applyBorder="1" applyAlignment="1">
      <alignment horizontal="center" vertical="center" textRotation="90" wrapText="1"/>
    </xf>
    <xf numFmtId="0" fontId="10" fillId="0" borderId="40" xfId="1" applyFont="1" applyFill="1" applyBorder="1" applyAlignment="1">
      <alignment horizontal="center" vertical="center" textRotation="90" wrapText="1"/>
    </xf>
    <xf numFmtId="0" fontId="38" fillId="0" borderId="57" xfId="1" applyFont="1" applyFill="1" applyBorder="1" applyAlignment="1">
      <alignment horizontal="center" textRotation="90"/>
    </xf>
    <xf numFmtId="0" fontId="38" fillId="0" borderId="49" xfId="1" applyFont="1" applyFill="1" applyBorder="1" applyAlignment="1">
      <alignment horizontal="center" textRotation="90"/>
    </xf>
    <xf numFmtId="0" fontId="38" fillId="0" borderId="25" xfId="1" applyFont="1" applyFill="1" applyBorder="1" applyAlignment="1">
      <alignment horizontal="center" textRotation="90"/>
    </xf>
    <xf numFmtId="0" fontId="44" fillId="0" borderId="24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50" xfId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left" wrapText="1"/>
    </xf>
    <xf numFmtId="0" fontId="10" fillId="0" borderId="59" xfId="1" applyFont="1" applyFill="1" applyBorder="1" applyAlignment="1">
      <alignment horizontal="left" wrapText="1"/>
    </xf>
    <xf numFmtId="0" fontId="51" fillId="0" borderId="0" xfId="1" applyFont="1" applyFill="1" applyBorder="1" applyAlignment="1">
      <alignment horizontal="center" vertical="center" wrapText="1"/>
    </xf>
    <xf numFmtId="1" fontId="42" fillId="0" borderId="4" xfId="1" applyNumberFormat="1" applyFont="1" applyFill="1" applyBorder="1" applyAlignment="1">
      <alignment horizontal="center" vertical="center"/>
    </xf>
    <xf numFmtId="1" fontId="42" fillId="0" borderId="6" xfId="1" applyNumberFormat="1" applyFont="1" applyFill="1" applyBorder="1" applyAlignment="1">
      <alignment horizontal="center" vertical="center"/>
    </xf>
    <xf numFmtId="0" fontId="53" fillId="0" borderId="4" xfId="1" applyFont="1" applyFill="1" applyBorder="1" applyAlignment="1">
      <alignment horizontal="center" vertical="center"/>
    </xf>
    <xf numFmtId="0" fontId="53" fillId="0" borderId="53" xfId="1" applyFont="1" applyFill="1" applyBorder="1" applyAlignment="1">
      <alignment horizontal="center" vertical="center"/>
    </xf>
    <xf numFmtId="1" fontId="42" fillId="0" borderId="53" xfId="1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vertical="center" wrapText="1"/>
    </xf>
    <xf numFmtId="0" fontId="42" fillId="0" borderId="4" xfId="0" applyFont="1" applyFill="1" applyBorder="1" applyAlignment="1">
      <alignment vertical="center" wrapText="1"/>
    </xf>
    <xf numFmtId="1" fontId="51" fillId="0" borderId="24" xfId="1" applyNumberFormat="1" applyFont="1" applyFill="1" applyBorder="1" applyAlignment="1">
      <alignment horizontal="center" vertical="center"/>
    </xf>
    <xf numFmtId="1" fontId="51" fillId="0" borderId="6" xfId="1" applyNumberFormat="1" applyFont="1" applyFill="1" applyBorder="1" applyAlignment="1">
      <alignment horizontal="center" vertical="center"/>
    </xf>
    <xf numFmtId="1" fontId="51" fillId="0" borderId="4" xfId="1" applyNumberFormat="1" applyFont="1" applyFill="1" applyBorder="1" applyAlignment="1">
      <alignment horizontal="center" vertical="center"/>
    </xf>
    <xf numFmtId="1" fontId="51" fillId="0" borderId="53" xfId="1" applyNumberFormat="1" applyFont="1" applyFill="1" applyBorder="1" applyAlignment="1">
      <alignment horizontal="center" vertical="center"/>
    </xf>
    <xf numFmtId="0" fontId="44" fillId="0" borderId="4" xfId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0" borderId="4" xfId="0" applyFont="1" applyFill="1" applyBorder="1" applyAlignment="1">
      <alignment vertical="center" wrapText="1"/>
    </xf>
    <xf numFmtId="0" fontId="47" fillId="0" borderId="4" xfId="1" applyFont="1" applyFill="1" applyBorder="1" applyAlignment="1">
      <alignment horizontal="center" vertical="center" wrapText="1"/>
    </xf>
    <xf numFmtId="0" fontId="47" fillId="0" borderId="53" xfId="1" applyFont="1" applyFill="1" applyBorder="1" applyAlignment="1">
      <alignment horizontal="center" vertical="center" wrapText="1"/>
    </xf>
    <xf numFmtId="1" fontId="42" fillId="0" borderId="24" xfId="1" applyNumberFormat="1" applyFont="1" applyFill="1" applyBorder="1" applyAlignment="1">
      <alignment horizontal="center" vertical="center"/>
    </xf>
    <xf numFmtId="164" fontId="44" fillId="0" borderId="24" xfId="1" applyNumberFormat="1" applyFont="1" applyFill="1" applyBorder="1" applyAlignment="1">
      <alignment horizontal="center" vertical="center"/>
    </xf>
    <xf numFmtId="164" fontId="44" fillId="0" borderId="6" xfId="1" applyNumberFormat="1" applyFont="1" applyFill="1" applyBorder="1" applyAlignment="1">
      <alignment horizontal="center" vertical="center"/>
    </xf>
    <xf numFmtId="0" fontId="51" fillId="0" borderId="5" xfId="1" applyFont="1" applyFill="1" applyBorder="1" applyAlignment="1">
      <alignment horizontal="center" vertical="center" wrapText="1"/>
    </xf>
    <xf numFmtId="0" fontId="48" fillId="0" borderId="53" xfId="1" applyFont="1" applyFill="1" applyBorder="1" applyAlignment="1">
      <alignment horizontal="center" vertical="center"/>
    </xf>
    <xf numFmtId="0" fontId="44" fillId="0" borderId="30" xfId="1" applyFont="1" applyFill="1" applyBorder="1" applyAlignment="1">
      <alignment horizontal="center" vertical="center" wrapText="1"/>
    </xf>
    <xf numFmtId="164" fontId="51" fillId="0" borderId="24" xfId="1" applyNumberFormat="1" applyFont="1" applyFill="1" applyBorder="1" applyAlignment="1">
      <alignment horizontal="center" vertical="center"/>
    </xf>
    <xf numFmtId="164" fontId="51" fillId="0" borderId="6" xfId="1" applyNumberFormat="1" applyFont="1" applyFill="1" applyBorder="1" applyAlignment="1">
      <alignment horizontal="center" vertical="center"/>
    </xf>
    <xf numFmtId="1" fontId="44" fillId="0" borderId="21" xfId="1" applyNumberFormat="1" applyFont="1" applyFill="1" applyBorder="1" applyAlignment="1">
      <alignment horizontal="center" vertical="center"/>
    </xf>
    <xf numFmtId="1" fontId="44" fillId="0" borderId="32" xfId="1" applyNumberFormat="1" applyFont="1" applyFill="1" applyBorder="1" applyAlignment="1">
      <alignment horizontal="center" vertical="center"/>
    </xf>
    <xf numFmtId="1" fontId="44" fillId="0" borderId="43" xfId="1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vertical="center" wrapText="1"/>
    </xf>
    <xf numFmtId="0" fontId="51" fillId="0" borderId="4" xfId="0" applyFont="1" applyFill="1" applyBorder="1" applyAlignment="1">
      <alignment vertical="center" wrapText="1"/>
    </xf>
    <xf numFmtId="0" fontId="51" fillId="0" borderId="33" xfId="1" applyFont="1" applyFill="1" applyBorder="1" applyAlignment="1">
      <alignment horizontal="center" vertical="center" wrapText="1"/>
    </xf>
    <xf numFmtId="0" fontId="51" fillId="0" borderId="1" xfId="1" applyFont="1" applyFill="1" applyBorder="1" applyAlignment="1">
      <alignment horizontal="center" vertical="center" wrapText="1"/>
    </xf>
    <xf numFmtId="0" fontId="51" fillId="0" borderId="1" xfId="1" applyFont="1" applyFill="1" applyBorder="1" applyAlignment="1">
      <alignment horizontal="left" vertical="center" wrapText="1"/>
    </xf>
    <xf numFmtId="0" fontId="51" fillId="0" borderId="4" xfId="1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 vertical="center" wrapText="1"/>
    </xf>
    <xf numFmtId="0" fontId="44" fillId="0" borderId="4" xfId="0" applyFont="1" applyFill="1" applyBorder="1" applyAlignment="1">
      <alignment horizontal="left" vertical="center" wrapText="1"/>
    </xf>
    <xf numFmtId="1" fontId="54" fillId="0" borderId="24" xfId="1" applyNumberFormat="1" applyFont="1" applyFill="1" applyBorder="1" applyAlignment="1">
      <alignment horizontal="center" vertical="center"/>
    </xf>
    <xf numFmtId="1" fontId="54" fillId="0" borderId="6" xfId="1" applyNumberFormat="1" applyFont="1" applyFill="1" applyBorder="1" applyAlignment="1">
      <alignment horizontal="center" vertical="center"/>
    </xf>
    <xf numFmtId="1" fontId="54" fillId="0" borderId="5" xfId="1" applyNumberFormat="1" applyFont="1" applyFill="1" applyBorder="1" applyAlignment="1">
      <alignment horizontal="center" vertical="center"/>
    </xf>
    <xf numFmtId="1" fontId="43" fillId="0" borderId="24" xfId="1" applyNumberFormat="1" applyFont="1" applyFill="1" applyBorder="1" applyAlignment="1">
      <alignment horizontal="center" vertical="center"/>
    </xf>
    <xf numFmtId="1" fontId="43" fillId="0" borderId="6" xfId="1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/>
    </xf>
    <xf numFmtId="0" fontId="38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51" fillId="0" borderId="23" xfId="1" applyFont="1" applyFill="1" applyBorder="1" applyAlignment="1">
      <alignment horizontal="center" vertical="center" wrapText="1"/>
    </xf>
    <xf numFmtId="0" fontId="51" fillId="0" borderId="18" xfId="1" applyFont="1" applyFill="1" applyBorder="1" applyAlignment="1">
      <alignment horizontal="center" vertical="center" wrapText="1"/>
    </xf>
    <xf numFmtId="0" fontId="45" fillId="3" borderId="1" xfId="1" applyFont="1" applyFill="1" applyBorder="1" applyAlignment="1">
      <alignment horizontal="center"/>
    </xf>
    <xf numFmtId="1" fontId="44" fillId="3" borderId="1" xfId="1" applyNumberFormat="1" applyFont="1" applyFill="1" applyBorder="1" applyAlignment="1">
      <alignment horizontal="center" vertical="center" wrapText="1"/>
    </xf>
    <xf numFmtId="0" fontId="10" fillId="0" borderId="45" xfId="1" applyFont="1" applyFill="1" applyBorder="1" applyAlignment="1">
      <alignment horizontal="center" vertical="center" wrapText="1"/>
    </xf>
    <xf numFmtId="0" fontId="44" fillId="0" borderId="46" xfId="1" applyFont="1" applyFill="1" applyBorder="1" applyAlignment="1">
      <alignment horizontal="center" vertical="center" wrapText="1"/>
    </xf>
    <xf numFmtId="0" fontId="44" fillId="0" borderId="54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4" fillId="0" borderId="44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49" fontId="10" fillId="0" borderId="33" xfId="1" applyNumberFormat="1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left" vertical="center" wrapText="1"/>
    </xf>
    <xf numFmtId="0" fontId="65" fillId="0" borderId="1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2" fillId="3" borderId="24" xfId="1" applyFont="1" applyFill="1" applyBorder="1" applyAlignment="1">
      <alignment horizontal="left" vertical="center" wrapText="1"/>
    </xf>
    <xf numFmtId="0" fontId="42" fillId="3" borderId="5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right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1" fontId="42" fillId="0" borderId="5" xfId="1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1" fontId="44" fillId="0" borderId="6" xfId="1" applyNumberFormat="1" applyFont="1" applyFill="1" applyBorder="1" applyAlignment="1">
      <alignment horizontal="center" vertical="center"/>
    </xf>
    <xf numFmtId="1" fontId="54" fillId="0" borderId="11" xfId="1" applyNumberFormat="1" applyFont="1" applyFill="1" applyBorder="1" applyAlignment="1">
      <alignment horizontal="center" vertical="center"/>
    </xf>
    <xf numFmtId="1" fontId="54" fillId="0" borderId="13" xfId="1" applyNumberFormat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textRotation="90"/>
    </xf>
    <xf numFmtId="0" fontId="3" fillId="0" borderId="3" xfId="0" applyFont="1" applyFill="1" applyBorder="1" applyAlignment="1">
      <alignment horizontal="center" vertical="center" textRotation="90"/>
    </xf>
    <xf numFmtId="1" fontId="54" fillId="0" borderId="4" xfId="1" applyNumberFormat="1" applyFont="1" applyFill="1" applyBorder="1" applyAlignment="1">
      <alignment horizontal="center" vertical="center"/>
    </xf>
    <xf numFmtId="0" fontId="42" fillId="0" borderId="1" xfId="1" applyFont="1" applyFill="1" applyBorder="1" applyAlignment="1">
      <alignment horizontal="left" vertical="center" wrapText="1"/>
    </xf>
    <xf numFmtId="0" fontId="42" fillId="0" borderId="4" xfId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textRotation="90"/>
    </xf>
    <xf numFmtId="0" fontId="53" fillId="0" borderId="6" xfId="1" applyFont="1" applyFill="1" applyBorder="1" applyAlignment="1">
      <alignment horizontal="center" vertical="center"/>
    </xf>
    <xf numFmtId="0" fontId="53" fillId="0" borderId="24" xfId="1" applyFont="1" applyFill="1" applyBorder="1" applyAlignment="1">
      <alignment horizontal="center" vertical="center"/>
    </xf>
    <xf numFmtId="1" fontId="48" fillId="0" borderId="19" xfId="1" applyNumberFormat="1" applyFont="1" applyFill="1" applyBorder="1" applyAlignment="1">
      <alignment horizontal="center" vertical="center"/>
    </xf>
    <xf numFmtId="1" fontId="48" fillId="0" borderId="55" xfId="1" applyNumberFormat="1" applyFont="1" applyFill="1" applyBorder="1" applyAlignment="1">
      <alignment horizontal="center" vertical="center"/>
    </xf>
    <xf numFmtId="1" fontId="48" fillId="0" borderId="21" xfId="1" applyNumberFormat="1" applyFont="1" applyFill="1" applyBorder="1" applyAlignment="1">
      <alignment horizontal="center" vertical="center"/>
    </xf>
    <xf numFmtId="0" fontId="48" fillId="0" borderId="5" xfId="1" applyFont="1" applyFill="1" applyBorder="1" applyAlignment="1">
      <alignment horizontal="center" vertical="center"/>
    </xf>
    <xf numFmtId="1" fontId="54" fillId="0" borderId="53" xfId="1" applyNumberFormat="1" applyFont="1" applyFill="1" applyBorder="1" applyAlignment="1">
      <alignment horizontal="center" vertical="center"/>
    </xf>
    <xf numFmtId="1" fontId="44" fillId="0" borderId="24" xfId="1" applyNumberFormat="1" applyFont="1" applyFill="1" applyBorder="1" applyAlignment="1">
      <alignment horizontal="center" vertical="center"/>
    </xf>
    <xf numFmtId="0" fontId="68" fillId="0" borderId="24" xfId="1" applyFont="1" applyFill="1" applyBorder="1" applyAlignment="1">
      <alignment horizontal="center" vertical="center"/>
    </xf>
    <xf numFmtId="0" fontId="68" fillId="0" borderId="5" xfId="1" applyFont="1" applyFill="1" applyBorder="1" applyAlignment="1">
      <alignment horizontal="center" vertical="center"/>
    </xf>
    <xf numFmtId="1" fontId="48" fillId="0" borderId="24" xfId="1" applyNumberFormat="1" applyFont="1" applyFill="1" applyBorder="1" applyAlignment="1">
      <alignment horizontal="center" vertical="center"/>
    </xf>
    <xf numFmtId="1" fontId="48" fillId="0" borderId="6" xfId="1" applyNumberFormat="1" applyFont="1" applyFill="1" applyBorder="1" applyAlignment="1">
      <alignment horizontal="center" vertical="center"/>
    </xf>
    <xf numFmtId="0" fontId="46" fillId="0" borderId="19" xfId="1" applyFont="1" applyFill="1" applyBorder="1" applyAlignment="1">
      <alignment horizontal="center" vertical="center" wrapText="1"/>
    </xf>
    <xf numFmtId="0" fontId="46" fillId="0" borderId="20" xfId="1" applyFont="1" applyFill="1" applyBorder="1" applyAlignment="1">
      <alignment horizontal="center" vertical="center" wrapText="1"/>
    </xf>
    <xf numFmtId="0" fontId="46" fillId="0" borderId="55" xfId="1" applyFont="1" applyFill="1" applyBorder="1" applyAlignment="1">
      <alignment horizontal="center" vertical="center" wrapText="1"/>
    </xf>
    <xf numFmtId="0" fontId="47" fillId="0" borderId="35" xfId="1" applyFont="1" applyFill="1" applyBorder="1" applyAlignment="1">
      <alignment horizontal="center" vertical="center" wrapText="1"/>
    </xf>
    <xf numFmtId="0" fontId="47" fillId="0" borderId="3" xfId="1" applyFont="1" applyFill="1" applyBorder="1" applyAlignment="1">
      <alignment horizontal="center" vertical="center" wrapText="1"/>
    </xf>
    <xf numFmtId="1" fontId="46" fillId="0" borderId="27" xfId="1" applyNumberFormat="1" applyFont="1" applyFill="1" applyBorder="1" applyAlignment="1">
      <alignment horizontal="center" vertical="center"/>
    </xf>
    <xf numFmtId="1" fontId="46" fillId="0" borderId="21" xfId="1" applyNumberFormat="1" applyFont="1" applyFill="1" applyBorder="1" applyAlignment="1">
      <alignment horizontal="center" vertical="center"/>
    </xf>
    <xf numFmtId="1" fontId="48" fillId="0" borderId="20" xfId="1" applyNumberFormat="1" applyFont="1" applyFill="1" applyBorder="1" applyAlignment="1">
      <alignment horizontal="center" vertical="center"/>
    </xf>
    <xf numFmtId="0" fontId="47" fillId="0" borderId="19" xfId="1" applyFont="1" applyFill="1" applyBorder="1" applyAlignment="1">
      <alignment horizontal="center" vertical="center" wrapText="1"/>
    </xf>
    <xf numFmtId="0" fontId="47" fillId="0" borderId="55" xfId="1" applyFont="1" applyFill="1" applyBorder="1" applyAlignment="1">
      <alignment horizontal="center" vertical="center" wrapText="1"/>
    </xf>
    <xf numFmtId="0" fontId="37" fillId="0" borderId="0" xfId="1" applyFont="1" applyFill="1" applyAlignment="1">
      <alignment horizontal="center" vertical="top"/>
    </xf>
    <xf numFmtId="0" fontId="32" fillId="0" borderId="0" xfId="0" applyFont="1" applyFill="1" applyAlignment="1">
      <alignment horizontal="center" vertical="top"/>
    </xf>
    <xf numFmtId="0" fontId="24" fillId="0" borderId="1" xfId="0" applyFont="1" applyFill="1" applyBorder="1" applyAlignment="1">
      <alignment horizontal="center" textRotation="90"/>
    </xf>
    <xf numFmtId="0" fontId="10" fillId="0" borderId="57" xfId="1" applyFont="1" applyFill="1" applyBorder="1" applyAlignment="1">
      <alignment horizontal="center" textRotation="90"/>
    </xf>
    <xf numFmtId="0" fontId="10" fillId="0" borderId="56" xfId="1" applyFont="1" applyFill="1" applyBorder="1" applyAlignment="1">
      <alignment horizontal="center" textRotation="90"/>
    </xf>
    <xf numFmtId="0" fontId="10" fillId="0" borderId="49" xfId="1" applyFont="1" applyFill="1" applyBorder="1" applyAlignment="1">
      <alignment horizontal="center" textRotation="90"/>
    </xf>
    <xf numFmtId="0" fontId="10" fillId="0" borderId="48" xfId="1" applyFont="1" applyFill="1" applyBorder="1" applyAlignment="1">
      <alignment horizontal="center" textRotation="90"/>
    </xf>
    <xf numFmtId="0" fontId="10" fillId="0" borderId="25" xfId="1" applyFont="1" applyFill="1" applyBorder="1" applyAlignment="1">
      <alignment horizontal="center" textRotation="90"/>
    </xf>
    <xf numFmtId="0" fontId="10" fillId="0" borderId="40" xfId="1" applyFont="1" applyFill="1" applyBorder="1" applyAlignment="1">
      <alignment horizontal="center" textRotation="90"/>
    </xf>
    <xf numFmtId="0" fontId="10" fillId="0" borderId="8" xfId="1" applyFont="1" applyFill="1" applyBorder="1" applyAlignment="1">
      <alignment horizontal="center" textRotation="90"/>
    </xf>
    <xf numFmtId="0" fontId="10" fillId="0" borderId="47" xfId="1" applyFont="1" applyFill="1" applyBorder="1" applyAlignment="1">
      <alignment horizontal="center" textRotation="90"/>
    </xf>
    <xf numFmtId="0" fontId="10" fillId="0" borderId="41" xfId="1" applyFont="1" applyFill="1" applyBorder="1" applyAlignment="1">
      <alignment horizontal="center" textRotation="90"/>
    </xf>
    <xf numFmtId="0" fontId="10" fillId="0" borderId="58" xfId="1" applyFont="1" applyFill="1" applyBorder="1" applyAlignment="1">
      <alignment horizontal="center" textRotation="90"/>
    </xf>
    <xf numFmtId="0" fontId="10" fillId="0" borderId="34" xfId="1" applyFont="1" applyFill="1" applyBorder="1" applyAlignment="1">
      <alignment horizontal="center" textRotation="90"/>
    </xf>
    <xf numFmtId="0" fontId="10" fillId="0" borderId="28" xfId="1" applyFont="1" applyFill="1" applyBorder="1" applyAlignment="1">
      <alignment horizontal="center" textRotation="90"/>
    </xf>
    <xf numFmtId="1" fontId="48" fillId="0" borderId="27" xfId="1" applyNumberFormat="1" applyFont="1" applyFill="1" applyBorder="1" applyAlignment="1">
      <alignment horizontal="center" vertical="center"/>
    </xf>
    <xf numFmtId="1" fontId="42" fillId="0" borderId="1" xfId="1" applyNumberFormat="1" applyFont="1" applyFill="1" applyBorder="1" applyAlignment="1">
      <alignment horizontal="center" vertical="center"/>
    </xf>
    <xf numFmtId="0" fontId="51" fillId="0" borderId="8" xfId="1" applyFont="1" applyFill="1" applyBorder="1" applyAlignment="1">
      <alignment horizontal="center" vertical="center" wrapText="1"/>
    </xf>
    <xf numFmtId="0" fontId="51" fillId="0" borderId="56" xfId="1" applyFont="1" applyFill="1" applyBorder="1" applyAlignment="1">
      <alignment horizontal="center" vertical="center" wrapText="1"/>
    </xf>
    <xf numFmtId="1" fontId="43" fillId="0" borderId="5" xfId="1" applyNumberFormat="1" applyFont="1" applyFill="1" applyBorder="1" applyAlignment="1">
      <alignment horizontal="center" vertical="center"/>
    </xf>
    <xf numFmtId="1" fontId="43" fillId="0" borderId="1" xfId="1" applyNumberFormat="1" applyFont="1" applyFill="1" applyBorder="1" applyAlignment="1">
      <alignment horizontal="center" vertical="center"/>
    </xf>
    <xf numFmtId="164" fontId="44" fillId="0" borderId="24" xfId="1" applyNumberFormat="1" applyFont="1" applyFill="1" applyBorder="1" applyAlignment="1">
      <alignment horizontal="center" vertical="center" wrapText="1"/>
    </xf>
    <xf numFmtId="164" fontId="44" fillId="0" borderId="6" xfId="1" applyNumberFormat="1" applyFont="1" applyFill="1" applyBorder="1" applyAlignment="1">
      <alignment horizontal="center" vertical="center" wrapText="1"/>
    </xf>
    <xf numFmtId="0" fontId="10" fillId="0" borderId="26" xfId="1" applyFont="1" applyFill="1" applyBorder="1" applyAlignment="1">
      <alignment horizontal="center" vertical="center" textRotation="90" wrapText="1"/>
    </xf>
    <xf numFmtId="0" fontId="10" fillId="0" borderId="0" xfId="1" applyFont="1" applyFill="1" applyBorder="1" applyAlignment="1">
      <alignment horizontal="center" vertical="center" textRotation="90" wrapText="1"/>
    </xf>
    <xf numFmtId="0" fontId="10" fillId="0" borderId="10" xfId="1" applyFont="1" applyFill="1" applyBorder="1" applyAlignment="1">
      <alignment horizontal="center" vertical="center" textRotation="90" wrapText="1"/>
    </xf>
    <xf numFmtId="0" fontId="45" fillId="0" borderId="4" xfId="1" applyFont="1" applyFill="1" applyBorder="1" applyAlignment="1">
      <alignment horizontal="center"/>
    </xf>
    <xf numFmtId="0" fontId="45" fillId="0" borderId="6" xfId="1" applyFont="1" applyFill="1" applyBorder="1" applyAlignment="1">
      <alignment horizontal="center"/>
    </xf>
    <xf numFmtId="164" fontId="48" fillId="0" borderId="24" xfId="1" applyNumberFormat="1" applyFont="1" applyFill="1" applyBorder="1" applyAlignment="1">
      <alignment horizontal="center" vertical="center" wrapText="1"/>
    </xf>
    <xf numFmtId="164" fontId="48" fillId="0" borderId="6" xfId="1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0" fillId="0" borderId="41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28" xfId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30" xfId="1" applyFont="1" applyFill="1" applyBorder="1" applyAlignment="1">
      <alignment horizontal="center" vertical="center"/>
    </xf>
    <xf numFmtId="164" fontId="44" fillId="3" borderId="1" xfId="1" applyNumberFormat="1" applyFont="1" applyFill="1" applyBorder="1" applyAlignment="1">
      <alignment horizontal="center" vertical="center"/>
    </xf>
    <xf numFmtId="164" fontId="44" fillId="3" borderId="30" xfId="1" applyNumberFormat="1" applyFont="1" applyFill="1" applyBorder="1" applyAlignment="1">
      <alignment horizontal="center" vertical="center"/>
    </xf>
    <xf numFmtId="0" fontId="44" fillId="3" borderId="33" xfId="1" applyFont="1" applyFill="1" applyBorder="1" applyAlignment="1">
      <alignment horizontal="center" vertical="center"/>
    </xf>
    <xf numFmtId="0" fontId="44" fillId="3" borderId="1" xfId="1" applyFont="1" applyFill="1" applyBorder="1" applyAlignment="1">
      <alignment horizontal="center" vertical="center"/>
    </xf>
    <xf numFmtId="0" fontId="44" fillId="3" borderId="30" xfId="1" applyFont="1" applyFill="1" applyBorder="1" applyAlignment="1">
      <alignment horizontal="center" vertical="center"/>
    </xf>
    <xf numFmtId="0" fontId="44" fillId="3" borderId="30" xfId="1" applyFont="1" applyFill="1" applyBorder="1" applyAlignment="1">
      <alignment horizontal="center" vertical="center" wrapText="1"/>
    </xf>
    <xf numFmtId="0" fontId="51" fillId="0" borderId="23" xfId="1" applyFont="1" applyFill="1" applyBorder="1" applyAlignment="1">
      <alignment horizontal="center" vertical="center"/>
    </xf>
    <xf numFmtId="1" fontId="44" fillId="3" borderId="30" xfId="1" applyNumberFormat="1" applyFont="1" applyFill="1" applyBorder="1" applyAlignment="1">
      <alignment horizontal="center" vertical="center"/>
    </xf>
    <xf numFmtId="164" fontId="44" fillId="3" borderId="33" xfId="1" applyNumberFormat="1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vertical="center" wrapText="1"/>
    </xf>
    <xf numFmtId="0" fontId="44" fillId="0" borderId="16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49" fontId="10" fillId="0" borderId="25" xfId="1" applyNumberFormat="1" applyFont="1" applyFill="1" applyBorder="1" applyAlignment="1">
      <alignment horizontal="left" vertical="center"/>
    </xf>
    <xf numFmtId="49" fontId="10" fillId="0" borderId="10" xfId="1" applyNumberFormat="1" applyFont="1" applyFill="1" applyBorder="1" applyAlignment="1">
      <alignment horizontal="left" vertical="center"/>
    </xf>
    <xf numFmtId="49" fontId="10" fillId="0" borderId="40" xfId="1" applyNumberFormat="1" applyFont="1" applyFill="1" applyBorder="1" applyAlignment="1">
      <alignment horizontal="left" vertical="center"/>
    </xf>
    <xf numFmtId="0" fontId="44" fillId="0" borderId="5" xfId="1" applyFont="1" applyFill="1" applyBorder="1" applyAlignment="1">
      <alignment horizontal="center" vertical="center" wrapText="1"/>
    </xf>
    <xf numFmtId="0" fontId="48" fillId="0" borderId="4" xfId="1" applyFont="1" applyFill="1" applyBorder="1" applyAlignment="1">
      <alignment horizontal="center" vertical="center" wrapText="1"/>
    </xf>
    <xf numFmtId="0" fontId="48" fillId="0" borderId="5" xfId="1" applyFont="1" applyFill="1" applyBorder="1" applyAlignment="1">
      <alignment horizontal="center" vertical="center" wrapText="1"/>
    </xf>
    <xf numFmtId="0" fontId="48" fillId="0" borderId="53" xfId="1" applyFont="1" applyFill="1" applyBorder="1" applyAlignment="1">
      <alignment horizontal="center" vertical="center" wrapText="1"/>
    </xf>
    <xf numFmtId="164" fontId="69" fillId="0" borderId="24" xfId="1" applyNumberFormat="1" applyFont="1" applyFill="1" applyBorder="1" applyAlignment="1">
      <alignment horizontal="center" vertical="center" wrapText="1"/>
    </xf>
    <xf numFmtId="164" fontId="69" fillId="0" borderId="6" xfId="1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51" xfId="1" applyFont="1" applyFill="1" applyBorder="1" applyAlignment="1">
      <alignment horizontal="center" vertical="center" wrapText="1"/>
    </xf>
    <xf numFmtId="0" fontId="10" fillId="0" borderId="4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10" fillId="0" borderId="41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1" fontId="46" fillId="0" borderId="19" xfId="1" applyNumberFormat="1" applyFont="1" applyFill="1" applyBorder="1" applyAlignment="1">
      <alignment horizontal="center" vertical="center"/>
    </xf>
    <xf numFmtId="1" fontId="46" fillId="0" borderId="55" xfId="1" applyNumberFormat="1" applyFont="1" applyFill="1" applyBorder="1" applyAlignment="1">
      <alignment horizontal="center" vertical="center"/>
    </xf>
    <xf numFmtId="0" fontId="51" fillId="0" borderId="16" xfId="1" applyFont="1" applyFill="1" applyBorder="1" applyAlignment="1">
      <alignment horizontal="center" vertical="center" wrapText="1"/>
    </xf>
    <xf numFmtId="0" fontId="51" fillId="0" borderId="54" xfId="1" applyFont="1" applyFill="1" applyBorder="1" applyAlignment="1">
      <alignment horizontal="center" vertical="center" wrapText="1"/>
    </xf>
    <xf numFmtId="0" fontId="61" fillId="0" borderId="4" xfId="1" applyFont="1" applyFill="1" applyBorder="1" applyAlignment="1">
      <alignment horizontal="left" vertical="center" wrapText="1"/>
    </xf>
    <xf numFmtId="0" fontId="61" fillId="0" borderId="5" xfId="1" applyFont="1" applyFill="1" applyBorder="1" applyAlignment="1">
      <alignment horizontal="left" vertical="center" wrapText="1"/>
    </xf>
    <xf numFmtId="0" fontId="61" fillId="0" borderId="6" xfId="1" applyFont="1" applyFill="1" applyBorder="1" applyAlignment="1">
      <alignment horizontal="left" vertical="center" wrapText="1"/>
    </xf>
    <xf numFmtId="0" fontId="44" fillId="0" borderId="23" xfId="1" applyFont="1" applyFill="1" applyBorder="1" applyAlignment="1">
      <alignment horizontal="center" vertical="center" wrapText="1"/>
    </xf>
    <xf numFmtId="0" fontId="44" fillId="0" borderId="17" xfId="1" applyFont="1" applyFill="1" applyBorder="1" applyAlignment="1">
      <alignment horizontal="center" vertical="center" wrapText="1"/>
    </xf>
    <xf numFmtId="0" fontId="44" fillId="0" borderId="0" xfId="1" applyFont="1" applyFill="1" applyBorder="1" applyAlignment="1">
      <alignment horizontal="center" vertical="center" wrapText="1"/>
    </xf>
    <xf numFmtId="164" fontId="51" fillId="0" borderId="4" xfId="1" applyNumberFormat="1" applyFont="1" applyFill="1" applyBorder="1" applyAlignment="1">
      <alignment horizontal="center" vertical="center"/>
    </xf>
    <xf numFmtId="164" fontId="51" fillId="0" borderId="53" xfId="1" applyNumberFormat="1" applyFont="1" applyFill="1" applyBorder="1" applyAlignment="1">
      <alignment horizontal="center" vertical="center"/>
    </xf>
    <xf numFmtId="0" fontId="51" fillId="0" borderId="4" xfId="1" applyFont="1" applyFill="1" applyBorder="1" applyAlignment="1">
      <alignment vertical="center" wrapText="1"/>
    </xf>
    <xf numFmtId="0" fontId="51" fillId="0" borderId="5" xfId="1" applyFont="1" applyFill="1" applyBorder="1" applyAlignment="1">
      <alignment vertical="center" wrapText="1"/>
    </xf>
    <xf numFmtId="0" fontId="51" fillId="0" borderId="53" xfId="1" applyFont="1" applyFill="1" applyBorder="1" applyAlignment="1">
      <alignment vertical="center" wrapText="1"/>
    </xf>
    <xf numFmtId="49" fontId="38" fillId="0" borderId="0" xfId="0" applyNumberFormat="1" applyFont="1" applyFill="1" applyBorder="1" applyAlignment="1">
      <alignment horizontal="left" vertical="top" wrapText="1"/>
    </xf>
    <xf numFmtId="0" fontId="14" fillId="0" borderId="1" xfId="1" applyFont="1" applyFill="1" applyBorder="1" applyAlignment="1">
      <alignment horizontal="center" vertical="center" wrapText="1"/>
    </xf>
    <xf numFmtId="0" fontId="60" fillId="0" borderId="1" xfId="1" applyFont="1" applyFill="1" applyBorder="1" applyAlignment="1">
      <alignment horizontal="center" vertical="center" wrapText="1"/>
    </xf>
    <xf numFmtId="0" fontId="60" fillId="0" borderId="1" xfId="1" applyFont="1" applyFill="1" applyBorder="1" applyAlignment="1">
      <alignment horizontal="center" vertical="center"/>
    </xf>
    <xf numFmtId="0" fontId="65" fillId="0" borderId="1" xfId="1" applyFont="1" applyFill="1" applyBorder="1" applyAlignment="1">
      <alignment vertical="center" wrapText="1"/>
    </xf>
    <xf numFmtId="0" fontId="72" fillId="0" borderId="1" xfId="1" applyFont="1" applyFill="1" applyBorder="1" applyAlignment="1">
      <alignment vertical="center" wrapText="1"/>
    </xf>
    <xf numFmtId="49" fontId="38" fillId="0" borderId="9" xfId="0" applyNumberFormat="1" applyFont="1" applyFill="1" applyBorder="1" applyAlignment="1">
      <alignment horizontal="left" wrapText="1"/>
    </xf>
    <xf numFmtId="1" fontId="49" fillId="0" borderId="4" xfId="1" applyNumberFormat="1" applyFont="1" applyFill="1" applyBorder="1" applyAlignment="1">
      <alignment horizontal="center" vertical="center" wrapText="1"/>
    </xf>
    <xf numFmtId="1" fontId="49" fillId="0" borderId="5" xfId="1" applyNumberFormat="1" applyFont="1" applyFill="1" applyBorder="1" applyAlignment="1">
      <alignment horizontal="center" vertical="center" wrapText="1"/>
    </xf>
    <xf numFmtId="1" fontId="49" fillId="0" borderId="19" xfId="1" applyNumberFormat="1" applyFont="1" applyFill="1" applyBorder="1" applyAlignment="1">
      <alignment horizontal="center" vertical="center" wrapText="1"/>
    </xf>
    <xf numFmtId="1" fontId="49" fillId="0" borderId="20" xfId="1" applyNumberFormat="1" applyFont="1" applyFill="1" applyBorder="1" applyAlignment="1">
      <alignment horizontal="center" vertical="center" wrapText="1"/>
    </xf>
    <xf numFmtId="0" fontId="71" fillId="0" borderId="5" xfId="1" applyFont="1" applyFill="1" applyBorder="1" applyAlignment="1">
      <alignment vertical="center" wrapText="1"/>
    </xf>
    <xf numFmtId="0" fontId="71" fillId="0" borderId="53" xfId="1" applyFont="1" applyFill="1" applyBorder="1" applyAlignment="1">
      <alignment vertical="center" wrapText="1"/>
    </xf>
    <xf numFmtId="0" fontId="71" fillId="0" borderId="20" xfId="1" applyFont="1" applyFill="1" applyBorder="1" applyAlignment="1">
      <alignment vertical="center" wrapText="1"/>
    </xf>
    <xf numFmtId="0" fontId="71" fillId="0" borderId="55" xfId="1" applyFont="1" applyFill="1" applyBorder="1" applyAlignment="1">
      <alignment vertical="center" wrapText="1"/>
    </xf>
    <xf numFmtId="164" fontId="51" fillId="0" borderId="50" xfId="1" applyNumberFormat="1" applyFont="1" applyFill="1" applyBorder="1" applyAlignment="1">
      <alignment horizontal="center" vertical="center"/>
    </xf>
    <xf numFmtId="164" fontId="51" fillId="0" borderId="26" xfId="1" applyNumberFormat="1" applyFont="1" applyFill="1" applyBorder="1" applyAlignment="1">
      <alignment horizontal="center" vertical="center"/>
    </xf>
    <xf numFmtId="0" fontId="49" fillId="0" borderId="26" xfId="1" applyFont="1" applyFill="1" applyBorder="1" applyAlignment="1">
      <alignment horizontal="center" vertical="center" wrapText="1"/>
    </xf>
    <xf numFmtId="0" fontId="49" fillId="0" borderId="29" xfId="1" applyFont="1" applyFill="1" applyBorder="1" applyAlignment="1">
      <alignment horizontal="center" vertical="center" wrapText="1"/>
    </xf>
    <xf numFmtId="164" fontId="51" fillId="0" borderId="23" xfId="1" applyNumberFormat="1" applyFont="1" applyFill="1" applyBorder="1" applyAlignment="1">
      <alignment horizontal="center" vertical="center"/>
    </xf>
    <xf numFmtId="164" fontId="51" fillId="0" borderId="18" xfId="1" applyNumberFormat="1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left" vertical="center" wrapText="1"/>
    </xf>
    <xf numFmtId="0" fontId="51" fillId="0" borderId="4" xfId="0" applyFont="1" applyFill="1" applyBorder="1" applyAlignment="1">
      <alignment horizontal="left" vertical="center" wrapText="1"/>
    </xf>
  </cellXfs>
  <cellStyles count="3">
    <cellStyle name="мой стиль" xfId="2"/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CCFF33"/>
      <color rgb="FF33CCCC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159"/>
  <sheetViews>
    <sheetView tabSelected="1" view="pageBreakPreview" topLeftCell="J1" zoomScale="40" zoomScaleNormal="70" zoomScaleSheetLayoutView="40" zoomScalePageLayoutView="55" workbookViewId="0">
      <selection activeCell="AD32" sqref="AD32:AE32"/>
    </sheetView>
  </sheetViews>
  <sheetFormatPr defaultColWidth="8.88671875" defaultRowHeight="14.4" x14ac:dyDescent="0.3"/>
  <cols>
    <col min="1" max="1" width="13.33203125" style="58" customWidth="1"/>
    <col min="2" max="2" width="6.88671875" style="58" customWidth="1"/>
    <col min="3" max="3" width="5.5546875" style="58" customWidth="1"/>
    <col min="4" max="4" width="5.88671875" style="58" customWidth="1"/>
    <col min="5" max="6" width="5.5546875" style="58" customWidth="1"/>
    <col min="7" max="7" width="5.88671875" style="58" customWidth="1"/>
    <col min="8" max="9" width="5.5546875" style="58" customWidth="1"/>
    <col min="10" max="10" width="5.6640625" style="58" customWidth="1"/>
    <col min="11" max="11" width="5.5546875" style="45" customWidth="1"/>
    <col min="12" max="12" width="6.33203125" style="45" customWidth="1"/>
    <col min="13" max="13" width="6" style="45" customWidth="1"/>
    <col min="14" max="15" width="5.33203125" style="45" customWidth="1"/>
    <col min="16" max="16" width="5.6640625" style="45" customWidth="1"/>
    <col min="17" max="17" width="5.88671875" style="45" customWidth="1"/>
    <col min="18" max="19" width="6.109375" style="45" customWidth="1"/>
    <col min="20" max="21" width="5.109375" style="45" customWidth="1"/>
    <col min="22" max="22" width="6.109375" style="45" customWidth="1"/>
    <col min="23" max="24" width="5" style="45" customWidth="1"/>
    <col min="25" max="25" width="5.6640625" style="45" customWidth="1"/>
    <col min="26" max="26" width="5.33203125" style="45" customWidth="1"/>
    <col min="27" max="27" width="7.109375" style="45" customWidth="1"/>
    <col min="28" max="28" width="5" style="45" customWidth="1"/>
    <col min="29" max="29" width="5.33203125" style="45" customWidth="1"/>
    <col min="30" max="30" width="4.6640625" style="45" customWidth="1"/>
    <col min="31" max="31" width="5.5546875" style="45" customWidth="1"/>
    <col min="32" max="33" width="5.109375" style="45" customWidth="1"/>
    <col min="34" max="34" width="6.33203125" style="45" customWidth="1"/>
    <col min="35" max="37" width="5.33203125" style="45" customWidth="1"/>
    <col min="38" max="38" width="5.5546875" style="45" customWidth="1"/>
    <col min="39" max="39" width="7.109375" style="45" customWidth="1"/>
    <col min="40" max="40" width="5.33203125" style="45" customWidth="1"/>
    <col min="41" max="41" width="8.109375" style="45" customWidth="1"/>
    <col min="42" max="42" width="5.6640625" style="45" customWidth="1"/>
    <col min="43" max="43" width="5.33203125" style="45" customWidth="1"/>
    <col min="44" max="44" width="4.109375" style="45" customWidth="1"/>
    <col min="45" max="45" width="8" style="45" customWidth="1"/>
    <col min="46" max="46" width="5.5546875" style="45" customWidth="1"/>
    <col min="47" max="47" width="6.6640625" style="45" customWidth="1"/>
    <col min="48" max="48" width="5.88671875" style="45" customWidth="1"/>
    <col min="49" max="49" width="5.5546875" style="45" customWidth="1"/>
    <col min="50" max="50" width="5" style="45" customWidth="1"/>
    <col min="51" max="51" width="5.33203125" style="45" customWidth="1"/>
    <col min="52" max="52" width="5.5546875" style="45" customWidth="1"/>
    <col min="53" max="53" width="6.33203125" style="45" customWidth="1"/>
    <col min="54" max="54" width="5.88671875" style="45" customWidth="1"/>
    <col min="55" max="55" width="5.5546875" style="45" customWidth="1"/>
    <col min="56" max="56" width="5.88671875" style="45" hidden="1" customWidth="1"/>
    <col min="57" max="57" width="6.33203125" style="45" hidden="1" customWidth="1"/>
    <col min="58" max="58" width="6" style="45" customWidth="1"/>
    <col min="59" max="59" width="6.44140625" style="45" customWidth="1"/>
    <col min="60" max="60" width="5.5546875" style="45" customWidth="1"/>
    <col min="61" max="61" width="5.88671875" style="45" customWidth="1"/>
    <col min="62" max="62" width="6.5546875" style="45" customWidth="1"/>
    <col min="63" max="63" width="6.109375" style="45" customWidth="1"/>
    <col min="64" max="64" width="7.88671875" style="45" customWidth="1"/>
    <col min="65" max="66" width="8.88671875" style="46"/>
    <col min="67" max="109" width="8.88671875" style="45"/>
    <col min="110" max="110" width="8.88671875" style="45" customWidth="1"/>
    <col min="111" max="16384" width="8.88671875" style="45"/>
  </cols>
  <sheetData>
    <row r="1" spans="1:121" ht="33.75" customHeight="1" x14ac:dyDescent="0.3">
      <c r="A1" s="530" t="s">
        <v>135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0"/>
      <c r="U1" s="530"/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530"/>
      <c r="AO1" s="530"/>
      <c r="AP1" s="530"/>
      <c r="AQ1" s="530"/>
      <c r="AR1" s="530"/>
      <c r="AS1" s="530"/>
      <c r="AT1" s="530"/>
      <c r="AU1" s="530"/>
      <c r="AV1" s="530"/>
      <c r="AW1" s="530"/>
      <c r="AX1" s="530"/>
      <c r="AY1" s="530"/>
      <c r="AZ1" s="530"/>
      <c r="BA1" s="530"/>
      <c r="BB1" s="530"/>
      <c r="BC1" s="530"/>
      <c r="BD1" s="530"/>
      <c r="BE1" s="530"/>
      <c r="BF1" s="530"/>
      <c r="BG1" s="530"/>
      <c r="BH1" s="530"/>
      <c r="BI1" s="530"/>
      <c r="BJ1" s="530"/>
    </row>
    <row r="2" spans="1:121" ht="31.2" customHeight="1" x14ac:dyDescent="0.55000000000000004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3"/>
      <c r="M2" s="13"/>
      <c r="N2" s="13"/>
      <c r="O2" s="13"/>
      <c r="P2" s="13"/>
      <c r="Q2" s="13"/>
      <c r="R2" s="14"/>
      <c r="S2" s="14"/>
      <c r="T2" s="14"/>
      <c r="U2" s="2"/>
      <c r="V2" s="2"/>
      <c r="W2" s="2"/>
      <c r="X2" s="359" t="s">
        <v>122</v>
      </c>
      <c r="Y2" s="359"/>
      <c r="Z2" s="359"/>
      <c r="AA2" s="359"/>
      <c r="AB2" s="359"/>
      <c r="AC2" s="359"/>
      <c r="AD2" s="359"/>
      <c r="AE2" s="359"/>
      <c r="AF2" s="359"/>
      <c r="AG2" s="359"/>
      <c r="AH2" s="359"/>
      <c r="AI2" s="359"/>
      <c r="AJ2" s="359"/>
      <c r="AK2" s="359"/>
      <c r="AL2" s="359"/>
      <c r="AM2" s="126"/>
      <c r="AN2" s="126"/>
      <c r="AO2" s="2"/>
      <c r="AP2" s="2"/>
      <c r="AQ2" s="2"/>
      <c r="AR2" s="2"/>
      <c r="AS2" s="2"/>
      <c r="AT2" s="2"/>
      <c r="AU2" s="15"/>
      <c r="AV2" s="15"/>
      <c r="AW2" s="15"/>
      <c r="AX2" s="16"/>
      <c r="AY2" s="2"/>
      <c r="AZ2" s="2"/>
      <c r="BA2" s="2"/>
      <c r="BB2" s="2"/>
      <c r="BC2" s="2"/>
      <c r="BD2" s="2"/>
      <c r="BE2" s="2"/>
      <c r="BF2" s="489"/>
      <c r="BG2" s="489"/>
      <c r="BH2" s="489"/>
      <c r="BI2" s="489"/>
      <c r="BJ2" s="46"/>
      <c r="BK2" s="2"/>
    </row>
    <row r="3" spans="1:121" ht="31.2" customHeight="1" x14ac:dyDescent="0.55000000000000004">
      <c r="A3" s="12" t="s">
        <v>109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  <c r="M3" s="13"/>
      <c r="N3" s="13"/>
      <c r="O3" s="13"/>
      <c r="P3" s="13"/>
      <c r="Q3" s="13"/>
      <c r="R3" s="14"/>
      <c r="S3" s="14"/>
      <c r="T3" s="14"/>
      <c r="U3" s="2"/>
      <c r="V3" s="2"/>
      <c r="W3" s="2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59"/>
      <c r="AI3" s="359"/>
      <c r="AJ3" s="359"/>
      <c r="AK3" s="359"/>
      <c r="AL3" s="359"/>
      <c r="AM3" s="126"/>
      <c r="AN3" s="126"/>
      <c r="AO3" s="2"/>
      <c r="AP3" s="2"/>
      <c r="AQ3" s="2"/>
      <c r="AR3" s="2"/>
      <c r="AS3" s="2"/>
      <c r="AT3" s="2"/>
      <c r="AU3" s="15"/>
      <c r="AV3" s="15"/>
      <c r="AW3" s="15"/>
      <c r="AX3" s="16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46"/>
      <c r="BK3" s="2"/>
    </row>
    <row r="4" spans="1:121" ht="31.2" customHeight="1" x14ac:dyDescent="0.55000000000000004">
      <c r="A4" s="12" t="s">
        <v>110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3"/>
      <c r="M4" s="13"/>
      <c r="N4" s="13"/>
      <c r="O4" s="13"/>
      <c r="P4" s="13"/>
      <c r="Q4" s="13"/>
      <c r="R4" s="14"/>
      <c r="S4" s="14"/>
      <c r="T4" s="14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2"/>
      <c r="AO4" s="2"/>
      <c r="AP4" s="2"/>
      <c r="AQ4" s="2"/>
      <c r="AR4" s="2"/>
      <c r="AS4" s="2"/>
      <c r="AT4" s="2"/>
      <c r="AU4" s="15"/>
      <c r="AV4" s="15"/>
      <c r="AW4" s="15"/>
      <c r="AX4" s="16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46"/>
      <c r="BK4" s="2"/>
    </row>
    <row r="5" spans="1:121" ht="30.75" customHeight="1" x14ac:dyDescent="0.55000000000000004">
      <c r="A5" s="12" t="s">
        <v>111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3"/>
      <c r="M5" s="47" t="s">
        <v>296</v>
      </c>
      <c r="U5" s="12"/>
      <c r="V5" s="17"/>
      <c r="W5" s="17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9"/>
      <c r="AS5" s="49"/>
      <c r="AT5" s="49"/>
      <c r="AU5" s="49"/>
      <c r="AV5" s="48"/>
      <c r="AW5" s="49"/>
      <c r="AX5" s="16"/>
      <c r="AZ5" s="116" t="s">
        <v>237</v>
      </c>
      <c r="BA5" s="18"/>
      <c r="BC5" s="46"/>
      <c r="BD5" s="46"/>
      <c r="BE5" s="46"/>
      <c r="BF5" s="117"/>
      <c r="BG5" s="117"/>
      <c r="BH5" s="117"/>
      <c r="BI5" s="117"/>
      <c r="BJ5" s="50"/>
      <c r="BK5" s="2"/>
    </row>
    <row r="6" spans="1:121" ht="46.5" customHeight="1" x14ac:dyDescent="0.55000000000000004">
      <c r="A6" s="47" t="s">
        <v>300</v>
      </c>
      <c r="B6" s="47"/>
      <c r="C6" s="47"/>
      <c r="D6" s="47"/>
      <c r="E6" s="47"/>
      <c r="F6" s="118" t="s">
        <v>184</v>
      </c>
      <c r="G6" s="118"/>
      <c r="H6" s="118"/>
      <c r="I6" s="118"/>
      <c r="J6" s="118"/>
      <c r="K6" s="118"/>
      <c r="L6" s="119"/>
      <c r="M6" s="51"/>
      <c r="N6" s="51"/>
      <c r="O6" s="51"/>
      <c r="P6" s="13"/>
      <c r="Q6" s="13"/>
      <c r="R6" s="14"/>
      <c r="S6" s="14"/>
      <c r="T6" s="52" t="s">
        <v>117</v>
      </c>
      <c r="U6" s="4" t="s">
        <v>112</v>
      </c>
      <c r="V6" s="19"/>
      <c r="W6" s="19"/>
      <c r="Y6" s="53"/>
      <c r="Z6" s="53"/>
      <c r="AA6" s="53"/>
      <c r="AB6" s="531"/>
      <c r="AC6" s="531"/>
      <c r="AD6" s="531"/>
      <c r="AE6" s="531"/>
      <c r="AF6" s="531"/>
      <c r="AG6" s="531"/>
      <c r="AH6" s="531"/>
      <c r="AI6" s="531"/>
      <c r="AJ6" s="531"/>
      <c r="AK6" s="531"/>
      <c r="AL6" s="531"/>
      <c r="AM6" s="531"/>
      <c r="AN6" s="531"/>
      <c r="AO6" s="531"/>
      <c r="AP6" s="531"/>
      <c r="AQ6" s="531"/>
      <c r="AR6" s="531"/>
      <c r="AS6" s="531"/>
      <c r="AT6" s="531"/>
      <c r="AU6" s="531"/>
      <c r="AV6" s="531"/>
      <c r="AW6" s="531"/>
      <c r="AX6" s="531"/>
      <c r="AZ6" s="12"/>
      <c r="BA6" s="42"/>
      <c r="BE6" s="2"/>
      <c r="BF6" s="2"/>
      <c r="BG6" s="2"/>
      <c r="BH6" s="2"/>
      <c r="BI6" s="2"/>
      <c r="BJ6" s="46"/>
      <c r="BK6" s="2"/>
    </row>
    <row r="7" spans="1:121" ht="18.75" customHeight="1" x14ac:dyDescent="0.55000000000000004">
      <c r="A7" s="130" t="s">
        <v>139</v>
      </c>
      <c r="B7" s="54"/>
      <c r="C7" s="54"/>
      <c r="D7" s="54"/>
      <c r="E7" s="54"/>
      <c r="F7" s="54"/>
      <c r="G7" s="54"/>
      <c r="H7" s="55"/>
      <c r="I7" s="55"/>
      <c r="J7" s="55"/>
      <c r="K7" s="56"/>
      <c r="L7" s="57"/>
      <c r="M7" s="57"/>
      <c r="N7" s="49"/>
      <c r="O7" s="49"/>
      <c r="P7" s="2"/>
      <c r="Q7" s="2"/>
      <c r="R7" s="14"/>
      <c r="S7" s="14"/>
      <c r="T7" s="47"/>
      <c r="U7" s="17"/>
      <c r="V7" s="17"/>
      <c r="W7" s="1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51"/>
      <c r="AS7" s="51"/>
      <c r="AT7" s="51"/>
      <c r="AU7" s="51"/>
      <c r="AV7" s="47"/>
      <c r="AW7" s="51"/>
      <c r="AX7" s="16"/>
      <c r="AZ7" s="12"/>
      <c r="BA7" s="44"/>
      <c r="BE7" s="21"/>
      <c r="BF7" s="2"/>
      <c r="BG7" s="2"/>
      <c r="BH7" s="2"/>
      <c r="BI7" s="2"/>
      <c r="BJ7" s="46"/>
      <c r="BK7" s="2"/>
    </row>
    <row r="8" spans="1:121" ht="27.75" customHeight="1" x14ac:dyDescent="0.55000000000000004">
      <c r="A8" s="12" t="s">
        <v>113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3"/>
      <c r="M8" s="23"/>
      <c r="N8" s="2"/>
      <c r="O8" s="2"/>
      <c r="P8" s="2"/>
      <c r="Q8" s="2"/>
      <c r="R8" s="14"/>
      <c r="S8" s="14"/>
      <c r="T8" s="52"/>
      <c r="W8" s="1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9"/>
      <c r="AS8" s="49"/>
      <c r="AT8" s="49"/>
      <c r="AU8" s="49"/>
      <c r="AV8" s="48"/>
      <c r="AW8" s="49"/>
      <c r="AX8" s="24"/>
      <c r="AZ8" s="12" t="s">
        <v>301</v>
      </c>
      <c r="BA8" s="2"/>
      <c r="BE8" s="2"/>
      <c r="BF8" s="2"/>
      <c r="BG8" s="2"/>
      <c r="BH8" s="2"/>
      <c r="BI8" s="2"/>
      <c r="BJ8" s="46"/>
      <c r="BK8" s="2"/>
    </row>
    <row r="9" spans="1:121" ht="21" customHeight="1" x14ac:dyDescent="0.55000000000000004">
      <c r="A9" s="130" t="s">
        <v>114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"/>
      <c r="O9" s="2"/>
      <c r="P9" s="2"/>
      <c r="Q9" s="2"/>
      <c r="R9" s="14"/>
      <c r="S9" s="14"/>
      <c r="T9" s="14"/>
      <c r="U9" s="25"/>
      <c r="V9" s="17"/>
      <c r="W9" s="17"/>
      <c r="X9" s="17"/>
      <c r="Y9" s="17"/>
      <c r="Z9" s="17"/>
      <c r="AA9" s="2"/>
      <c r="AB9" s="12"/>
      <c r="AC9" s="17"/>
      <c r="AD9" s="17"/>
      <c r="AE9" s="12"/>
      <c r="AF9" s="17"/>
      <c r="AG9" s="17"/>
      <c r="AH9" s="17"/>
      <c r="AI9" s="17"/>
      <c r="AJ9" s="17"/>
      <c r="AK9" s="17"/>
      <c r="AL9" s="17"/>
      <c r="AM9" s="17"/>
      <c r="AN9" s="17"/>
      <c r="AO9" s="2"/>
      <c r="AP9" s="2"/>
      <c r="AQ9" s="2"/>
      <c r="AR9" s="2"/>
      <c r="AS9" s="22"/>
      <c r="AT9" s="22"/>
      <c r="AU9" s="26"/>
      <c r="AV9" s="15"/>
      <c r="AW9" s="15"/>
      <c r="AX9" s="16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46"/>
      <c r="BK9" s="2"/>
    </row>
    <row r="10" spans="1:121" ht="30.6" x14ac:dyDescent="0.55000000000000004">
      <c r="A10" s="12" t="s">
        <v>115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3"/>
      <c r="M10" s="23"/>
      <c r="N10" s="2"/>
      <c r="O10" s="2"/>
      <c r="P10" s="2"/>
      <c r="Q10" s="2"/>
      <c r="R10" s="14"/>
      <c r="S10" s="14"/>
      <c r="T10" s="14"/>
      <c r="U10" s="12"/>
      <c r="V10" s="17"/>
      <c r="W10" s="17"/>
      <c r="X10" s="12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2"/>
      <c r="AP10" s="2"/>
      <c r="AQ10" s="2"/>
      <c r="AR10" s="2"/>
      <c r="AS10" s="2"/>
      <c r="AT10" s="2"/>
      <c r="AU10" s="15"/>
      <c r="AV10" s="15"/>
      <c r="AW10" s="15"/>
      <c r="AX10" s="16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46"/>
      <c r="BK10" s="2"/>
    </row>
    <row r="11" spans="1:121" ht="21" customHeight="1" x14ac:dyDescent="0.45"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K11" s="2"/>
      <c r="BL11" s="12"/>
      <c r="BM11" s="39"/>
      <c r="BN11" s="39"/>
      <c r="BO11" s="22"/>
      <c r="BP11" s="22"/>
      <c r="BQ11" s="22"/>
      <c r="BR11" s="22"/>
      <c r="BS11" s="22"/>
      <c r="BT11" s="22"/>
      <c r="BU11" s="22"/>
      <c r="BV11" s="22"/>
      <c r="BW11" s="23"/>
      <c r="BX11" s="23"/>
      <c r="BY11" s="2"/>
      <c r="BZ11" s="2"/>
      <c r="CA11" s="2"/>
      <c r="CB11" s="14"/>
      <c r="CC11" s="14"/>
      <c r="CD11" s="12"/>
      <c r="CE11" s="17"/>
      <c r="CF11" s="17"/>
      <c r="CG11" s="12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2"/>
      <c r="CX11" s="2"/>
      <c r="CY11" s="2"/>
      <c r="CZ11" s="2"/>
      <c r="DA11" s="2"/>
      <c r="DB11" s="2"/>
      <c r="DC11" s="15"/>
      <c r="DD11" s="15"/>
      <c r="DE11" s="15"/>
      <c r="DF11" s="16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</row>
    <row r="12" spans="1:121" s="61" customFormat="1" ht="32.25" customHeight="1" x14ac:dyDescent="0.3">
      <c r="B12" s="62"/>
      <c r="C12" s="62"/>
      <c r="D12" s="62"/>
      <c r="E12" s="63" t="s">
        <v>62</v>
      </c>
      <c r="F12" s="62"/>
      <c r="G12" s="62"/>
      <c r="H12" s="62"/>
      <c r="I12" s="62"/>
      <c r="J12" s="64"/>
      <c r="K12" s="63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O12" s="68" t="s">
        <v>116</v>
      </c>
      <c r="AQ12" s="67"/>
      <c r="AT12" s="69"/>
      <c r="AU12" s="69"/>
      <c r="AV12" s="69"/>
      <c r="AW12" s="69"/>
      <c r="AX12" s="69"/>
      <c r="AY12" s="69"/>
      <c r="AZ12" s="69"/>
      <c r="BA12" s="69"/>
      <c r="BG12" s="66"/>
      <c r="BH12" s="66"/>
      <c r="BI12" s="66"/>
      <c r="BJ12" s="67"/>
      <c r="BK12" s="35"/>
      <c r="BL12" s="36"/>
      <c r="BM12" s="40"/>
      <c r="BN12" s="40"/>
      <c r="BO12" s="36"/>
      <c r="BP12" s="36"/>
      <c r="BQ12" s="36"/>
      <c r="BR12" s="36"/>
      <c r="BS12" s="36"/>
      <c r="BT12" s="36"/>
      <c r="BU12" s="36"/>
      <c r="BV12" s="36"/>
      <c r="BW12" s="35"/>
      <c r="BX12" s="35"/>
      <c r="BY12" s="35"/>
      <c r="BZ12" s="35"/>
      <c r="CA12" s="35"/>
      <c r="CB12" s="37"/>
      <c r="CC12" s="37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5"/>
      <c r="DB12" s="35"/>
      <c r="DC12" s="35"/>
      <c r="DD12" s="35"/>
      <c r="DE12" s="35"/>
      <c r="DF12" s="38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</row>
    <row r="13" spans="1:121" s="49" customFormat="1" ht="19.95" customHeight="1" x14ac:dyDescent="0.3">
      <c r="A13" s="502" t="s">
        <v>8</v>
      </c>
      <c r="B13" s="500" t="s">
        <v>9</v>
      </c>
      <c r="C13" s="501"/>
      <c r="D13" s="501"/>
      <c r="E13" s="501"/>
      <c r="F13" s="494" t="s">
        <v>10</v>
      </c>
      <c r="G13" s="490" t="s">
        <v>11</v>
      </c>
      <c r="H13" s="491"/>
      <c r="I13" s="492"/>
      <c r="J13" s="494" t="s">
        <v>12</v>
      </c>
      <c r="K13" s="490" t="s">
        <v>13</v>
      </c>
      <c r="L13" s="491"/>
      <c r="M13" s="491"/>
      <c r="N13" s="492"/>
      <c r="O13" s="490" t="s">
        <v>14</v>
      </c>
      <c r="P13" s="491"/>
      <c r="Q13" s="491"/>
      <c r="R13" s="492"/>
      <c r="S13" s="494" t="s">
        <v>15</v>
      </c>
      <c r="T13" s="490" t="s">
        <v>16</v>
      </c>
      <c r="U13" s="491"/>
      <c r="V13" s="492"/>
      <c r="W13" s="494" t="s">
        <v>17</v>
      </c>
      <c r="X13" s="490" t="s">
        <v>18</v>
      </c>
      <c r="Y13" s="491"/>
      <c r="Z13" s="491"/>
      <c r="AA13" s="494" t="s">
        <v>19</v>
      </c>
      <c r="AB13" s="490" t="s">
        <v>20</v>
      </c>
      <c r="AC13" s="491"/>
      <c r="AD13" s="491"/>
      <c r="AE13" s="492"/>
      <c r="AF13" s="494" t="s">
        <v>21</v>
      </c>
      <c r="AG13" s="490" t="s">
        <v>22</v>
      </c>
      <c r="AH13" s="491"/>
      <c r="AI13" s="492"/>
      <c r="AJ13" s="494" t="s">
        <v>23</v>
      </c>
      <c r="AK13" s="490" t="s">
        <v>24</v>
      </c>
      <c r="AL13" s="491"/>
      <c r="AM13" s="492"/>
      <c r="AN13" s="494" t="s">
        <v>28</v>
      </c>
      <c r="AO13" s="490" t="s">
        <v>25</v>
      </c>
      <c r="AP13" s="491"/>
      <c r="AQ13" s="491"/>
      <c r="AR13" s="491"/>
      <c r="AS13" s="494" t="s">
        <v>26</v>
      </c>
      <c r="AT13" s="490" t="s">
        <v>27</v>
      </c>
      <c r="AU13" s="491"/>
      <c r="AV13" s="492"/>
      <c r="AW13" s="494" t="s">
        <v>28</v>
      </c>
      <c r="AX13" s="490" t="s">
        <v>29</v>
      </c>
      <c r="AY13" s="491"/>
      <c r="AZ13" s="491"/>
      <c r="BA13" s="492"/>
      <c r="BB13" s="507" t="s">
        <v>30</v>
      </c>
      <c r="BC13" s="507" t="s">
        <v>31</v>
      </c>
      <c r="BD13" s="218"/>
      <c r="BE13" s="218"/>
      <c r="BF13" s="507" t="s">
        <v>61</v>
      </c>
      <c r="BG13" s="532" t="s">
        <v>79</v>
      </c>
      <c r="BH13" s="532" t="s">
        <v>3</v>
      </c>
      <c r="BI13" s="532" t="s">
        <v>2</v>
      </c>
      <c r="BJ13" s="532" t="s">
        <v>1</v>
      </c>
      <c r="BM13" s="46"/>
    </row>
    <row r="14" spans="1:121" s="49" customFormat="1" ht="183.75" customHeight="1" x14ac:dyDescent="0.3">
      <c r="A14" s="503"/>
      <c r="B14" s="70" t="s">
        <v>32</v>
      </c>
      <c r="C14" s="70" t="s">
        <v>33</v>
      </c>
      <c r="D14" s="70" t="s">
        <v>34</v>
      </c>
      <c r="E14" s="70" t="s">
        <v>35</v>
      </c>
      <c r="F14" s="495"/>
      <c r="G14" s="70" t="s">
        <v>36</v>
      </c>
      <c r="H14" s="70" t="s">
        <v>37</v>
      </c>
      <c r="I14" s="70" t="s">
        <v>38</v>
      </c>
      <c r="J14" s="495"/>
      <c r="K14" s="70" t="s">
        <v>39</v>
      </c>
      <c r="L14" s="70" t="s">
        <v>40</v>
      </c>
      <c r="M14" s="70" t="s">
        <v>41</v>
      </c>
      <c r="N14" s="70" t="s">
        <v>41</v>
      </c>
      <c r="O14" s="70" t="s">
        <v>42</v>
      </c>
      <c r="P14" s="70" t="s">
        <v>33</v>
      </c>
      <c r="Q14" s="70" t="s">
        <v>34</v>
      </c>
      <c r="R14" s="70" t="s">
        <v>35</v>
      </c>
      <c r="S14" s="495"/>
      <c r="T14" s="70" t="s">
        <v>43</v>
      </c>
      <c r="U14" s="70" t="s">
        <v>44</v>
      </c>
      <c r="V14" s="70" t="s">
        <v>45</v>
      </c>
      <c r="W14" s="495"/>
      <c r="X14" s="70" t="s">
        <v>46</v>
      </c>
      <c r="Y14" s="70" t="s">
        <v>47</v>
      </c>
      <c r="Z14" s="70" t="s">
        <v>48</v>
      </c>
      <c r="AA14" s="495"/>
      <c r="AB14" s="70" t="s">
        <v>46</v>
      </c>
      <c r="AC14" s="70" t="s">
        <v>47</v>
      </c>
      <c r="AD14" s="70" t="s">
        <v>48</v>
      </c>
      <c r="AE14" s="70" t="s">
        <v>49</v>
      </c>
      <c r="AF14" s="495"/>
      <c r="AG14" s="70" t="s">
        <v>36</v>
      </c>
      <c r="AH14" s="70" t="s">
        <v>37</v>
      </c>
      <c r="AI14" s="70" t="s">
        <v>38</v>
      </c>
      <c r="AJ14" s="495"/>
      <c r="AK14" s="70" t="s">
        <v>50</v>
      </c>
      <c r="AL14" s="70" t="s">
        <v>51</v>
      </c>
      <c r="AM14" s="70" t="s">
        <v>38</v>
      </c>
      <c r="AN14" s="495"/>
      <c r="AO14" s="70" t="s">
        <v>42</v>
      </c>
      <c r="AP14" s="70" t="s">
        <v>33</v>
      </c>
      <c r="AQ14" s="71" t="s">
        <v>34</v>
      </c>
      <c r="AR14" s="70" t="s">
        <v>35</v>
      </c>
      <c r="AS14" s="495"/>
      <c r="AT14" s="70" t="s">
        <v>36</v>
      </c>
      <c r="AU14" s="70" t="s">
        <v>37</v>
      </c>
      <c r="AV14" s="70" t="s">
        <v>38</v>
      </c>
      <c r="AW14" s="495"/>
      <c r="AX14" s="70" t="s">
        <v>39</v>
      </c>
      <c r="AY14" s="70" t="s">
        <v>40</v>
      </c>
      <c r="AZ14" s="70" t="s">
        <v>41</v>
      </c>
      <c r="BA14" s="70" t="s">
        <v>52</v>
      </c>
      <c r="BB14" s="507"/>
      <c r="BC14" s="507"/>
      <c r="BD14" s="218"/>
      <c r="BE14" s="218"/>
      <c r="BF14" s="507"/>
      <c r="BG14" s="532"/>
      <c r="BH14" s="532"/>
      <c r="BI14" s="532"/>
      <c r="BJ14" s="532"/>
      <c r="BM14" s="46"/>
    </row>
    <row r="15" spans="1:121" s="49" customFormat="1" ht="26.25" x14ac:dyDescent="0.25">
      <c r="A15" s="6" t="s">
        <v>53</v>
      </c>
      <c r="B15" s="6"/>
      <c r="C15" s="72"/>
      <c r="D15" s="6">
        <f>AM26</f>
        <v>18</v>
      </c>
      <c r="E15" s="72"/>
      <c r="F15" s="72"/>
      <c r="G15" s="72"/>
      <c r="H15" s="6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3"/>
      <c r="T15" s="73" t="s">
        <v>64</v>
      </c>
      <c r="U15" s="73" t="s">
        <v>64</v>
      </c>
      <c r="V15" s="7" t="s">
        <v>58</v>
      </c>
      <c r="W15" s="7" t="s">
        <v>58</v>
      </c>
      <c r="X15" s="74"/>
      <c r="Y15" s="74"/>
      <c r="Z15" s="72"/>
      <c r="AA15" s="72"/>
      <c r="AB15" s="72"/>
      <c r="AC15" s="72"/>
      <c r="AD15" s="72"/>
      <c r="AE15" s="75"/>
      <c r="AF15" s="6">
        <f>AS26</f>
        <v>16</v>
      </c>
      <c r="AG15" s="72"/>
      <c r="AH15" s="72"/>
      <c r="AI15" s="72"/>
      <c r="AJ15" s="72"/>
      <c r="AK15" s="72"/>
      <c r="AL15" s="72"/>
      <c r="AM15" s="74"/>
      <c r="AN15" s="73" t="s">
        <v>64</v>
      </c>
      <c r="AO15" s="73" t="s">
        <v>64</v>
      </c>
      <c r="AP15" s="6" t="s">
        <v>120</v>
      </c>
      <c r="AQ15" s="6" t="s">
        <v>120</v>
      </c>
      <c r="AR15" s="6" t="s">
        <v>120</v>
      </c>
      <c r="AS15" s="6" t="s">
        <v>120</v>
      </c>
      <c r="AT15" s="6" t="s">
        <v>120</v>
      </c>
      <c r="AU15" s="6" t="s">
        <v>120</v>
      </c>
      <c r="AV15" s="7" t="s">
        <v>58</v>
      </c>
      <c r="AW15" s="7" t="s">
        <v>58</v>
      </c>
      <c r="AX15" s="7" t="s">
        <v>58</v>
      </c>
      <c r="AY15" s="7" t="s">
        <v>58</v>
      </c>
      <c r="AZ15" s="7" t="s">
        <v>58</v>
      </c>
      <c r="BA15" s="7" t="s">
        <v>58</v>
      </c>
      <c r="BB15" s="6">
        <f>D15+AF15</f>
        <v>34</v>
      </c>
      <c r="BC15" s="6">
        <v>4</v>
      </c>
      <c r="BD15" s="218"/>
      <c r="BE15" s="218"/>
      <c r="BF15" s="6">
        <v>6</v>
      </c>
      <c r="BG15" s="7"/>
      <c r="BH15" s="7"/>
      <c r="BI15" s="8">
        <v>8</v>
      </c>
      <c r="BJ15" s="6">
        <f>SUM(BB15:BI15)</f>
        <v>52</v>
      </c>
      <c r="BM15" s="46"/>
    </row>
    <row r="16" spans="1:121" s="49" customFormat="1" ht="24.75" customHeight="1" x14ac:dyDescent="0.4">
      <c r="A16" s="6" t="s">
        <v>54</v>
      </c>
      <c r="B16" s="6"/>
      <c r="C16" s="72"/>
      <c r="D16" s="6">
        <f>AY26</f>
        <v>8</v>
      </c>
      <c r="E16" s="72"/>
      <c r="F16" s="72"/>
      <c r="G16" s="72"/>
      <c r="H16" s="73"/>
      <c r="I16" s="73"/>
      <c r="J16" s="73" t="s">
        <v>64</v>
      </c>
      <c r="K16" s="6" t="s">
        <v>120</v>
      </c>
      <c r="L16" s="6" t="s">
        <v>120</v>
      </c>
      <c r="M16" s="6" t="s">
        <v>120</v>
      </c>
      <c r="N16" s="6" t="s">
        <v>120</v>
      </c>
      <c r="O16" s="6" t="s">
        <v>57</v>
      </c>
      <c r="P16" s="6" t="s">
        <v>57</v>
      </c>
      <c r="Q16" s="6" t="s">
        <v>57</v>
      </c>
      <c r="R16" s="6" t="s">
        <v>57</v>
      </c>
      <c r="S16" s="6" t="s">
        <v>57</v>
      </c>
      <c r="T16" s="6" t="s">
        <v>57</v>
      </c>
      <c r="U16" s="6" t="s">
        <v>57</v>
      </c>
      <c r="V16" s="6" t="s">
        <v>57</v>
      </c>
      <c r="W16" s="6" t="s">
        <v>60</v>
      </c>
      <c r="X16" s="6"/>
      <c r="Y16" s="6"/>
      <c r="Z16" s="76"/>
      <c r="AA16" s="76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7"/>
      <c r="AT16" s="77"/>
      <c r="AU16" s="78"/>
      <c r="AV16" s="79"/>
      <c r="AW16" s="79"/>
      <c r="AX16" s="72"/>
      <c r="AY16" s="72"/>
      <c r="AZ16" s="72"/>
      <c r="BA16" s="72"/>
      <c r="BB16" s="6">
        <f>D16</f>
        <v>8</v>
      </c>
      <c r="BC16" s="6">
        <v>1</v>
      </c>
      <c r="BD16" s="218"/>
      <c r="BE16" s="218"/>
      <c r="BF16" s="6">
        <v>4</v>
      </c>
      <c r="BG16" s="6">
        <v>8</v>
      </c>
      <c r="BH16" s="6">
        <v>1</v>
      </c>
      <c r="BI16" s="6"/>
      <c r="BJ16" s="6">
        <f>SUM(BB16:BI16)</f>
        <v>22</v>
      </c>
      <c r="BM16" s="46"/>
    </row>
    <row r="17" spans="1:82" s="49" customFormat="1" ht="27" customHeight="1" x14ac:dyDescent="0.2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1"/>
      <c r="AI17" s="80"/>
      <c r="AJ17" s="80"/>
      <c r="AK17" s="82"/>
      <c r="AL17" s="82"/>
      <c r="AM17" s="83"/>
      <c r="AN17" s="83"/>
      <c r="AO17" s="84"/>
      <c r="AP17" s="1"/>
      <c r="AQ17" s="1"/>
      <c r="AR17" s="1"/>
      <c r="AS17" s="1"/>
      <c r="AT17" s="1"/>
      <c r="AU17" s="1"/>
      <c r="AV17" s="1"/>
      <c r="AW17" s="1"/>
      <c r="AX17" s="82"/>
      <c r="AY17" s="82"/>
      <c r="AZ17" s="45"/>
      <c r="BA17" s="45"/>
      <c r="BB17" s="9">
        <f>SUM(BB15:BB16)</f>
        <v>42</v>
      </c>
      <c r="BC17" s="9">
        <f>SUM(BC15:BC16)</f>
        <v>5</v>
      </c>
      <c r="BD17" s="218"/>
      <c r="BE17" s="218"/>
      <c r="BF17" s="9">
        <f>SUM(BF15:BF16)</f>
        <v>10</v>
      </c>
      <c r="BG17" s="9">
        <f>SUM(BG15:BG16)</f>
        <v>8</v>
      </c>
      <c r="BH17" s="9">
        <f>SUM(BH15:BH16)</f>
        <v>1</v>
      </c>
      <c r="BI17" s="9">
        <f>SUM(BI15:BI16)</f>
        <v>8</v>
      </c>
      <c r="BJ17" s="9">
        <f>SUM(BJ15:BJ16)</f>
        <v>74</v>
      </c>
      <c r="BM17" s="46"/>
    </row>
    <row r="18" spans="1:82" s="49" customFormat="1" ht="25.2" customHeight="1" x14ac:dyDescent="0.45">
      <c r="A18" s="85"/>
      <c r="B18" s="85"/>
      <c r="C18" s="86" t="s">
        <v>55</v>
      </c>
      <c r="D18" s="86"/>
      <c r="E18" s="86"/>
      <c r="F18" s="86"/>
      <c r="G18" s="55"/>
      <c r="H18" s="87"/>
      <c r="I18" s="88" t="s">
        <v>56</v>
      </c>
      <c r="J18" s="86" t="s">
        <v>80</v>
      </c>
      <c r="K18" s="86"/>
      <c r="L18" s="86"/>
      <c r="M18" s="89"/>
      <c r="N18" s="89"/>
      <c r="O18" s="45"/>
      <c r="P18" s="45"/>
      <c r="Q18" s="45"/>
      <c r="R18" s="45"/>
      <c r="S18" s="77" t="s">
        <v>59</v>
      </c>
      <c r="T18" s="88" t="s">
        <v>56</v>
      </c>
      <c r="U18" s="86" t="s">
        <v>84</v>
      </c>
      <c r="V18" s="90"/>
      <c r="W18" s="86"/>
      <c r="X18" s="45"/>
      <c r="Y18" s="45"/>
      <c r="Z18" s="55"/>
      <c r="AA18" s="55"/>
      <c r="AB18" s="45"/>
      <c r="AC18" s="45"/>
      <c r="AD18" s="45"/>
      <c r="AE18" s="45"/>
      <c r="AF18" s="91" t="s">
        <v>60</v>
      </c>
      <c r="AG18" s="88" t="s">
        <v>56</v>
      </c>
      <c r="AH18" s="86" t="s">
        <v>83</v>
      </c>
      <c r="AI18" s="86"/>
      <c r="AJ18" s="86"/>
      <c r="AK18" s="92"/>
      <c r="AL18" s="92"/>
      <c r="AM18" s="45"/>
      <c r="AN18" s="45"/>
      <c r="AO18" s="84"/>
      <c r="AP18" s="84"/>
      <c r="AQ18" s="84"/>
      <c r="AR18" s="1"/>
      <c r="AS18" s="1"/>
      <c r="AT18" s="1"/>
      <c r="AU18" s="1"/>
      <c r="AV18" s="1"/>
      <c r="AW18" s="1"/>
      <c r="AX18" s="93"/>
      <c r="AY18" s="85"/>
      <c r="AZ18" s="85"/>
      <c r="BA18" s="85"/>
      <c r="BB18" s="85"/>
      <c r="BC18" s="85"/>
      <c r="BD18" s="85"/>
      <c r="BH18" s="45"/>
      <c r="BI18" s="46"/>
      <c r="BJ18" s="46"/>
      <c r="BM18" s="46"/>
    </row>
    <row r="19" spans="1:82" s="49" customFormat="1" ht="16.5" customHeight="1" x14ac:dyDescent="0.4">
      <c r="A19" s="85"/>
      <c r="B19" s="85"/>
      <c r="C19" s="85"/>
      <c r="D19" s="58"/>
      <c r="E19" s="58"/>
      <c r="F19" s="58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86"/>
      <c r="AC19" s="86"/>
      <c r="AD19" s="86"/>
      <c r="AE19" s="86"/>
      <c r="AF19" s="86"/>
      <c r="AG19" s="92"/>
      <c r="AH19" s="92"/>
      <c r="AI19" s="90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92"/>
      <c r="BH19" s="92"/>
      <c r="BI19" s="94"/>
      <c r="BJ19" s="94"/>
      <c r="BM19" s="94"/>
    </row>
    <row r="20" spans="1:82" s="49" customFormat="1" ht="25.2" x14ac:dyDescent="0.45">
      <c r="A20" s="85"/>
      <c r="B20" s="85"/>
      <c r="C20" s="85"/>
      <c r="D20" s="86"/>
      <c r="E20" s="86"/>
      <c r="F20" s="86"/>
      <c r="G20" s="86"/>
      <c r="H20" s="96" t="s">
        <v>64</v>
      </c>
      <c r="I20" s="88" t="s">
        <v>56</v>
      </c>
      <c r="J20" s="86" t="s">
        <v>81</v>
      </c>
      <c r="K20" s="86"/>
      <c r="L20" s="86"/>
      <c r="M20" s="86"/>
      <c r="N20" s="45"/>
      <c r="O20" s="45"/>
      <c r="P20" s="45"/>
      <c r="Q20" s="45"/>
      <c r="R20" s="45"/>
      <c r="S20" s="91" t="s">
        <v>57</v>
      </c>
      <c r="T20" s="88" t="s">
        <v>56</v>
      </c>
      <c r="U20" s="86" t="s">
        <v>85</v>
      </c>
      <c r="V20" s="86"/>
      <c r="W20" s="86"/>
      <c r="X20" s="92"/>
      <c r="Y20" s="92"/>
      <c r="Z20" s="85"/>
      <c r="AA20" s="45"/>
      <c r="AB20" s="45"/>
      <c r="AC20" s="45"/>
      <c r="AD20" s="45"/>
      <c r="AE20" s="45"/>
      <c r="AF20" s="77" t="s">
        <v>58</v>
      </c>
      <c r="AG20" s="88" t="s">
        <v>56</v>
      </c>
      <c r="AH20" s="86" t="s">
        <v>82</v>
      </c>
      <c r="AI20" s="86"/>
      <c r="AJ20" s="86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92"/>
      <c r="BH20" s="92"/>
      <c r="BI20" s="97"/>
      <c r="BJ20" s="97"/>
      <c r="BM20" s="97"/>
    </row>
    <row r="21" spans="1:82" s="49" customFormat="1" ht="26.25" x14ac:dyDescent="0.4">
      <c r="A21" s="85"/>
      <c r="B21" s="85"/>
      <c r="C21" s="85"/>
      <c r="D21" s="86"/>
      <c r="E21" s="86"/>
      <c r="F21" s="86"/>
      <c r="G21" s="86"/>
      <c r="H21" s="131"/>
      <c r="I21" s="88"/>
      <c r="J21" s="86"/>
      <c r="K21" s="86"/>
      <c r="L21" s="86"/>
      <c r="M21" s="86"/>
      <c r="N21" s="45"/>
      <c r="O21" s="45"/>
      <c r="P21" s="45"/>
      <c r="Q21" s="45"/>
      <c r="R21" s="45"/>
      <c r="S21" s="45"/>
      <c r="T21" s="45"/>
      <c r="U21" s="132"/>
      <c r="V21" s="88"/>
      <c r="W21" s="86"/>
      <c r="X21" s="86"/>
      <c r="Y21" s="86"/>
      <c r="Z21" s="92"/>
      <c r="AA21" s="92"/>
      <c r="AB21" s="85"/>
      <c r="AC21" s="45"/>
      <c r="AD21" s="45"/>
      <c r="AE21" s="45"/>
      <c r="AF21" s="45"/>
      <c r="AG21" s="45"/>
      <c r="AH21" s="95"/>
      <c r="AI21" s="88"/>
      <c r="AJ21" s="86"/>
      <c r="AK21" s="86"/>
      <c r="AL21" s="86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92"/>
      <c r="BJ21" s="92"/>
      <c r="BK21" s="97"/>
      <c r="BL21" s="97"/>
      <c r="BM21" s="97"/>
      <c r="BN21" s="98"/>
      <c r="BO21" s="97"/>
      <c r="BP21" s="97"/>
      <c r="BQ21" s="90"/>
      <c r="BR21" s="90"/>
      <c r="BS21" s="90"/>
    </row>
    <row r="22" spans="1:82" ht="34.5" customHeight="1" thickBot="1" x14ac:dyDescent="0.35">
      <c r="A22" s="499" t="s">
        <v>63</v>
      </c>
      <c r="B22" s="499"/>
      <c r="C22" s="499"/>
      <c r="D22" s="499"/>
      <c r="E22" s="499"/>
      <c r="F22" s="499"/>
      <c r="G22" s="499"/>
      <c r="H22" s="499"/>
      <c r="I22" s="499"/>
      <c r="J22" s="499"/>
      <c r="K22" s="499"/>
      <c r="L22" s="499"/>
      <c r="M22" s="499"/>
      <c r="N22" s="499"/>
      <c r="O22" s="499"/>
      <c r="P22" s="499"/>
      <c r="Q22" s="499"/>
      <c r="R22" s="499"/>
      <c r="S22" s="499"/>
      <c r="T22" s="499"/>
      <c r="U22" s="499"/>
      <c r="V22" s="499"/>
      <c r="W22" s="499"/>
      <c r="X22" s="499"/>
      <c r="Y22" s="499"/>
      <c r="Z22" s="499"/>
      <c r="AA22" s="499"/>
      <c r="AB22" s="499"/>
      <c r="AC22" s="499"/>
      <c r="AD22" s="499"/>
      <c r="AE22" s="499"/>
      <c r="AF22" s="499"/>
      <c r="AG22" s="499"/>
      <c r="AH22" s="499"/>
      <c r="AI22" s="499"/>
      <c r="AJ22" s="499"/>
      <c r="AK22" s="499"/>
      <c r="AL22" s="499"/>
      <c r="AM22" s="499"/>
      <c r="AN22" s="499"/>
      <c r="AO22" s="499"/>
      <c r="AP22" s="499"/>
      <c r="AQ22" s="499"/>
      <c r="AR22" s="499"/>
      <c r="AS22" s="499"/>
      <c r="AT22" s="499"/>
      <c r="AU22" s="499"/>
      <c r="AV22" s="499"/>
      <c r="AW22" s="499"/>
      <c r="AX22" s="499"/>
      <c r="AY22" s="499"/>
      <c r="AZ22" s="499"/>
      <c r="BA22" s="499"/>
      <c r="BB22" s="499"/>
      <c r="BC22" s="499"/>
      <c r="BD22" s="499"/>
      <c r="BE22" s="499"/>
      <c r="BF22" s="499"/>
      <c r="BG22" s="499"/>
      <c r="BH22" s="499"/>
      <c r="BI22" s="499"/>
      <c r="BJ22" s="499"/>
      <c r="BK22" s="46"/>
      <c r="BL22" s="46"/>
      <c r="BO22" s="46"/>
      <c r="BP22" s="46"/>
      <c r="BV22" s="99"/>
      <c r="BW22" s="100"/>
      <c r="BX22" s="100"/>
      <c r="BY22" s="100"/>
      <c r="BZ22" s="101"/>
      <c r="CA22" s="102"/>
      <c r="CB22" s="6"/>
      <c r="CC22" s="6"/>
      <c r="CD22" s="103"/>
    </row>
    <row r="23" spans="1:82" s="120" customFormat="1" ht="33" customHeight="1" thickBot="1" x14ac:dyDescent="0.65">
      <c r="A23" s="323" t="s">
        <v>140</v>
      </c>
      <c r="B23" s="327" t="s">
        <v>210</v>
      </c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8"/>
      <c r="V23" s="335" t="s">
        <v>211</v>
      </c>
      <c r="W23" s="336"/>
      <c r="X23" s="343" t="s">
        <v>212</v>
      </c>
      <c r="Y23" s="344"/>
      <c r="Z23" s="349" t="s">
        <v>93</v>
      </c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1"/>
      <c r="AL23" s="349" t="s">
        <v>223</v>
      </c>
      <c r="AM23" s="350"/>
      <c r="AN23" s="350"/>
      <c r="AO23" s="350"/>
      <c r="AP23" s="350"/>
      <c r="AQ23" s="350"/>
      <c r="AR23" s="350"/>
      <c r="AS23" s="350"/>
      <c r="AT23" s="350"/>
      <c r="AU23" s="350"/>
      <c r="AV23" s="350"/>
      <c r="AW23" s="350"/>
      <c r="AX23" s="350"/>
      <c r="AY23" s="350"/>
      <c r="AZ23" s="350"/>
      <c r="BA23" s="350"/>
      <c r="BB23" s="350"/>
      <c r="BC23" s="351"/>
      <c r="BD23" s="553" t="s">
        <v>5</v>
      </c>
      <c r="BE23" s="405"/>
      <c r="BF23" s="615" t="s">
        <v>87</v>
      </c>
      <c r="BG23" s="418"/>
      <c r="BH23" s="418"/>
      <c r="BI23" s="418"/>
      <c r="BJ23" s="419"/>
      <c r="BK23" s="183"/>
      <c r="BL23" s="184"/>
      <c r="BM23" s="178"/>
      <c r="BN23" s="178"/>
      <c r="BO23" s="121"/>
      <c r="BP23" s="121"/>
    </row>
    <row r="24" spans="1:82" s="120" customFormat="1" ht="33" customHeight="1" thickBot="1" x14ac:dyDescent="0.65">
      <c r="A24" s="324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30"/>
      <c r="V24" s="337"/>
      <c r="W24" s="338"/>
      <c r="X24" s="345"/>
      <c r="Y24" s="346"/>
      <c r="Z24" s="404" t="s">
        <v>1</v>
      </c>
      <c r="AA24" s="405"/>
      <c r="AB24" s="343" t="s">
        <v>98</v>
      </c>
      <c r="AC24" s="344"/>
      <c r="AD24" s="414" t="s">
        <v>94</v>
      </c>
      <c r="AE24" s="415"/>
      <c r="AF24" s="415"/>
      <c r="AG24" s="415"/>
      <c r="AH24" s="415"/>
      <c r="AI24" s="415"/>
      <c r="AJ24" s="415"/>
      <c r="AK24" s="416"/>
      <c r="AL24" s="414" t="s">
        <v>178</v>
      </c>
      <c r="AM24" s="415"/>
      <c r="AN24" s="415"/>
      <c r="AO24" s="415"/>
      <c r="AP24" s="415"/>
      <c r="AQ24" s="415"/>
      <c r="AR24" s="415"/>
      <c r="AS24" s="415"/>
      <c r="AT24" s="415"/>
      <c r="AU24" s="415"/>
      <c r="AV24" s="415"/>
      <c r="AW24" s="415"/>
      <c r="AX24" s="414" t="s">
        <v>179</v>
      </c>
      <c r="AY24" s="415"/>
      <c r="AZ24" s="415"/>
      <c r="BA24" s="415"/>
      <c r="BB24" s="415"/>
      <c r="BC24" s="416"/>
      <c r="BD24" s="554"/>
      <c r="BE24" s="407"/>
      <c r="BF24" s="616"/>
      <c r="BG24" s="617"/>
      <c r="BH24" s="617"/>
      <c r="BI24" s="617"/>
      <c r="BJ24" s="618"/>
      <c r="BK24" s="178"/>
      <c r="BL24" s="185"/>
      <c r="BM24" s="178"/>
      <c r="BN24" s="178"/>
      <c r="BO24" s="121"/>
      <c r="BP24" s="121"/>
    </row>
    <row r="25" spans="1:82" s="120" customFormat="1" ht="31.5" customHeight="1" x14ac:dyDescent="0.6">
      <c r="A25" s="325"/>
      <c r="B25" s="331"/>
      <c r="C25" s="331"/>
      <c r="D25" s="331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1"/>
      <c r="S25" s="331"/>
      <c r="T25" s="331"/>
      <c r="U25" s="332"/>
      <c r="V25" s="339"/>
      <c r="W25" s="340"/>
      <c r="X25" s="345"/>
      <c r="Y25" s="346"/>
      <c r="Z25" s="406"/>
      <c r="AA25" s="407"/>
      <c r="AB25" s="345"/>
      <c r="AC25" s="346"/>
      <c r="AD25" s="343" t="s">
        <v>95</v>
      </c>
      <c r="AE25" s="405"/>
      <c r="AF25" s="343" t="s">
        <v>96</v>
      </c>
      <c r="AG25" s="405"/>
      <c r="AH25" s="343" t="s">
        <v>97</v>
      </c>
      <c r="AI25" s="405"/>
      <c r="AJ25" s="343" t="s">
        <v>141</v>
      </c>
      <c r="AK25" s="344"/>
      <c r="AL25" s="417" t="s">
        <v>103</v>
      </c>
      <c r="AM25" s="418"/>
      <c r="AN25" s="418"/>
      <c r="AO25" s="418"/>
      <c r="AP25" s="418"/>
      <c r="AQ25" s="419"/>
      <c r="AR25" s="417" t="s">
        <v>104</v>
      </c>
      <c r="AS25" s="418"/>
      <c r="AT25" s="418"/>
      <c r="AU25" s="418"/>
      <c r="AV25" s="418"/>
      <c r="AW25" s="419"/>
      <c r="AX25" s="417" t="s">
        <v>105</v>
      </c>
      <c r="AY25" s="418"/>
      <c r="AZ25" s="418"/>
      <c r="BA25" s="418"/>
      <c r="BB25" s="418"/>
      <c r="BC25" s="419"/>
      <c r="BD25" s="554"/>
      <c r="BE25" s="407"/>
      <c r="BF25" s="616"/>
      <c r="BG25" s="617"/>
      <c r="BH25" s="617"/>
      <c r="BI25" s="617"/>
      <c r="BJ25" s="618"/>
      <c r="BK25" s="178"/>
      <c r="BL25" s="185"/>
      <c r="BM25" s="178"/>
      <c r="BN25" s="178"/>
      <c r="BO25" s="121"/>
      <c r="BP25" s="121"/>
    </row>
    <row r="26" spans="1:82" s="120" customFormat="1" ht="28.5" customHeight="1" x14ac:dyDescent="0.6">
      <c r="A26" s="325"/>
      <c r="B26" s="331"/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1"/>
      <c r="N26" s="331"/>
      <c r="O26" s="331"/>
      <c r="P26" s="331"/>
      <c r="Q26" s="331"/>
      <c r="R26" s="331"/>
      <c r="S26" s="331"/>
      <c r="T26" s="331"/>
      <c r="U26" s="332"/>
      <c r="V26" s="339"/>
      <c r="W26" s="340"/>
      <c r="X26" s="345"/>
      <c r="Y26" s="346"/>
      <c r="Z26" s="406"/>
      <c r="AA26" s="407"/>
      <c r="AB26" s="345"/>
      <c r="AC26" s="346"/>
      <c r="AD26" s="345"/>
      <c r="AE26" s="407"/>
      <c r="AF26" s="345"/>
      <c r="AG26" s="407"/>
      <c r="AH26" s="345"/>
      <c r="AI26" s="407"/>
      <c r="AJ26" s="345"/>
      <c r="AK26" s="346"/>
      <c r="AL26" s="179"/>
      <c r="AM26" s="180">
        <v>18</v>
      </c>
      <c r="AN26" s="420" t="s">
        <v>106</v>
      </c>
      <c r="AO26" s="420"/>
      <c r="AP26" s="420"/>
      <c r="AQ26" s="421"/>
      <c r="AR26" s="179"/>
      <c r="AS26" s="180">
        <v>16</v>
      </c>
      <c r="AT26" s="420" t="s">
        <v>106</v>
      </c>
      <c r="AU26" s="420"/>
      <c r="AV26" s="420"/>
      <c r="AW26" s="421"/>
      <c r="AX26" s="179"/>
      <c r="AY26" s="148">
        <v>8</v>
      </c>
      <c r="AZ26" s="420" t="s">
        <v>106</v>
      </c>
      <c r="BA26" s="420"/>
      <c r="BB26" s="420"/>
      <c r="BC26" s="421"/>
      <c r="BD26" s="554"/>
      <c r="BE26" s="407"/>
      <c r="BF26" s="616"/>
      <c r="BG26" s="617"/>
      <c r="BH26" s="617"/>
      <c r="BI26" s="617"/>
      <c r="BJ26" s="618"/>
      <c r="BK26" s="178"/>
      <c r="BL26" s="185"/>
      <c r="BM26" s="178"/>
      <c r="BN26" s="178"/>
      <c r="BO26" s="121"/>
      <c r="BP26" s="121"/>
    </row>
    <row r="27" spans="1:82" s="120" customFormat="1" ht="29.25" customHeight="1" x14ac:dyDescent="0.6">
      <c r="A27" s="325"/>
      <c r="B27" s="331"/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1"/>
      <c r="S27" s="331"/>
      <c r="T27" s="331"/>
      <c r="U27" s="332"/>
      <c r="V27" s="339"/>
      <c r="W27" s="340"/>
      <c r="X27" s="345"/>
      <c r="Y27" s="346"/>
      <c r="Z27" s="406"/>
      <c r="AA27" s="407"/>
      <c r="AB27" s="345"/>
      <c r="AC27" s="346"/>
      <c r="AD27" s="345"/>
      <c r="AE27" s="407"/>
      <c r="AF27" s="345"/>
      <c r="AG27" s="407"/>
      <c r="AH27" s="345"/>
      <c r="AI27" s="407"/>
      <c r="AJ27" s="345"/>
      <c r="AK27" s="346"/>
      <c r="AL27" s="533" t="s">
        <v>137</v>
      </c>
      <c r="AM27" s="534"/>
      <c r="AN27" s="539" t="s">
        <v>136</v>
      </c>
      <c r="AO27" s="534"/>
      <c r="AP27" s="539" t="s">
        <v>100</v>
      </c>
      <c r="AQ27" s="542"/>
      <c r="AR27" s="533" t="s">
        <v>137</v>
      </c>
      <c r="AS27" s="534"/>
      <c r="AT27" s="539" t="s">
        <v>136</v>
      </c>
      <c r="AU27" s="534"/>
      <c r="AV27" s="539" t="s">
        <v>100</v>
      </c>
      <c r="AW27" s="542"/>
      <c r="AX27" s="533" t="s">
        <v>137</v>
      </c>
      <c r="AY27" s="534"/>
      <c r="AZ27" s="539" t="s">
        <v>136</v>
      </c>
      <c r="BA27" s="534"/>
      <c r="BB27" s="539" t="s">
        <v>100</v>
      </c>
      <c r="BC27" s="542"/>
      <c r="BD27" s="554"/>
      <c r="BE27" s="407"/>
      <c r="BF27" s="616"/>
      <c r="BG27" s="617"/>
      <c r="BH27" s="617"/>
      <c r="BI27" s="617"/>
      <c r="BJ27" s="618"/>
      <c r="BK27" s="178"/>
      <c r="BL27" s="185"/>
      <c r="BM27" s="178"/>
      <c r="BN27" s="178"/>
      <c r="BO27" s="121"/>
      <c r="BP27" s="121"/>
    </row>
    <row r="28" spans="1:82" s="120" customFormat="1" ht="28.5" customHeight="1" x14ac:dyDescent="0.6">
      <c r="A28" s="325"/>
      <c r="B28" s="331"/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31"/>
      <c r="S28" s="331"/>
      <c r="T28" s="331"/>
      <c r="U28" s="332"/>
      <c r="V28" s="339"/>
      <c r="W28" s="340"/>
      <c r="X28" s="345"/>
      <c r="Y28" s="346"/>
      <c r="Z28" s="406"/>
      <c r="AA28" s="407"/>
      <c r="AB28" s="345"/>
      <c r="AC28" s="346"/>
      <c r="AD28" s="345"/>
      <c r="AE28" s="407"/>
      <c r="AF28" s="345"/>
      <c r="AG28" s="407"/>
      <c r="AH28" s="345"/>
      <c r="AI28" s="407"/>
      <c r="AJ28" s="345"/>
      <c r="AK28" s="346"/>
      <c r="AL28" s="535"/>
      <c r="AM28" s="536"/>
      <c r="AN28" s="540"/>
      <c r="AO28" s="536"/>
      <c r="AP28" s="540"/>
      <c r="AQ28" s="543"/>
      <c r="AR28" s="535"/>
      <c r="AS28" s="536"/>
      <c r="AT28" s="540"/>
      <c r="AU28" s="536"/>
      <c r="AV28" s="540"/>
      <c r="AW28" s="543"/>
      <c r="AX28" s="535"/>
      <c r="AY28" s="536"/>
      <c r="AZ28" s="540"/>
      <c r="BA28" s="536"/>
      <c r="BB28" s="540"/>
      <c r="BC28" s="543"/>
      <c r="BD28" s="554"/>
      <c r="BE28" s="407"/>
      <c r="BF28" s="616"/>
      <c r="BG28" s="617"/>
      <c r="BH28" s="617"/>
      <c r="BI28" s="617"/>
      <c r="BJ28" s="618"/>
      <c r="BK28" s="178"/>
      <c r="BL28" s="185"/>
      <c r="BM28" s="178"/>
      <c r="BN28" s="178"/>
      <c r="BO28" s="121"/>
      <c r="BP28" s="121"/>
    </row>
    <row r="29" spans="1:82" s="120" customFormat="1" ht="77.25" customHeight="1" thickBot="1" x14ac:dyDescent="0.65">
      <c r="A29" s="326"/>
      <c r="B29" s="333"/>
      <c r="C29" s="333"/>
      <c r="D29" s="333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3"/>
      <c r="Q29" s="333"/>
      <c r="R29" s="333"/>
      <c r="S29" s="333"/>
      <c r="T29" s="333"/>
      <c r="U29" s="334"/>
      <c r="V29" s="341"/>
      <c r="W29" s="342"/>
      <c r="X29" s="347"/>
      <c r="Y29" s="348"/>
      <c r="Z29" s="408"/>
      <c r="AA29" s="409"/>
      <c r="AB29" s="347"/>
      <c r="AC29" s="348"/>
      <c r="AD29" s="347"/>
      <c r="AE29" s="409"/>
      <c r="AF29" s="347"/>
      <c r="AG29" s="409"/>
      <c r="AH29" s="347"/>
      <c r="AI29" s="409"/>
      <c r="AJ29" s="347"/>
      <c r="AK29" s="348"/>
      <c r="AL29" s="537"/>
      <c r="AM29" s="538"/>
      <c r="AN29" s="541"/>
      <c r="AO29" s="538"/>
      <c r="AP29" s="541"/>
      <c r="AQ29" s="544"/>
      <c r="AR29" s="537"/>
      <c r="AS29" s="538"/>
      <c r="AT29" s="541"/>
      <c r="AU29" s="538"/>
      <c r="AV29" s="541"/>
      <c r="AW29" s="544"/>
      <c r="AX29" s="537"/>
      <c r="AY29" s="538"/>
      <c r="AZ29" s="541"/>
      <c r="BA29" s="538"/>
      <c r="BB29" s="541"/>
      <c r="BC29" s="544"/>
      <c r="BD29" s="555"/>
      <c r="BE29" s="409"/>
      <c r="BF29" s="619"/>
      <c r="BG29" s="620"/>
      <c r="BH29" s="620"/>
      <c r="BI29" s="620"/>
      <c r="BJ29" s="621"/>
      <c r="BK29" s="186"/>
      <c r="BL29" s="187"/>
      <c r="BM29" s="178"/>
      <c r="BN29" s="178"/>
      <c r="BO29" s="121"/>
      <c r="BP29" s="121"/>
    </row>
    <row r="30" spans="1:82" s="155" customFormat="1" ht="33" customHeight="1" x14ac:dyDescent="0.65">
      <c r="A30" s="152" t="s">
        <v>213</v>
      </c>
      <c r="B30" s="520" t="s">
        <v>118</v>
      </c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2"/>
      <c r="V30" s="523"/>
      <c r="W30" s="524"/>
      <c r="X30" s="528"/>
      <c r="Y30" s="529"/>
      <c r="Z30" s="525">
        <f>SUM(Z31,Z35)</f>
        <v>626</v>
      </c>
      <c r="AA30" s="526"/>
      <c r="AB30" s="622">
        <f>SUM(AB31,AB35)</f>
        <v>162</v>
      </c>
      <c r="AC30" s="623"/>
      <c r="AD30" s="510">
        <f>SUM(AD31,AD35)</f>
        <v>80</v>
      </c>
      <c r="AE30" s="512"/>
      <c r="AF30" s="510"/>
      <c r="AG30" s="512"/>
      <c r="AH30" s="510">
        <f>SUM(AH31,AH35)</f>
        <v>82</v>
      </c>
      <c r="AI30" s="512"/>
      <c r="AJ30" s="510"/>
      <c r="AK30" s="511"/>
      <c r="AL30" s="545">
        <f>SUM(AL31:AM36)</f>
        <v>410</v>
      </c>
      <c r="AM30" s="527"/>
      <c r="AN30" s="510">
        <f>SUM(AN31:AO36)</f>
        <v>162</v>
      </c>
      <c r="AO30" s="512"/>
      <c r="AP30" s="527">
        <f>SUM(AP31:AQ36)</f>
        <v>12</v>
      </c>
      <c r="AQ30" s="512"/>
      <c r="AR30" s="545">
        <f>SUM(AR31:AS36)</f>
        <v>216</v>
      </c>
      <c r="AS30" s="527"/>
      <c r="AT30" s="510"/>
      <c r="AU30" s="512"/>
      <c r="AV30" s="527">
        <f>SUM(AV31:AW36)</f>
        <v>6</v>
      </c>
      <c r="AW30" s="512"/>
      <c r="AX30" s="545"/>
      <c r="AY30" s="527"/>
      <c r="AZ30" s="510"/>
      <c r="BA30" s="512"/>
      <c r="BB30" s="510"/>
      <c r="BC30" s="511"/>
      <c r="BD30" s="525">
        <f>SUM(BD31:BE36)</f>
        <v>18</v>
      </c>
      <c r="BE30" s="526"/>
      <c r="BF30" s="646">
        <f>BD30/BD74*100</f>
        <v>28.571428571428569</v>
      </c>
      <c r="BG30" s="647"/>
      <c r="BH30" s="650" t="s">
        <v>90</v>
      </c>
      <c r="BI30" s="650"/>
      <c r="BJ30" s="651"/>
      <c r="BK30" s="188"/>
      <c r="BL30" s="189"/>
      <c r="BM30" s="153"/>
      <c r="BN30" s="153"/>
      <c r="BO30" s="154"/>
      <c r="BP30" s="154"/>
    </row>
    <row r="31" spans="1:82" s="151" customFormat="1" ht="63" customHeight="1" x14ac:dyDescent="0.65">
      <c r="A31" s="156" t="s">
        <v>229</v>
      </c>
      <c r="B31" s="505" t="s">
        <v>240</v>
      </c>
      <c r="C31" s="505"/>
      <c r="D31" s="505"/>
      <c r="E31" s="505"/>
      <c r="F31" s="505"/>
      <c r="G31" s="505"/>
      <c r="H31" s="505"/>
      <c r="I31" s="505"/>
      <c r="J31" s="505"/>
      <c r="K31" s="505"/>
      <c r="L31" s="505"/>
      <c r="M31" s="505"/>
      <c r="N31" s="505"/>
      <c r="O31" s="505"/>
      <c r="P31" s="505"/>
      <c r="Q31" s="505"/>
      <c r="R31" s="505"/>
      <c r="S31" s="505"/>
      <c r="T31" s="505"/>
      <c r="U31" s="506"/>
      <c r="V31" s="284"/>
      <c r="W31" s="285"/>
      <c r="X31" s="286"/>
      <c r="Y31" s="287"/>
      <c r="Z31" s="439">
        <f>SUM(Z32:AA33)</f>
        <v>290</v>
      </c>
      <c r="AA31" s="424"/>
      <c r="AB31" s="493">
        <f>AD31+AH31</f>
        <v>162</v>
      </c>
      <c r="AC31" s="424"/>
      <c r="AD31" s="439">
        <f t="shared" ref="AD31" si="0">SUM(AD32:AE33)</f>
        <v>80</v>
      </c>
      <c r="AE31" s="493"/>
      <c r="AF31" s="546"/>
      <c r="AG31" s="546"/>
      <c r="AH31" s="493">
        <f t="shared" ref="AH31" si="1">SUM(AH32:AI33)</f>
        <v>82</v>
      </c>
      <c r="AI31" s="424"/>
      <c r="AJ31" s="299"/>
      <c r="AK31" s="300"/>
      <c r="AL31" s="515"/>
      <c r="AM31" s="496"/>
      <c r="AN31" s="299"/>
      <c r="AO31" s="496"/>
      <c r="AP31" s="299"/>
      <c r="AQ31" s="300"/>
      <c r="AR31" s="515"/>
      <c r="AS31" s="496"/>
      <c r="AT31" s="299"/>
      <c r="AU31" s="496"/>
      <c r="AV31" s="299"/>
      <c r="AW31" s="300"/>
      <c r="AX31" s="515"/>
      <c r="AY31" s="496"/>
      <c r="AZ31" s="299"/>
      <c r="BA31" s="496"/>
      <c r="BB31" s="299"/>
      <c r="BC31" s="300"/>
      <c r="BD31" s="551"/>
      <c r="BE31" s="552"/>
      <c r="BF31" s="290"/>
      <c r="BG31" s="442"/>
      <c r="BH31" s="442"/>
      <c r="BI31" s="442"/>
      <c r="BJ31" s="291"/>
      <c r="BK31" s="192"/>
      <c r="BL31" s="193"/>
      <c r="BM31" s="170"/>
      <c r="BN31" s="170"/>
      <c r="BO31" s="150"/>
      <c r="BP31" s="150"/>
    </row>
    <row r="32" spans="1:82" s="151" customFormat="1" ht="63" customHeight="1" x14ac:dyDescent="0.65">
      <c r="A32" s="264" t="s">
        <v>274</v>
      </c>
      <c r="B32" s="435" t="s">
        <v>244</v>
      </c>
      <c r="C32" s="435"/>
      <c r="D32" s="43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6"/>
      <c r="V32" s="284"/>
      <c r="W32" s="285"/>
      <c r="X32" s="286">
        <v>1</v>
      </c>
      <c r="Y32" s="287"/>
      <c r="Z32" s="413">
        <f>SUM(AL32,AR32,AX32)</f>
        <v>92</v>
      </c>
      <c r="AA32" s="370"/>
      <c r="AB32" s="286">
        <f>SUM(AN32,AT32,AZ32)</f>
        <v>54</v>
      </c>
      <c r="AC32" s="287"/>
      <c r="AD32" s="286">
        <v>26</v>
      </c>
      <c r="AE32" s="370"/>
      <c r="AF32" s="286"/>
      <c r="AG32" s="370"/>
      <c r="AH32" s="286">
        <v>28</v>
      </c>
      <c r="AI32" s="370"/>
      <c r="AJ32" s="286"/>
      <c r="AK32" s="287"/>
      <c r="AL32" s="379">
        <v>92</v>
      </c>
      <c r="AM32" s="380"/>
      <c r="AN32" s="301">
        <v>54</v>
      </c>
      <c r="AO32" s="380"/>
      <c r="AP32" s="301">
        <v>3</v>
      </c>
      <c r="AQ32" s="302"/>
      <c r="AR32" s="379"/>
      <c r="AS32" s="380"/>
      <c r="AT32" s="301"/>
      <c r="AU32" s="380"/>
      <c r="AV32" s="301"/>
      <c r="AW32" s="302"/>
      <c r="AX32" s="379"/>
      <c r="AY32" s="380"/>
      <c r="AZ32" s="301"/>
      <c r="BA32" s="380"/>
      <c r="BB32" s="301"/>
      <c r="BC32" s="302"/>
      <c r="BD32" s="440">
        <f>SUM(AP32,AV32,BB32)</f>
        <v>3</v>
      </c>
      <c r="BE32" s="441"/>
      <c r="BF32" s="290" t="s">
        <v>265</v>
      </c>
      <c r="BG32" s="442"/>
      <c r="BH32" s="442"/>
      <c r="BI32" s="442"/>
      <c r="BJ32" s="291"/>
      <c r="BK32" s="255"/>
      <c r="BL32" s="256"/>
      <c r="BM32" s="257"/>
      <c r="BN32" s="257"/>
      <c r="BO32" s="150"/>
      <c r="BP32" s="150"/>
    </row>
    <row r="33" spans="1:68" s="151" customFormat="1" ht="33" customHeight="1" x14ac:dyDescent="0.65">
      <c r="A33" s="264" t="s">
        <v>275</v>
      </c>
      <c r="B33" s="435" t="s">
        <v>256</v>
      </c>
      <c r="C33" s="435"/>
      <c r="D33" s="435"/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435"/>
      <c r="S33" s="435"/>
      <c r="T33" s="435"/>
      <c r="U33" s="436"/>
      <c r="V33" s="284">
        <v>1</v>
      </c>
      <c r="W33" s="285"/>
      <c r="X33" s="286"/>
      <c r="Y33" s="287"/>
      <c r="Z33" s="413">
        <f>SUM(AL33,AR33,AX33)</f>
        <v>198</v>
      </c>
      <c r="AA33" s="370"/>
      <c r="AB33" s="286">
        <f>SUM(AN33,AT33,AZ33)</f>
        <v>108</v>
      </c>
      <c r="AC33" s="287"/>
      <c r="AD33" s="286">
        <v>54</v>
      </c>
      <c r="AE33" s="370"/>
      <c r="AF33" s="286"/>
      <c r="AG33" s="370"/>
      <c r="AH33" s="286">
        <v>54</v>
      </c>
      <c r="AI33" s="370"/>
      <c r="AJ33" s="286"/>
      <c r="AK33" s="287"/>
      <c r="AL33" s="379">
        <v>198</v>
      </c>
      <c r="AM33" s="380"/>
      <c r="AN33" s="301">
        <v>108</v>
      </c>
      <c r="AO33" s="380"/>
      <c r="AP33" s="301">
        <v>6</v>
      </c>
      <c r="AQ33" s="302"/>
      <c r="AR33" s="379"/>
      <c r="AS33" s="380"/>
      <c r="AT33" s="301"/>
      <c r="AU33" s="380"/>
      <c r="AV33" s="301"/>
      <c r="AW33" s="302"/>
      <c r="AX33" s="379"/>
      <c r="AY33" s="380"/>
      <c r="AZ33" s="301"/>
      <c r="BA33" s="380"/>
      <c r="BB33" s="301"/>
      <c r="BC33" s="302"/>
      <c r="BD33" s="440">
        <f>SUM(AP33,AV33,BB33)</f>
        <v>6</v>
      </c>
      <c r="BE33" s="441"/>
      <c r="BF33" s="290" t="s">
        <v>276</v>
      </c>
      <c r="BG33" s="442"/>
      <c r="BH33" s="442"/>
      <c r="BI33" s="442"/>
      <c r="BJ33" s="291"/>
      <c r="BK33" s="255"/>
      <c r="BL33" s="256"/>
      <c r="BM33" s="257"/>
      <c r="BN33" s="257"/>
      <c r="BO33" s="150"/>
      <c r="BP33" s="150"/>
    </row>
    <row r="34" spans="1:68" s="278" customFormat="1" ht="33" hidden="1" customHeight="1" thickBot="1" x14ac:dyDescent="0.55000000000000004">
      <c r="A34" s="268"/>
      <c r="B34" s="355" t="s">
        <v>125</v>
      </c>
      <c r="C34" s="355"/>
      <c r="D34" s="355"/>
      <c r="E34" s="355"/>
      <c r="F34" s="355"/>
      <c r="G34" s="355"/>
      <c r="H34" s="355"/>
      <c r="I34" s="355"/>
      <c r="J34" s="355"/>
      <c r="K34" s="355"/>
      <c r="L34" s="355"/>
      <c r="M34" s="355"/>
      <c r="N34" s="355"/>
      <c r="O34" s="355"/>
      <c r="P34" s="355"/>
      <c r="Q34" s="355"/>
      <c r="R34" s="355"/>
      <c r="S34" s="355"/>
      <c r="T34" s="355"/>
      <c r="U34" s="356"/>
      <c r="V34" s="357"/>
      <c r="W34" s="358"/>
      <c r="X34" s="371" t="s">
        <v>186</v>
      </c>
      <c r="Y34" s="372"/>
      <c r="Z34" s="373" t="s">
        <v>203</v>
      </c>
      <c r="AA34" s="374"/>
      <c r="AB34" s="375" t="s">
        <v>198</v>
      </c>
      <c r="AC34" s="376"/>
      <c r="AD34" s="279" t="s">
        <v>188</v>
      </c>
      <c r="AE34" s="377"/>
      <c r="AF34" s="279" t="s">
        <v>188</v>
      </c>
      <c r="AG34" s="377"/>
      <c r="AH34" s="279"/>
      <c r="AI34" s="377"/>
      <c r="AJ34" s="375"/>
      <c r="AK34" s="376"/>
      <c r="AL34" s="378"/>
      <c r="AM34" s="377"/>
      <c r="AN34" s="279"/>
      <c r="AO34" s="377"/>
      <c r="AP34" s="279"/>
      <c r="AQ34" s="280"/>
      <c r="AR34" s="378" t="s">
        <v>203</v>
      </c>
      <c r="AS34" s="377"/>
      <c r="AT34" s="279" t="s">
        <v>198</v>
      </c>
      <c r="AU34" s="377"/>
      <c r="AV34" s="279" t="s">
        <v>185</v>
      </c>
      <c r="AW34" s="280"/>
      <c r="AX34" s="378"/>
      <c r="AY34" s="377"/>
      <c r="AZ34" s="279"/>
      <c r="BA34" s="377"/>
      <c r="BB34" s="279"/>
      <c r="BC34" s="280"/>
      <c r="BD34" s="269"/>
      <c r="BE34" s="270"/>
      <c r="BF34" s="271"/>
      <c r="BG34" s="272"/>
      <c r="BH34" s="272"/>
      <c r="BI34" s="272"/>
      <c r="BJ34" s="273"/>
      <c r="BK34" s="274"/>
      <c r="BL34" s="275"/>
      <c r="BM34" s="276"/>
      <c r="BN34" s="276"/>
      <c r="BO34" s="277"/>
      <c r="BP34" s="277"/>
    </row>
    <row r="35" spans="1:68" s="151" customFormat="1" ht="33" customHeight="1" x14ac:dyDescent="0.65">
      <c r="A35" s="156" t="s">
        <v>230</v>
      </c>
      <c r="B35" s="428" t="s">
        <v>119</v>
      </c>
      <c r="C35" s="428"/>
      <c r="D35" s="428"/>
      <c r="E35" s="428"/>
      <c r="F35" s="428"/>
      <c r="G35" s="428"/>
      <c r="H35" s="428"/>
      <c r="I35" s="428"/>
      <c r="J35" s="428"/>
      <c r="K35" s="428"/>
      <c r="L35" s="428"/>
      <c r="M35" s="428"/>
      <c r="N35" s="428"/>
      <c r="O35" s="428"/>
      <c r="P35" s="428"/>
      <c r="Q35" s="428"/>
      <c r="R35" s="428"/>
      <c r="S35" s="428"/>
      <c r="T35" s="428"/>
      <c r="U35" s="429"/>
      <c r="V35" s="284"/>
      <c r="W35" s="285"/>
      <c r="X35" s="286"/>
      <c r="Y35" s="287"/>
      <c r="Z35" s="439">
        <f>SUM(Z36)</f>
        <v>336</v>
      </c>
      <c r="AA35" s="424"/>
      <c r="AB35" s="299"/>
      <c r="AC35" s="300"/>
      <c r="AD35" s="299"/>
      <c r="AE35" s="496"/>
      <c r="AF35" s="299"/>
      <c r="AG35" s="496"/>
      <c r="AH35" s="299"/>
      <c r="AI35" s="496"/>
      <c r="AJ35" s="299"/>
      <c r="AK35" s="300"/>
      <c r="AL35" s="292"/>
      <c r="AM35" s="293"/>
      <c r="AN35" s="294"/>
      <c r="AO35" s="293"/>
      <c r="AP35" s="294"/>
      <c r="AQ35" s="295"/>
      <c r="AR35" s="292"/>
      <c r="AS35" s="293"/>
      <c r="AT35" s="294"/>
      <c r="AU35" s="293"/>
      <c r="AV35" s="294"/>
      <c r="AW35" s="295"/>
      <c r="AX35" s="292"/>
      <c r="AY35" s="293"/>
      <c r="AZ35" s="294"/>
      <c r="BA35" s="293"/>
      <c r="BB35" s="294"/>
      <c r="BC35" s="295"/>
      <c r="BD35" s="445"/>
      <c r="BE35" s="446"/>
      <c r="BF35" s="290" t="s">
        <v>68</v>
      </c>
      <c r="BG35" s="442"/>
      <c r="BH35" s="442"/>
      <c r="BI35" s="442"/>
      <c r="BJ35" s="291"/>
      <c r="BK35" s="192"/>
      <c r="BL35" s="193"/>
      <c r="BM35" s="169"/>
      <c r="BN35" s="169"/>
      <c r="BO35" s="150"/>
      <c r="BP35" s="150"/>
    </row>
    <row r="36" spans="1:68" s="157" customFormat="1" ht="33" customHeight="1" x14ac:dyDescent="0.65">
      <c r="A36" s="265" t="s">
        <v>142</v>
      </c>
      <c r="B36" s="450" t="s">
        <v>127</v>
      </c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50"/>
      <c r="T36" s="450"/>
      <c r="U36" s="451"/>
      <c r="V36" s="452"/>
      <c r="W36" s="453"/>
      <c r="X36" s="290">
        <v>1.2</v>
      </c>
      <c r="Y36" s="291"/>
      <c r="Z36" s="288">
        <f>SUM(AL36,AR36,AX36)</f>
        <v>336</v>
      </c>
      <c r="AA36" s="289"/>
      <c r="AB36" s="290"/>
      <c r="AC36" s="291"/>
      <c r="AD36" s="290"/>
      <c r="AE36" s="289"/>
      <c r="AF36" s="547"/>
      <c r="AG36" s="548"/>
      <c r="AH36" s="290"/>
      <c r="AI36" s="289"/>
      <c r="AJ36" s="290"/>
      <c r="AK36" s="291"/>
      <c r="AL36" s="292">
        <v>120</v>
      </c>
      <c r="AM36" s="293"/>
      <c r="AN36" s="294"/>
      <c r="AO36" s="293"/>
      <c r="AP36" s="294">
        <v>3</v>
      </c>
      <c r="AQ36" s="295"/>
      <c r="AR36" s="292">
        <v>216</v>
      </c>
      <c r="AS36" s="293"/>
      <c r="AT36" s="294"/>
      <c r="AU36" s="293"/>
      <c r="AV36" s="294">
        <v>6</v>
      </c>
      <c r="AW36" s="295"/>
      <c r="AX36" s="292"/>
      <c r="AY36" s="293"/>
      <c r="AZ36" s="294"/>
      <c r="BA36" s="293"/>
      <c r="BB36" s="294"/>
      <c r="BC36" s="295"/>
      <c r="BD36" s="445">
        <f>SUM(AP36,AV36,BB36)</f>
        <v>9</v>
      </c>
      <c r="BE36" s="446"/>
      <c r="BF36" s="195"/>
      <c r="BG36" s="196"/>
      <c r="BH36" s="196"/>
      <c r="BI36" s="196"/>
      <c r="BJ36" s="202"/>
      <c r="BK36" s="196"/>
      <c r="BL36" s="196"/>
      <c r="BM36" s="169"/>
      <c r="BN36" s="169"/>
      <c r="BO36" s="158"/>
      <c r="BP36" s="158"/>
    </row>
    <row r="37" spans="1:68" s="155" customFormat="1" ht="33" customHeight="1" x14ac:dyDescent="0.65">
      <c r="A37" s="159" t="s">
        <v>214</v>
      </c>
      <c r="B37" s="386" t="s">
        <v>65</v>
      </c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87"/>
      <c r="N37" s="387"/>
      <c r="O37" s="387"/>
      <c r="P37" s="387"/>
      <c r="Q37" s="387"/>
      <c r="R37" s="387"/>
      <c r="S37" s="387"/>
      <c r="T37" s="387"/>
      <c r="U37" s="388"/>
      <c r="V37" s="389"/>
      <c r="W37" s="390"/>
      <c r="X37" s="437"/>
      <c r="Y37" s="438"/>
      <c r="Z37" s="461">
        <f>SUM(Z51,Z38,Z42,Z45,Z53,Z55)</f>
        <v>1636</v>
      </c>
      <c r="AA37" s="462"/>
      <c r="AB37" s="461">
        <f>AD37+AH37+AJ37</f>
        <v>716</v>
      </c>
      <c r="AC37" s="462"/>
      <c r="AD37" s="461">
        <f>SUM(AD51,AD38,AD42,AD45,AD53,AD55)</f>
        <v>356</v>
      </c>
      <c r="AE37" s="549"/>
      <c r="AF37" s="550"/>
      <c r="AG37" s="550"/>
      <c r="AH37" s="549">
        <f>SUM(AH51,AH38,AH42,AH45,AH53,AH55)</f>
        <v>316</v>
      </c>
      <c r="AI37" s="462"/>
      <c r="AJ37" s="461">
        <f>SUM(AJ51,AJ38,AJ42,AJ45,AJ53,AJ55)</f>
        <v>44</v>
      </c>
      <c r="AK37" s="462"/>
      <c r="AL37" s="391">
        <f>SUM(AL38:AM57)</f>
        <v>540</v>
      </c>
      <c r="AM37" s="361"/>
      <c r="AN37" s="513">
        <f>SUM(AN38:AO57)</f>
        <v>240</v>
      </c>
      <c r="AO37" s="513"/>
      <c r="AP37" s="360">
        <f>SUM(AP38:AQ57)</f>
        <v>15</v>
      </c>
      <c r="AQ37" s="443"/>
      <c r="AR37" s="516">
        <f>SUM(AR38:AS57)</f>
        <v>668</v>
      </c>
      <c r="AS37" s="517"/>
      <c r="AT37" s="360">
        <f>SUM(AT38:AU57)</f>
        <v>300</v>
      </c>
      <c r="AU37" s="513"/>
      <c r="AV37" s="360">
        <f>SUM(AV38:AW57)</f>
        <v>18</v>
      </c>
      <c r="AW37" s="443"/>
      <c r="AX37" s="391">
        <f>SUM(AX38:AY57)</f>
        <v>428</v>
      </c>
      <c r="AY37" s="361"/>
      <c r="AZ37" s="360">
        <f>SUM(AZ38:BA57)</f>
        <v>176</v>
      </c>
      <c r="BA37" s="361"/>
      <c r="BB37" s="360">
        <f>SUM(BB38:BC57)</f>
        <v>12</v>
      </c>
      <c r="BC37" s="443"/>
      <c r="BD37" s="518">
        <f>SUM(BD38:BE57)</f>
        <v>45</v>
      </c>
      <c r="BE37" s="519"/>
      <c r="BF37" s="644">
        <f>BD37/BD74*100</f>
        <v>71.428571428571431</v>
      </c>
      <c r="BG37" s="645"/>
      <c r="BH37" s="648" t="s">
        <v>89</v>
      </c>
      <c r="BI37" s="648"/>
      <c r="BJ37" s="649"/>
      <c r="BK37" s="190"/>
      <c r="BL37" s="191"/>
      <c r="BM37" s="153"/>
      <c r="BN37" s="153"/>
      <c r="BO37" s="154"/>
      <c r="BP37" s="154"/>
    </row>
    <row r="38" spans="1:68" s="164" customFormat="1" ht="33" customHeight="1" x14ac:dyDescent="0.65">
      <c r="A38" s="160" t="s">
        <v>231</v>
      </c>
      <c r="B38" s="428" t="s">
        <v>132</v>
      </c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9"/>
      <c r="V38" s="284"/>
      <c r="W38" s="285"/>
      <c r="X38" s="286"/>
      <c r="Y38" s="287"/>
      <c r="Z38" s="458">
        <f>SUM(Z39:AA41)</f>
        <v>324</v>
      </c>
      <c r="AA38" s="459"/>
      <c r="AB38" s="504">
        <f>SUM(AB39:AC41)</f>
        <v>144</v>
      </c>
      <c r="AC38" s="514"/>
      <c r="AD38" s="504">
        <f t="shared" ref="AD38" si="2">SUM(AD39:AE41)</f>
        <v>72</v>
      </c>
      <c r="AE38" s="459"/>
      <c r="AF38" s="497"/>
      <c r="AG38" s="498"/>
      <c r="AH38" s="504">
        <f t="shared" ref="AH38" si="3">SUM(AH39:AI41)</f>
        <v>72</v>
      </c>
      <c r="AI38" s="459"/>
      <c r="AJ38" s="432"/>
      <c r="AK38" s="433"/>
      <c r="AL38" s="292"/>
      <c r="AM38" s="293"/>
      <c r="AN38" s="294"/>
      <c r="AO38" s="293"/>
      <c r="AP38" s="294"/>
      <c r="AQ38" s="295"/>
      <c r="AR38" s="292"/>
      <c r="AS38" s="293"/>
      <c r="AT38" s="294"/>
      <c r="AU38" s="293"/>
      <c r="AV38" s="294"/>
      <c r="AW38" s="295"/>
      <c r="AX38" s="292"/>
      <c r="AY38" s="293"/>
      <c r="AZ38" s="294"/>
      <c r="BA38" s="293"/>
      <c r="BB38" s="294"/>
      <c r="BC38" s="295"/>
      <c r="BD38" s="161"/>
      <c r="BE38" s="162"/>
      <c r="BF38" s="290"/>
      <c r="BG38" s="442"/>
      <c r="BH38" s="442"/>
      <c r="BI38" s="442"/>
      <c r="BJ38" s="291"/>
      <c r="BK38" s="192"/>
      <c r="BL38" s="193"/>
      <c r="BM38" s="169"/>
      <c r="BN38" s="169"/>
      <c r="BO38" s="163"/>
      <c r="BP38" s="163"/>
    </row>
    <row r="39" spans="1:68" s="151" customFormat="1" ht="63" customHeight="1" x14ac:dyDescent="0.65">
      <c r="A39" s="264" t="s">
        <v>259</v>
      </c>
      <c r="B39" s="456" t="s">
        <v>128</v>
      </c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56"/>
      <c r="O39" s="456"/>
      <c r="P39" s="456"/>
      <c r="Q39" s="456"/>
      <c r="R39" s="456"/>
      <c r="S39" s="456"/>
      <c r="T39" s="456"/>
      <c r="U39" s="457"/>
      <c r="V39" s="284"/>
      <c r="W39" s="285"/>
      <c r="X39" s="286">
        <v>1</v>
      </c>
      <c r="Y39" s="287"/>
      <c r="Z39" s="288">
        <f>SUM(AL39,AR39,AX39)</f>
        <v>108</v>
      </c>
      <c r="AA39" s="289"/>
      <c r="AB39" s="290">
        <f>SUM(AN39,AT39,AZ39)</f>
        <v>48</v>
      </c>
      <c r="AC39" s="291"/>
      <c r="AD39" s="294">
        <v>24</v>
      </c>
      <c r="AE39" s="293"/>
      <c r="AF39" s="294"/>
      <c r="AG39" s="293"/>
      <c r="AH39" s="294">
        <v>24</v>
      </c>
      <c r="AI39" s="293"/>
      <c r="AJ39" s="294"/>
      <c r="AK39" s="295"/>
      <c r="AL39" s="292">
        <v>108</v>
      </c>
      <c r="AM39" s="293"/>
      <c r="AN39" s="294">
        <v>48</v>
      </c>
      <c r="AO39" s="293"/>
      <c r="AP39" s="294">
        <v>3</v>
      </c>
      <c r="AQ39" s="295"/>
      <c r="AR39" s="379"/>
      <c r="AS39" s="380"/>
      <c r="AT39" s="301"/>
      <c r="AU39" s="380"/>
      <c r="AV39" s="301"/>
      <c r="AW39" s="302"/>
      <c r="AX39" s="379"/>
      <c r="AY39" s="380"/>
      <c r="AZ39" s="301"/>
      <c r="BA39" s="380"/>
      <c r="BB39" s="301"/>
      <c r="BC39" s="302"/>
      <c r="BD39" s="445">
        <f>SUM(AP39,AV39,BB39)</f>
        <v>3</v>
      </c>
      <c r="BE39" s="446"/>
      <c r="BF39" s="290" t="s">
        <v>6</v>
      </c>
      <c r="BG39" s="442"/>
      <c r="BH39" s="442"/>
      <c r="BI39" s="442"/>
      <c r="BJ39" s="291"/>
      <c r="BK39" s="192"/>
      <c r="BL39" s="193"/>
      <c r="BM39" s="169"/>
      <c r="BN39" s="169"/>
    </row>
    <row r="40" spans="1:68" s="151" customFormat="1" ht="63" customHeight="1" x14ac:dyDescent="0.65">
      <c r="A40" s="264" t="s">
        <v>215</v>
      </c>
      <c r="B40" s="450" t="s">
        <v>133</v>
      </c>
      <c r="C40" s="450"/>
      <c r="D40" s="450"/>
      <c r="E40" s="450"/>
      <c r="F40" s="450"/>
      <c r="G40" s="450"/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  <c r="U40" s="451"/>
      <c r="V40" s="284">
        <v>1</v>
      </c>
      <c r="W40" s="285"/>
      <c r="X40" s="286"/>
      <c r="Y40" s="287"/>
      <c r="Z40" s="288">
        <f>SUM(AL40,AR40,AX40)</f>
        <v>108</v>
      </c>
      <c r="AA40" s="289"/>
      <c r="AB40" s="290">
        <f>SUM(AN40,AT40,AZ40)</f>
        <v>48</v>
      </c>
      <c r="AC40" s="291"/>
      <c r="AD40" s="290">
        <v>24</v>
      </c>
      <c r="AE40" s="289"/>
      <c r="AF40" s="290"/>
      <c r="AG40" s="289"/>
      <c r="AH40" s="290">
        <v>24</v>
      </c>
      <c r="AI40" s="289"/>
      <c r="AJ40" s="290"/>
      <c r="AK40" s="291"/>
      <c r="AL40" s="292">
        <v>108</v>
      </c>
      <c r="AM40" s="293"/>
      <c r="AN40" s="294">
        <v>48</v>
      </c>
      <c r="AO40" s="293"/>
      <c r="AP40" s="294">
        <v>3</v>
      </c>
      <c r="AQ40" s="295"/>
      <c r="AR40" s="379"/>
      <c r="AS40" s="380"/>
      <c r="AT40" s="301"/>
      <c r="AU40" s="380"/>
      <c r="AV40" s="301"/>
      <c r="AW40" s="302"/>
      <c r="AX40" s="379"/>
      <c r="AY40" s="380"/>
      <c r="AZ40" s="301"/>
      <c r="BA40" s="380"/>
      <c r="BB40" s="301"/>
      <c r="BC40" s="302"/>
      <c r="BD40" s="445">
        <f>SUM(AP40,AV40,BB40)</f>
        <v>3</v>
      </c>
      <c r="BE40" s="446"/>
      <c r="BF40" s="290" t="s">
        <v>130</v>
      </c>
      <c r="BG40" s="442"/>
      <c r="BH40" s="442"/>
      <c r="BI40" s="442"/>
      <c r="BJ40" s="291"/>
      <c r="BK40" s="192"/>
      <c r="BL40" s="193"/>
      <c r="BM40" s="169"/>
      <c r="BN40" s="169"/>
      <c r="BO40" s="150"/>
      <c r="BP40" s="150"/>
    </row>
    <row r="41" spans="1:68" s="151" customFormat="1" ht="63" customHeight="1" x14ac:dyDescent="0.65">
      <c r="A41" s="264" t="s">
        <v>260</v>
      </c>
      <c r="B41" s="454" t="s">
        <v>239</v>
      </c>
      <c r="C41" s="454"/>
      <c r="D41" s="454"/>
      <c r="E41" s="454"/>
      <c r="F41" s="454"/>
      <c r="G41" s="454"/>
      <c r="H41" s="454"/>
      <c r="I41" s="454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4"/>
      <c r="U41" s="455"/>
      <c r="V41" s="284"/>
      <c r="W41" s="285"/>
      <c r="X41" s="286">
        <v>2</v>
      </c>
      <c r="Y41" s="287"/>
      <c r="Z41" s="413">
        <f>SUM(AL41,AR41,AX41)</f>
        <v>108</v>
      </c>
      <c r="AA41" s="370"/>
      <c r="AB41" s="286">
        <f>SUM(AN41,AT41,AZ41)</f>
        <v>48</v>
      </c>
      <c r="AC41" s="287"/>
      <c r="AD41" s="286">
        <v>24</v>
      </c>
      <c r="AE41" s="370"/>
      <c r="AF41" s="286"/>
      <c r="AG41" s="370"/>
      <c r="AH41" s="286">
        <v>24</v>
      </c>
      <c r="AI41" s="370"/>
      <c r="AJ41" s="286"/>
      <c r="AK41" s="287"/>
      <c r="AL41" s="379"/>
      <c r="AM41" s="380"/>
      <c r="AN41" s="301"/>
      <c r="AO41" s="380"/>
      <c r="AP41" s="301"/>
      <c r="AQ41" s="302"/>
      <c r="AR41" s="379">
        <v>108</v>
      </c>
      <c r="AS41" s="380"/>
      <c r="AT41" s="301">
        <v>48</v>
      </c>
      <c r="AU41" s="380"/>
      <c r="AV41" s="301">
        <v>3</v>
      </c>
      <c r="AW41" s="302"/>
      <c r="AX41" s="379"/>
      <c r="AY41" s="380"/>
      <c r="AZ41" s="301"/>
      <c r="BA41" s="380"/>
      <c r="BB41" s="301"/>
      <c r="BC41" s="302"/>
      <c r="BD41" s="445">
        <f>SUM(AP41,AV41,BB41)</f>
        <v>3</v>
      </c>
      <c r="BE41" s="446"/>
      <c r="BF41" s="290" t="s">
        <v>7</v>
      </c>
      <c r="BG41" s="442"/>
      <c r="BH41" s="442"/>
      <c r="BI41" s="442"/>
      <c r="BJ41" s="291"/>
      <c r="BK41" s="192"/>
      <c r="BL41" s="193"/>
      <c r="BM41" s="169"/>
      <c r="BN41" s="169"/>
    </row>
    <row r="42" spans="1:68" s="151" customFormat="1" ht="33" customHeight="1" x14ac:dyDescent="0.65">
      <c r="A42" s="156" t="s">
        <v>232</v>
      </c>
      <c r="B42" s="505" t="s">
        <v>245</v>
      </c>
      <c r="C42" s="505"/>
      <c r="D42" s="505"/>
      <c r="E42" s="505"/>
      <c r="F42" s="505"/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5"/>
      <c r="S42" s="505"/>
      <c r="T42" s="505"/>
      <c r="U42" s="506"/>
      <c r="V42" s="284"/>
      <c r="W42" s="285"/>
      <c r="X42" s="286"/>
      <c r="Y42" s="287"/>
      <c r="Z42" s="458">
        <f>SUM(Z43:AA44)</f>
        <v>228</v>
      </c>
      <c r="AA42" s="459"/>
      <c r="AB42" s="460">
        <f>SUM(AB43:AC44)</f>
        <v>96</v>
      </c>
      <c r="AC42" s="459"/>
      <c r="AD42" s="458">
        <f>SUM(AD43:AE44)</f>
        <v>48</v>
      </c>
      <c r="AE42" s="459"/>
      <c r="AF42" s="504"/>
      <c r="AG42" s="459"/>
      <c r="AH42" s="460">
        <f>SUM(AH43:AI44)</f>
        <v>48</v>
      </c>
      <c r="AI42" s="459"/>
      <c r="AJ42" s="432"/>
      <c r="AK42" s="433"/>
      <c r="AL42" s="292"/>
      <c r="AM42" s="293"/>
      <c r="AN42" s="294"/>
      <c r="AO42" s="293"/>
      <c r="AP42" s="294"/>
      <c r="AQ42" s="295"/>
      <c r="AR42" s="292"/>
      <c r="AS42" s="293"/>
      <c r="AT42" s="294"/>
      <c r="AU42" s="293"/>
      <c r="AV42" s="294"/>
      <c r="AW42" s="295"/>
      <c r="AX42" s="292"/>
      <c r="AY42" s="293"/>
      <c r="AZ42" s="294"/>
      <c r="BA42" s="293"/>
      <c r="BB42" s="294"/>
      <c r="BC42" s="295"/>
      <c r="BD42" s="445"/>
      <c r="BE42" s="446"/>
      <c r="BF42" s="290"/>
      <c r="BG42" s="442"/>
      <c r="BH42" s="442"/>
      <c r="BI42" s="442"/>
      <c r="BJ42" s="291"/>
      <c r="BK42" s="192"/>
      <c r="BL42" s="193"/>
      <c r="BM42" s="169"/>
      <c r="BN42" s="169"/>
      <c r="BO42" s="150"/>
      <c r="BP42" s="150"/>
    </row>
    <row r="43" spans="1:68" s="151" customFormat="1" ht="63" customHeight="1" x14ac:dyDescent="0.65">
      <c r="A43" s="266" t="s">
        <v>216</v>
      </c>
      <c r="B43" s="281" t="s">
        <v>252</v>
      </c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3"/>
      <c r="V43" s="284"/>
      <c r="W43" s="285"/>
      <c r="X43" s="286">
        <v>2</v>
      </c>
      <c r="Y43" s="287"/>
      <c r="Z43" s="288">
        <f>SUM(AL43,AR43,AX43)</f>
        <v>120</v>
      </c>
      <c r="AA43" s="289"/>
      <c r="AB43" s="290">
        <f>SUM(AN43,AT43,AZ43)</f>
        <v>48</v>
      </c>
      <c r="AC43" s="291"/>
      <c r="AD43" s="290">
        <v>24</v>
      </c>
      <c r="AE43" s="289"/>
      <c r="AF43" s="290"/>
      <c r="AG43" s="289"/>
      <c r="AH43" s="290">
        <v>24</v>
      </c>
      <c r="AI43" s="289"/>
      <c r="AJ43" s="290"/>
      <c r="AK43" s="291"/>
      <c r="AL43" s="292"/>
      <c r="AM43" s="293"/>
      <c r="AN43" s="294"/>
      <c r="AO43" s="293"/>
      <c r="AP43" s="294"/>
      <c r="AQ43" s="295"/>
      <c r="AR43" s="292">
        <v>120</v>
      </c>
      <c r="AS43" s="293"/>
      <c r="AT43" s="294">
        <v>48</v>
      </c>
      <c r="AU43" s="293"/>
      <c r="AV43" s="294">
        <v>3</v>
      </c>
      <c r="AW43" s="295"/>
      <c r="AX43" s="292"/>
      <c r="AY43" s="293"/>
      <c r="AZ43" s="294"/>
      <c r="BA43" s="293"/>
      <c r="BB43" s="294"/>
      <c r="BC43" s="295"/>
      <c r="BD43" s="445">
        <f>SUM(AP43,AV43,BB43)</f>
        <v>3</v>
      </c>
      <c r="BE43" s="446"/>
      <c r="BF43" s="290" t="s">
        <v>204</v>
      </c>
      <c r="BG43" s="442"/>
      <c r="BH43" s="442"/>
      <c r="BI43" s="442"/>
      <c r="BJ43" s="291"/>
      <c r="BK43" s="192"/>
      <c r="BL43" s="193"/>
      <c r="BM43" s="169"/>
      <c r="BN43" s="169"/>
      <c r="BO43" s="150"/>
      <c r="BP43" s="150"/>
    </row>
    <row r="44" spans="1:68" s="151" customFormat="1" ht="63" customHeight="1" x14ac:dyDescent="0.65">
      <c r="A44" s="266" t="s">
        <v>143</v>
      </c>
      <c r="B44" s="281" t="s">
        <v>257</v>
      </c>
      <c r="C44" s="282"/>
      <c r="D44" s="282"/>
      <c r="E44" s="282"/>
      <c r="F44" s="282"/>
      <c r="G44" s="282"/>
      <c r="H44" s="282"/>
      <c r="I44" s="282"/>
      <c r="J44" s="282"/>
      <c r="K44" s="282"/>
      <c r="L44" s="282"/>
      <c r="M44" s="282"/>
      <c r="N44" s="282"/>
      <c r="O44" s="282"/>
      <c r="P44" s="282"/>
      <c r="Q44" s="282"/>
      <c r="R44" s="282"/>
      <c r="S44" s="282"/>
      <c r="T44" s="282"/>
      <c r="U44" s="283"/>
      <c r="V44" s="284">
        <v>1</v>
      </c>
      <c r="W44" s="285"/>
      <c r="X44" s="286"/>
      <c r="Y44" s="287"/>
      <c r="Z44" s="288">
        <f>SUM(AL44,AR44,AX44)</f>
        <v>108</v>
      </c>
      <c r="AA44" s="289"/>
      <c r="AB44" s="290">
        <f>SUM(AN44,AT44,AZ44)</f>
        <v>48</v>
      </c>
      <c r="AC44" s="291"/>
      <c r="AD44" s="290">
        <v>24</v>
      </c>
      <c r="AE44" s="289"/>
      <c r="AF44" s="290"/>
      <c r="AG44" s="289"/>
      <c r="AH44" s="290">
        <v>24</v>
      </c>
      <c r="AI44" s="289"/>
      <c r="AJ44" s="290"/>
      <c r="AK44" s="291"/>
      <c r="AL44" s="292">
        <v>108</v>
      </c>
      <c r="AM44" s="293"/>
      <c r="AN44" s="294">
        <v>48</v>
      </c>
      <c r="AO44" s="293"/>
      <c r="AP44" s="294">
        <v>3</v>
      </c>
      <c r="AQ44" s="295"/>
      <c r="AR44" s="292"/>
      <c r="AS44" s="293"/>
      <c r="AT44" s="294"/>
      <c r="AU44" s="293"/>
      <c r="AV44" s="294"/>
      <c r="AW44" s="295"/>
      <c r="AX44" s="292"/>
      <c r="AY44" s="293"/>
      <c r="AZ44" s="294"/>
      <c r="BA44" s="293"/>
      <c r="BB44" s="294"/>
      <c r="BC44" s="295"/>
      <c r="BD44" s="445">
        <f>SUM(AP44,AV44,BB44)</f>
        <v>3</v>
      </c>
      <c r="BE44" s="446"/>
      <c r="BF44" s="290" t="s">
        <v>71</v>
      </c>
      <c r="BG44" s="442"/>
      <c r="BH44" s="442"/>
      <c r="BI44" s="442"/>
      <c r="BJ44" s="291"/>
      <c r="BK44" s="192"/>
      <c r="BL44" s="193"/>
      <c r="BM44" s="232"/>
      <c r="BN44" s="232"/>
      <c r="BO44" s="150"/>
      <c r="BP44" s="150"/>
    </row>
    <row r="45" spans="1:68" s="151" customFormat="1" ht="63" customHeight="1" x14ac:dyDescent="0.65">
      <c r="A45" s="233" t="s">
        <v>233</v>
      </c>
      <c r="B45" s="381" t="s">
        <v>251</v>
      </c>
      <c r="C45" s="382"/>
      <c r="D45" s="382"/>
      <c r="E45" s="382"/>
      <c r="F45" s="382"/>
      <c r="G45" s="382"/>
      <c r="H45" s="382"/>
      <c r="I45" s="382"/>
      <c r="J45" s="382"/>
      <c r="K45" s="382"/>
      <c r="L45" s="382"/>
      <c r="M45" s="382"/>
      <c r="N45" s="382"/>
      <c r="O45" s="382"/>
      <c r="P45" s="382"/>
      <c r="Q45" s="382"/>
      <c r="R45" s="382"/>
      <c r="S45" s="382"/>
      <c r="T45" s="382"/>
      <c r="U45" s="383"/>
      <c r="V45" s="284"/>
      <c r="W45" s="285"/>
      <c r="X45" s="286"/>
      <c r="Y45" s="287"/>
      <c r="Z45" s="458">
        <f>SUM(Z46:AA50)</f>
        <v>656</v>
      </c>
      <c r="AA45" s="459"/>
      <c r="AB45" s="460">
        <f>AD45+AH45</f>
        <v>306</v>
      </c>
      <c r="AC45" s="459"/>
      <c r="AD45" s="458">
        <f>SUM(AD46:AE50)</f>
        <v>150</v>
      </c>
      <c r="AE45" s="459"/>
      <c r="AF45" s="504"/>
      <c r="AG45" s="459"/>
      <c r="AH45" s="460">
        <f>SUM(AH46:AI50)</f>
        <v>156</v>
      </c>
      <c r="AI45" s="459"/>
      <c r="AJ45" s="432"/>
      <c r="AK45" s="433"/>
      <c r="AL45" s="292"/>
      <c r="AM45" s="293"/>
      <c r="AN45" s="294"/>
      <c r="AO45" s="293"/>
      <c r="AP45" s="294"/>
      <c r="AQ45" s="295"/>
      <c r="AR45" s="292"/>
      <c r="AS45" s="293"/>
      <c r="AT45" s="294"/>
      <c r="AU45" s="293"/>
      <c r="AV45" s="294"/>
      <c r="AW45" s="295"/>
      <c r="AX45" s="292"/>
      <c r="AY45" s="293"/>
      <c r="AZ45" s="294"/>
      <c r="BA45" s="293"/>
      <c r="BB45" s="294"/>
      <c r="BC45" s="295"/>
      <c r="BD45" s="445"/>
      <c r="BE45" s="446"/>
      <c r="BF45" s="290"/>
      <c r="BG45" s="442"/>
      <c r="BH45" s="442"/>
      <c r="BI45" s="442"/>
      <c r="BJ45" s="291"/>
      <c r="BK45" s="192"/>
      <c r="BL45" s="193"/>
      <c r="BM45" s="169"/>
      <c r="BN45" s="169"/>
      <c r="BO45" s="150"/>
      <c r="BP45" s="150"/>
    </row>
    <row r="46" spans="1:68" s="151" customFormat="1" ht="63" customHeight="1" x14ac:dyDescent="0.65">
      <c r="A46" s="266" t="s">
        <v>144</v>
      </c>
      <c r="B46" s="281" t="s">
        <v>248</v>
      </c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3"/>
      <c r="V46" s="284">
        <v>2</v>
      </c>
      <c r="W46" s="285"/>
      <c r="X46" s="286"/>
      <c r="Y46" s="287"/>
      <c r="Z46" s="430">
        <v>92</v>
      </c>
      <c r="AA46" s="431"/>
      <c r="AB46" s="432">
        <v>54</v>
      </c>
      <c r="AC46" s="433"/>
      <c r="AD46" s="290">
        <v>26</v>
      </c>
      <c r="AE46" s="289"/>
      <c r="AF46" s="290"/>
      <c r="AG46" s="289"/>
      <c r="AH46" s="290">
        <v>28</v>
      </c>
      <c r="AI46" s="289"/>
      <c r="AJ46" s="290"/>
      <c r="AK46" s="291"/>
      <c r="AL46" s="292"/>
      <c r="AM46" s="293"/>
      <c r="AN46" s="294"/>
      <c r="AO46" s="293"/>
      <c r="AP46" s="294"/>
      <c r="AQ46" s="295"/>
      <c r="AR46" s="292">
        <v>92</v>
      </c>
      <c r="AS46" s="293"/>
      <c r="AT46" s="294">
        <v>54</v>
      </c>
      <c r="AU46" s="293"/>
      <c r="AV46" s="294">
        <v>3</v>
      </c>
      <c r="AW46" s="295"/>
      <c r="AX46" s="292"/>
      <c r="AY46" s="293"/>
      <c r="AZ46" s="556"/>
      <c r="BA46" s="557"/>
      <c r="BB46" s="294"/>
      <c r="BC46" s="295"/>
      <c r="BD46" s="445">
        <v>3</v>
      </c>
      <c r="BE46" s="446"/>
      <c r="BF46" s="290" t="s">
        <v>267</v>
      </c>
      <c r="BG46" s="442"/>
      <c r="BH46" s="442"/>
      <c r="BI46" s="442"/>
      <c r="BJ46" s="291"/>
      <c r="BK46" s="192"/>
      <c r="BL46" s="193"/>
      <c r="BM46" s="169"/>
      <c r="BN46" s="169"/>
      <c r="BO46" s="150"/>
      <c r="BP46" s="150"/>
    </row>
    <row r="47" spans="1:68" s="151" customFormat="1" ht="63" customHeight="1" x14ac:dyDescent="0.65">
      <c r="A47" s="266" t="s">
        <v>145</v>
      </c>
      <c r="B47" s="281" t="s">
        <v>249</v>
      </c>
      <c r="C47" s="282"/>
      <c r="D47" s="282"/>
      <c r="E47" s="282"/>
      <c r="F47" s="282"/>
      <c r="G47" s="282"/>
      <c r="H47" s="282"/>
      <c r="I47" s="282"/>
      <c r="J47" s="282"/>
      <c r="K47" s="282"/>
      <c r="L47" s="282"/>
      <c r="M47" s="282"/>
      <c r="N47" s="282"/>
      <c r="O47" s="282"/>
      <c r="P47" s="282"/>
      <c r="Q47" s="282"/>
      <c r="R47" s="282"/>
      <c r="S47" s="282"/>
      <c r="T47" s="282"/>
      <c r="U47" s="283"/>
      <c r="V47" s="284"/>
      <c r="W47" s="285"/>
      <c r="X47" s="286">
        <v>2</v>
      </c>
      <c r="Y47" s="287"/>
      <c r="Z47" s="288">
        <f>SUM(AL47,AR47,AX47)</f>
        <v>108</v>
      </c>
      <c r="AA47" s="289"/>
      <c r="AB47" s="290">
        <f>SUM(AN47,AT47,AZ47)</f>
        <v>48</v>
      </c>
      <c r="AC47" s="291"/>
      <c r="AD47" s="290">
        <v>24</v>
      </c>
      <c r="AE47" s="289"/>
      <c r="AF47" s="290"/>
      <c r="AG47" s="289"/>
      <c r="AH47" s="290">
        <v>24</v>
      </c>
      <c r="AI47" s="289"/>
      <c r="AJ47" s="290"/>
      <c r="AK47" s="291"/>
      <c r="AL47" s="292"/>
      <c r="AM47" s="293"/>
      <c r="AN47" s="294"/>
      <c r="AO47" s="293"/>
      <c r="AP47" s="294"/>
      <c r="AQ47" s="295"/>
      <c r="AR47" s="292">
        <v>108</v>
      </c>
      <c r="AS47" s="293"/>
      <c r="AT47" s="294">
        <v>48</v>
      </c>
      <c r="AU47" s="293"/>
      <c r="AV47" s="294">
        <v>3</v>
      </c>
      <c r="AW47" s="295"/>
      <c r="AX47" s="288"/>
      <c r="AY47" s="289"/>
      <c r="AZ47" s="290"/>
      <c r="BA47" s="289"/>
      <c r="BB47" s="290"/>
      <c r="BC47" s="291"/>
      <c r="BD47" s="445">
        <f>SUM(AP47,AV47,BB47)</f>
        <v>3</v>
      </c>
      <c r="BE47" s="446"/>
      <c r="BF47" s="290" t="s">
        <v>303</v>
      </c>
      <c r="BG47" s="442"/>
      <c r="BH47" s="442"/>
      <c r="BI47" s="442"/>
      <c r="BJ47" s="291"/>
      <c r="BK47" s="192"/>
      <c r="BL47" s="193"/>
      <c r="BM47" s="169"/>
      <c r="BN47" s="169"/>
      <c r="BO47" s="150"/>
      <c r="BP47" s="150"/>
    </row>
    <row r="48" spans="1:68" s="151" customFormat="1" ht="103.5" customHeight="1" x14ac:dyDescent="0.65">
      <c r="A48" s="266" t="s">
        <v>246</v>
      </c>
      <c r="B48" s="281" t="s">
        <v>250</v>
      </c>
      <c r="C48" s="282"/>
      <c r="D48" s="282"/>
      <c r="E48" s="282"/>
      <c r="F48" s="282"/>
      <c r="G48" s="282"/>
      <c r="H48" s="282"/>
      <c r="I48" s="282"/>
      <c r="J48" s="282"/>
      <c r="K48" s="282"/>
      <c r="L48" s="282"/>
      <c r="M48" s="282"/>
      <c r="N48" s="282"/>
      <c r="O48" s="282"/>
      <c r="P48" s="282"/>
      <c r="Q48" s="282"/>
      <c r="R48" s="282"/>
      <c r="S48" s="282"/>
      <c r="T48" s="282"/>
      <c r="U48" s="283"/>
      <c r="V48" s="284"/>
      <c r="W48" s="285"/>
      <c r="X48" s="286">
        <v>1</v>
      </c>
      <c r="Y48" s="287"/>
      <c r="Z48" s="288">
        <f>SUM(AL48,AR48,AX48)</f>
        <v>108</v>
      </c>
      <c r="AA48" s="289"/>
      <c r="AB48" s="290">
        <f>SUM(AN48,AT48,AZ48)</f>
        <v>48</v>
      </c>
      <c r="AC48" s="291"/>
      <c r="AD48" s="290">
        <v>24</v>
      </c>
      <c r="AE48" s="289"/>
      <c r="AF48" s="290"/>
      <c r="AG48" s="289"/>
      <c r="AH48" s="290">
        <v>24</v>
      </c>
      <c r="AI48" s="289"/>
      <c r="AJ48" s="290"/>
      <c r="AK48" s="291"/>
      <c r="AL48" s="292">
        <v>108</v>
      </c>
      <c r="AM48" s="293"/>
      <c r="AN48" s="294">
        <v>48</v>
      </c>
      <c r="AO48" s="293"/>
      <c r="AP48" s="294">
        <v>3</v>
      </c>
      <c r="AQ48" s="295"/>
      <c r="AR48" s="292"/>
      <c r="AS48" s="293"/>
      <c r="AT48" s="294"/>
      <c r="AU48" s="293"/>
      <c r="AV48" s="294"/>
      <c r="AW48" s="295"/>
      <c r="AX48" s="288"/>
      <c r="AY48" s="289"/>
      <c r="AZ48" s="290"/>
      <c r="BA48" s="289"/>
      <c r="BB48" s="290"/>
      <c r="BC48" s="291"/>
      <c r="BD48" s="445">
        <f>SUM(AP48,AV48,BB48)</f>
        <v>3</v>
      </c>
      <c r="BE48" s="446"/>
      <c r="BF48" s="290" t="s">
        <v>306</v>
      </c>
      <c r="BG48" s="442"/>
      <c r="BH48" s="442"/>
      <c r="BI48" s="442"/>
      <c r="BJ48" s="291"/>
      <c r="BK48" s="192"/>
      <c r="BL48" s="193"/>
      <c r="BM48" s="169"/>
      <c r="BN48" s="169"/>
      <c r="BO48" s="150"/>
      <c r="BP48" s="150"/>
    </row>
    <row r="49" spans="1:68" s="151" customFormat="1" ht="63" customHeight="1" x14ac:dyDescent="0.65">
      <c r="A49" s="266" t="s">
        <v>261</v>
      </c>
      <c r="B49" s="634" t="s">
        <v>129</v>
      </c>
      <c r="C49" s="635"/>
      <c r="D49" s="635"/>
      <c r="E49" s="635"/>
      <c r="F49" s="635"/>
      <c r="G49" s="635"/>
      <c r="H49" s="635"/>
      <c r="I49" s="635"/>
      <c r="J49" s="635"/>
      <c r="K49" s="635"/>
      <c r="L49" s="635"/>
      <c r="M49" s="635"/>
      <c r="N49" s="635"/>
      <c r="O49" s="635"/>
      <c r="P49" s="635"/>
      <c r="Q49" s="635"/>
      <c r="R49" s="635"/>
      <c r="S49" s="635"/>
      <c r="T49" s="635"/>
      <c r="U49" s="636"/>
      <c r="V49" s="284">
        <v>2</v>
      </c>
      <c r="W49" s="285"/>
      <c r="X49" s="286">
        <v>1</v>
      </c>
      <c r="Y49" s="287"/>
      <c r="Z49" s="288">
        <f t="shared" ref="Z49" si="4">SUM(AL49,AR49,AX49)</f>
        <v>228</v>
      </c>
      <c r="AA49" s="289"/>
      <c r="AB49" s="290">
        <v>102</v>
      </c>
      <c r="AC49" s="291"/>
      <c r="AD49" s="290">
        <v>50</v>
      </c>
      <c r="AE49" s="289"/>
      <c r="AF49" s="290"/>
      <c r="AG49" s="289"/>
      <c r="AH49" s="290">
        <v>52</v>
      </c>
      <c r="AI49" s="289"/>
      <c r="AJ49" s="290"/>
      <c r="AK49" s="291"/>
      <c r="AL49" s="292">
        <v>108</v>
      </c>
      <c r="AM49" s="293"/>
      <c r="AN49" s="294">
        <v>48</v>
      </c>
      <c r="AO49" s="293"/>
      <c r="AP49" s="294">
        <v>3</v>
      </c>
      <c r="AQ49" s="295"/>
      <c r="AR49" s="292">
        <v>120</v>
      </c>
      <c r="AS49" s="293"/>
      <c r="AT49" s="294">
        <v>54</v>
      </c>
      <c r="AU49" s="293"/>
      <c r="AV49" s="294">
        <v>3</v>
      </c>
      <c r="AW49" s="295"/>
      <c r="AX49" s="292"/>
      <c r="AY49" s="293"/>
      <c r="AZ49" s="294"/>
      <c r="BA49" s="293"/>
      <c r="BB49" s="294"/>
      <c r="BC49" s="295"/>
      <c r="BD49" s="445">
        <f t="shared" ref="BD49" si="5">SUM(AP49,AV49,BB49)</f>
        <v>6</v>
      </c>
      <c r="BE49" s="446"/>
      <c r="BF49" s="290" t="s">
        <v>254</v>
      </c>
      <c r="BG49" s="442"/>
      <c r="BH49" s="442"/>
      <c r="BI49" s="442"/>
      <c r="BJ49" s="291"/>
      <c r="BK49" s="192"/>
      <c r="BL49" s="193"/>
      <c r="BM49" s="232"/>
      <c r="BN49" s="232"/>
      <c r="BO49" s="150"/>
      <c r="BP49" s="150"/>
    </row>
    <row r="50" spans="1:68" s="151" customFormat="1" ht="33.75" customHeight="1" x14ac:dyDescent="0.65">
      <c r="A50" s="266" t="s">
        <v>305</v>
      </c>
      <c r="B50" s="281" t="s">
        <v>247</v>
      </c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2"/>
      <c r="S50" s="282"/>
      <c r="T50" s="282"/>
      <c r="U50" s="283"/>
      <c r="V50" s="284">
        <v>3</v>
      </c>
      <c r="W50" s="285"/>
      <c r="X50" s="286"/>
      <c r="Y50" s="287"/>
      <c r="Z50" s="288">
        <f>SUM(AL50,AR50,AX50)</f>
        <v>120</v>
      </c>
      <c r="AA50" s="289"/>
      <c r="AB50" s="290">
        <f>SUM(AN50,AT50,AZ50)</f>
        <v>54</v>
      </c>
      <c r="AC50" s="291"/>
      <c r="AD50" s="290">
        <v>26</v>
      </c>
      <c r="AE50" s="289"/>
      <c r="AF50" s="290"/>
      <c r="AG50" s="289"/>
      <c r="AH50" s="290">
        <v>28</v>
      </c>
      <c r="AI50" s="289"/>
      <c r="AJ50" s="290"/>
      <c r="AK50" s="291"/>
      <c r="AL50" s="288"/>
      <c r="AM50" s="289"/>
      <c r="AN50" s="290"/>
      <c r="AO50" s="289"/>
      <c r="AP50" s="290"/>
      <c r="AQ50" s="291"/>
      <c r="AR50" s="292"/>
      <c r="AS50" s="293"/>
      <c r="AT50" s="294"/>
      <c r="AU50" s="293"/>
      <c r="AV50" s="294"/>
      <c r="AW50" s="295"/>
      <c r="AX50" s="292">
        <v>120</v>
      </c>
      <c r="AY50" s="293"/>
      <c r="AZ50" s="294">
        <v>54</v>
      </c>
      <c r="BA50" s="293"/>
      <c r="BB50" s="294">
        <v>3</v>
      </c>
      <c r="BC50" s="295"/>
      <c r="BD50" s="445">
        <f>SUM(AP50,AV50,BB50)</f>
        <v>3</v>
      </c>
      <c r="BE50" s="446"/>
      <c r="BF50" s="290" t="s">
        <v>255</v>
      </c>
      <c r="BG50" s="442"/>
      <c r="BH50" s="442"/>
      <c r="BI50" s="442"/>
      <c r="BJ50" s="291"/>
      <c r="BK50" s="262"/>
      <c r="BL50" s="263"/>
      <c r="BM50" s="261"/>
      <c r="BN50" s="261"/>
      <c r="BO50" s="150"/>
      <c r="BP50" s="150"/>
    </row>
    <row r="51" spans="1:68" s="151" customFormat="1" ht="33" customHeight="1" x14ac:dyDescent="0.65">
      <c r="A51" s="156" t="s">
        <v>234</v>
      </c>
      <c r="B51" s="428" t="s">
        <v>131</v>
      </c>
      <c r="C51" s="428"/>
      <c r="D51" s="428"/>
      <c r="E51" s="428"/>
      <c r="F51" s="428"/>
      <c r="G51" s="428"/>
      <c r="H51" s="428"/>
      <c r="I51" s="428"/>
      <c r="J51" s="428"/>
      <c r="K51" s="428"/>
      <c r="L51" s="428"/>
      <c r="M51" s="428"/>
      <c r="N51" s="428"/>
      <c r="O51" s="428"/>
      <c r="P51" s="428"/>
      <c r="Q51" s="428"/>
      <c r="R51" s="428"/>
      <c r="S51" s="428"/>
      <c r="T51" s="428"/>
      <c r="U51" s="429"/>
      <c r="V51" s="284"/>
      <c r="W51" s="285"/>
      <c r="X51" s="286"/>
      <c r="Y51" s="287"/>
      <c r="Z51" s="458">
        <f>SUM(Z52:AA52)</f>
        <v>120</v>
      </c>
      <c r="AA51" s="459"/>
      <c r="AB51" s="504">
        <f>SUM(AB52:AC52)</f>
        <v>48</v>
      </c>
      <c r="AC51" s="514"/>
      <c r="AD51" s="504">
        <f>SUM(AD52:AE52)</f>
        <v>24</v>
      </c>
      <c r="AE51" s="459"/>
      <c r="AF51" s="504"/>
      <c r="AG51" s="459"/>
      <c r="AH51" s="504">
        <f>SUM(AH52:AI52)</f>
        <v>24</v>
      </c>
      <c r="AI51" s="459"/>
      <c r="AJ51" s="432"/>
      <c r="AK51" s="433"/>
      <c r="AL51" s="292"/>
      <c r="AM51" s="293"/>
      <c r="AN51" s="294"/>
      <c r="AO51" s="293"/>
      <c r="AP51" s="294"/>
      <c r="AQ51" s="295"/>
      <c r="AR51" s="292"/>
      <c r="AS51" s="293"/>
      <c r="AT51" s="294"/>
      <c r="AU51" s="293"/>
      <c r="AV51" s="294"/>
      <c r="AW51" s="295"/>
      <c r="AX51" s="292"/>
      <c r="AY51" s="293"/>
      <c r="AZ51" s="294"/>
      <c r="BA51" s="293"/>
      <c r="BB51" s="294"/>
      <c r="BC51" s="295"/>
      <c r="BD51" s="445"/>
      <c r="BE51" s="446"/>
      <c r="BF51" s="290" t="s">
        <v>263</v>
      </c>
      <c r="BG51" s="442"/>
      <c r="BH51" s="442"/>
      <c r="BI51" s="442"/>
      <c r="BJ51" s="291"/>
      <c r="BK51" s="255"/>
      <c r="BL51" s="256"/>
      <c r="BM51" s="258"/>
      <c r="BN51" s="258"/>
      <c r="BO51" s="150"/>
      <c r="BP51" s="150"/>
    </row>
    <row r="52" spans="1:68" s="151" customFormat="1" ht="63" customHeight="1" x14ac:dyDescent="0.65">
      <c r="A52" s="264" t="s">
        <v>146</v>
      </c>
      <c r="B52" s="658" t="s">
        <v>243</v>
      </c>
      <c r="C52" s="658"/>
      <c r="D52" s="658"/>
      <c r="E52" s="658"/>
      <c r="F52" s="658"/>
      <c r="G52" s="658"/>
      <c r="H52" s="658"/>
      <c r="I52" s="658"/>
      <c r="J52" s="658"/>
      <c r="K52" s="658"/>
      <c r="L52" s="658"/>
      <c r="M52" s="658"/>
      <c r="N52" s="658"/>
      <c r="O52" s="658"/>
      <c r="P52" s="658"/>
      <c r="Q52" s="658"/>
      <c r="R52" s="658"/>
      <c r="S52" s="658"/>
      <c r="T52" s="658"/>
      <c r="U52" s="659"/>
      <c r="V52" s="284">
        <v>2</v>
      </c>
      <c r="W52" s="285"/>
      <c r="X52" s="286"/>
      <c r="Y52" s="287"/>
      <c r="Z52" s="288">
        <f>SUM(AL52,AR52,AX52)</f>
        <v>120</v>
      </c>
      <c r="AA52" s="289"/>
      <c r="AB52" s="290">
        <f>SUM(AN52,AT52,AZ52)</f>
        <v>48</v>
      </c>
      <c r="AC52" s="291"/>
      <c r="AD52" s="290">
        <v>24</v>
      </c>
      <c r="AE52" s="289"/>
      <c r="AF52" s="290"/>
      <c r="AG52" s="289"/>
      <c r="AH52" s="290">
        <v>24</v>
      </c>
      <c r="AI52" s="289"/>
      <c r="AJ52" s="290"/>
      <c r="AK52" s="291"/>
      <c r="AL52" s="379"/>
      <c r="AM52" s="380"/>
      <c r="AN52" s="301"/>
      <c r="AO52" s="380"/>
      <c r="AP52" s="301"/>
      <c r="AQ52" s="302"/>
      <c r="AR52" s="379">
        <v>120</v>
      </c>
      <c r="AS52" s="380"/>
      <c r="AT52" s="301">
        <v>48</v>
      </c>
      <c r="AU52" s="380"/>
      <c r="AV52" s="301">
        <v>3</v>
      </c>
      <c r="AW52" s="302"/>
      <c r="AX52" s="292"/>
      <c r="AY52" s="293"/>
      <c r="AZ52" s="294"/>
      <c r="BA52" s="293"/>
      <c r="BB52" s="294"/>
      <c r="BC52" s="295"/>
      <c r="BD52" s="445">
        <f>SUM(AP52,AV52,BB52)</f>
        <v>3</v>
      </c>
      <c r="BE52" s="446"/>
      <c r="BF52" s="290"/>
      <c r="BG52" s="442"/>
      <c r="BH52" s="442"/>
      <c r="BI52" s="442"/>
      <c r="BJ52" s="291"/>
      <c r="BK52" s="255"/>
      <c r="BL52" s="256"/>
      <c r="BM52" s="258"/>
      <c r="BN52" s="258"/>
      <c r="BO52" s="150"/>
      <c r="BP52" s="150"/>
    </row>
    <row r="53" spans="1:68" s="151" customFormat="1" ht="33" customHeight="1" x14ac:dyDescent="0.65">
      <c r="A53" s="156" t="s">
        <v>235</v>
      </c>
      <c r="B53" s="428" t="s">
        <v>307</v>
      </c>
      <c r="C53" s="428"/>
      <c r="D53" s="428"/>
      <c r="E53" s="428"/>
      <c r="F53" s="428"/>
      <c r="G53" s="428"/>
      <c r="H53" s="428"/>
      <c r="I53" s="428"/>
      <c r="J53" s="428"/>
      <c r="K53" s="428"/>
      <c r="L53" s="428"/>
      <c r="M53" s="428"/>
      <c r="N53" s="428"/>
      <c r="O53" s="428"/>
      <c r="P53" s="428"/>
      <c r="Q53" s="428"/>
      <c r="R53" s="428"/>
      <c r="S53" s="428"/>
      <c r="T53" s="428"/>
      <c r="U53" s="429"/>
      <c r="V53" s="284"/>
      <c r="W53" s="285"/>
      <c r="X53" s="286"/>
      <c r="Y53" s="287"/>
      <c r="Z53" s="439">
        <f>SUM(Z54)</f>
        <v>100</v>
      </c>
      <c r="AA53" s="424"/>
      <c r="AB53" s="423">
        <f>SUM(AB54)</f>
        <v>34</v>
      </c>
      <c r="AC53" s="427"/>
      <c r="AD53" s="423">
        <f t="shared" ref="AD53" si="6">SUM(AD54)</f>
        <v>18</v>
      </c>
      <c r="AE53" s="424"/>
      <c r="AF53" s="423"/>
      <c r="AG53" s="424"/>
      <c r="AH53" s="423">
        <f t="shared" ref="AH53" si="7">SUM(AH54)</f>
        <v>16</v>
      </c>
      <c r="AI53" s="424"/>
      <c r="AJ53" s="423"/>
      <c r="AK53" s="427"/>
      <c r="AL53" s="379"/>
      <c r="AM53" s="380"/>
      <c r="AN53" s="301"/>
      <c r="AO53" s="380"/>
      <c r="AP53" s="301"/>
      <c r="AQ53" s="302"/>
      <c r="AR53" s="379"/>
      <c r="AS53" s="380"/>
      <c r="AT53" s="301"/>
      <c r="AU53" s="380"/>
      <c r="AV53" s="301"/>
      <c r="AW53" s="302"/>
      <c r="AX53" s="379"/>
      <c r="AY53" s="380"/>
      <c r="AZ53" s="301"/>
      <c r="BA53" s="380"/>
      <c r="BB53" s="301"/>
      <c r="BC53" s="302"/>
      <c r="BD53" s="440"/>
      <c r="BE53" s="441"/>
      <c r="BF53" s="286" t="s">
        <v>269</v>
      </c>
      <c r="BG53" s="604"/>
      <c r="BH53" s="604"/>
      <c r="BI53" s="604"/>
      <c r="BJ53" s="287"/>
      <c r="BK53" s="173"/>
      <c r="BL53" s="194"/>
      <c r="BM53" s="170"/>
      <c r="BN53" s="170"/>
      <c r="BO53" s="150"/>
      <c r="BP53" s="150"/>
    </row>
    <row r="54" spans="1:68" s="151" customFormat="1" ht="100.5" customHeight="1" x14ac:dyDescent="0.65">
      <c r="A54" s="264" t="s">
        <v>147</v>
      </c>
      <c r="B54" s="392" t="s">
        <v>308</v>
      </c>
      <c r="C54" s="392"/>
      <c r="D54" s="392"/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393"/>
      <c r="V54" s="284">
        <v>3</v>
      </c>
      <c r="W54" s="285"/>
      <c r="X54" s="286"/>
      <c r="Y54" s="287"/>
      <c r="Z54" s="413">
        <f>SUM(AL54,AR54,AX54)</f>
        <v>100</v>
      </c>
      <c r="AA54" s="370"/>
      <c r="AB54" s="286">
        <f>SUM(AN54,AT54,AZ54)</f>
        <v>34</v>
      </c>
      <c r="AC54" s="287"/>
      <c r="AD54" s="286">
        <v>18</v>
      </c>
      <c r="AE54" s="370"/>
      <c r="AF54" s="286"/>
      <c r="AG54" s="370"/>
      <c r="AH54" s="286">
        <v>16</v>
      </c>
      <c r="AI54" s="370"/>
      <c r="AJ54" s="286"/>
      <c r="AK54" s="287"/>
      <c r="AL54" s="288"/>
      <c r="AM54" s="289"/>
      <c r="AN54" s="290"/>
      <c r="AO54" s="289"/>
      <c r="AP54" s="290"/>
      <c r="AQ54" s="291"/>
      <c r="AR54" s="288"/>
      <c r="AS54" s="289"/>
      <c r="AT54" s="290"/>
      <c r="AU54" s="289"/>
      <c r="AV54" s="290"/>
      <c r="AW54" s="291"/>
      <c r="AX54" s="379">
        <v>100</v>
      </c>
      <c r="AY54" s="380"/>
      <c r="AZ54" s="301">
        <v>34</v>
      </c>
      <c r="BA54" s="380"/>
      <c r="BB54" s="301">
        <v>3</v>
      </c>
      <c r="BC54" s="302"/>
      <c r="BD54" s="440">
        <f>SUM(AP54,AV54,BB54)</f>
        <v>3</v>
      </c>
      <c r="BE54" s="441"/>
      <c r="BF54" s="286"/>
      <c r="BG54" s="604"/>
      <c r="BH54" s="604"/>
      <c r="BI54" s="604"/>
      <c r="BJ54" s="287"/>
      <c r="BK54" s="173"/>
      <c r="BL54" s="194"/>
      <c r="BM54" s="170"/>
      <c r="BN54" s="170"/>
    </row>
    <row r="55" spans="1:68" s="151" customFormat="1" ht="63" customHeight="1" x14ac:dyDescent="0.65">
      <c r="A55" s="156" t="s">
        <v>236</v>
      </c>
      <c r="B55" s="428" t="s">
        <v>311</v>
      </c>
      <c r="C55" s="428"/>
      <c r="D55" s="428"/>
      <c r="E55" s="428"/>
      <c r="F55" s="428"/>
      <c r="G55" s="428"/>
      <c r="H55" s="428"/>
      <c r="I55" s="428"/>
      <c r="J55" s="428"/>
      <c r="K55" s="428"/>
      <c r="L55" s="428"/>
      <c r="M55" s="428"/>
      <c r="N55" s="428"/>
      <c r="O55" s="428"/>
      <c r="P55" s="428"/>
      <c r="Q55" s="428"/>
      <c r="R55" s="428"/>
      <c r="S55" s="428"/>
      <c r="T55" s="428"/>
      <c r="U55" s="429"/>
      <c r="V55" s="284"/>
      <c r="W55" s="285"/>
      <c r="X55" s="286"/>
      <c r="Y55" s="287"/>
      <c r="Z55" s="439">
        <f>SUM(Z56:AA57)</f>
        <v>208</v>
      </c>
      <c r="AA55" s="424"/>
      <c r="AB55" s="423">
        <f>SUM(AB56:AC57)</f>
        <v>88</v>
      </c>
      <c r="AC55" s="427"/>
      <c r="AD55" s="423">
        <f t="shared" ref="AD55" si="8">SUM(AD56:AE57)</f>
        <v>44</v>
      </c>
      <c r="AE55" s="424"/>
      <c r="AF55" s="423"/>
      <c r="AG55" s="424"/>
      <c r="AH55" s="423"/>
      <c r="AI55" s="424"/>
      <c r="AJ55" s="423">
        <f t="shared" ref="AJ55" si="9">SUM(AJ56:AK57)</f>
        <v>44</v>
      </c>
      <c r="AK55" s="427"/>
      <c r="AL55" s="379"/>
      <c r="AM55" s="380"/>
      <c r="AN55" s="301"/>
      <c r="AO55" s="380"/>
      <c r="AP55" s="301"/>
      <c r="AQ55" s="302"/>
      <c r="AR55" s="379"/>
      <c r="AS55" s="380"/>
      <c r="AT55" s="301"/>
      <c r="AU55" s="380"/>
      <c r="AV55" s="301"/>
      <c r="AW55" s="302"/>
      <c r="AX55" s="379"/>
      <c r="AY55" s="380"/>
      <c r="AZ55" s="301"/>
      <c r="BA55" s="380"/>
      <c r="BB55" s="301"/>
      <c r="BC55" s="302"/>
      <c r="BD55" s="440"/>
      <c r="BE55" s="441"/>
      <c r="BF55" s="286"/>
      <c r="BG55" s="604"/>
      <c r="BH55" s="604"/>
      <c r="BI55" s="604"/>
      <c r="BJ55" s="287"/>
      <c r="BK55" s="173"/>
      <c r="BL55" s="194"/>
      <c r="BM55" s="170"/>
      <c r="BN55" s="170"/>
      <c r="BO55" s="150"/>
      <c r="BP55" s="150"/>
    </row>
    <row r="56" spans="1:68" s="151" customFormat="1" ht="63" customHeight="1" x14ac:dyDescent="0.65">
      <c r="A56" s="264" t="s">
        <v>148</v>
      </c>
      <c r="B56" s="392" t="s">
        <v>302</v>
      </c>
      <c r="C56" s="392"/>
      <c r="D56" s="392"/>
      <c r="E56" s="392"/>
      <c r="F56" s="392"/>
      <c r="G56" s="392"/>
      <c r="H56" s="392"/>
      <c r="I56" s="392"/>
      <c r="J56" s="392"/>
      <c r="K56" s="392"/>
      <c r="L56" s="392"/>
      <c r="M56" s="392"/>
      <c r="N56" s="392"/>
      <c r="O56" s="392"/>
      <c r="P56" s="392"/>
      <c r="Q56" s="392"/>
      <c r="R56" s="392"/>
      <c r="S56" s="392"/>
      <c r="T56" s="392"/>
      <c r="U56" s="393"/>
      <c r="V56" s="284"/>
      <c r="W56" s="285"/>
      <c r="X56" s="286">
        <v>3</v>
      </c>
      <c r="Y56" s="287"/>
      <c r="Z56" s="413">
        <f>SUM(AL56,AR56,AX56)</f>
        <v>108</v>
      </c>
      <c r="AA56" s="370"/>
      <c r="AB56" s="286">
        <f>SUM(AN56,AT56,AZ56)</f>
        <v>54</v>
      </c>
      <c r="AC56" s="287"/>
      <c r="AD56" s="286">
        <v>26</v>
      </c>
      <c r="AE56" s="370"/>
      <c r="AF56" s="286"/>
      <c r="AG56" s="370"/>
      <c r="AH56" s="286"/>
      <c r="AI56" s="370"/>
      <c r="AJ56" s="286">
        <v>28</v>
      </c>
      <c r="AK56" s="287"/>
      <c r="AL56" s="288"/>
      <c r="AM56" s="289"/>
      <c r="AN56" s="290"/>
      <c r="AO56" s="289"/>
      <c r="AP56" s="290"/>
      <c r="AQ56" s="291"/>
      <c r="AR56" s="379"/>
      <c r="AS56" s="380"/>
      <c r="AT56" s="301"/>
      <c r="AU56" s="380"/>
      <c r="AV56" s="301"/>
      <c r="AW56" s="302"/>
      <c r="AX56" s="379">
        <v>108</v>
      </c>
      <c r="AY56" s="380"/>
      <c r="AZ56" s="301">
        <v>54</v>
      </c>
      <c r="BA56" s="380"/>
      <c r="BB56" s="301">
        <v>3</v>
      </c>
      <c r="BC56" s="302"/>
      <c r="BD56" s="440">
        <f>SUM(AP56,AV56,BB56)</f>
        <v>3</v>
      </c>
      <c r="BE56" s="441"/>
      <c r="BF56" s="286" t="s">
        <v>67</v>
      </c>
      <c r="BG56" s="604"/>
      <c r="BH56" s="604"/>
      <c r="BI56" s="604"/>
      <c r="BJ56" s="287"/>
      <c r="BK56" s="173"/>
      <c r="BL56" s="194"/>
      <c r="BM56" s="170"/>
      <c r="BN56" s="170"/>
    </row>
    <row r="57" spans="1:68" s="166" customFormat="1" ht="99" customHeight="1" x14ac:dyDescent="0.65">
      <c r="A57" s="264" t="s">
        <v>217</v>
      </c>
      <c r="B57" s="392" t="s">
        <v>208</v>
      </c>
      <c r="C57" s="392"/>
      <c r="D57" s="392"/>
      <c r="E57" s="392"/>
      <c r="F57" s="392"/>
      <c r="G57" s="392"/>
      <c r="H57" s="392"/>
      <c r="I57" s="392"/>
      <c r="J57" s="392"/>
      <c r="K57" s="392"/>
      <c r="L57" s="392"/>
      <c r="M57" s="392"/>
      <c r="N57" s="392"/>
      <c r="O57" s="392"/>
      <c r="P57" s="392"/>
      <c r="Q57" s="392"/>
      <c r="R57" s="392"/>
      <c r="S57" s="392"/>
      <c r="T57" s="392"/>
      <c r="U57" s="393"/>
      <c r="V57" s="394"/>
      <c r="W57" s="395"/>
      <c r="X57" s="286">
        <v>3</v>
      </c>
      <c r="Y57" s="287"/>
      <c r="Z57" s="413">
        <f>SUM(AL57,AR57,AX57)</f>
        <v>100</v>
      </c>
      <c r="AA57" s="370"/>
      <c r="AB57" s="286">
        <f>SUM(AN57,AT57,AZ57)</f>
        <v>34</v>
      </c>
      <c r="AC57" s="287"/>
      <c r="AD57" s="290">
        <v>18</v>
      </c>
      <c r="AE57" s="289"/>
      <c r="AF57" s="290"/>
      <c r="AG57" s="289"/>
      <c r="AH57" s="290"/>
      <c r="AI57" s="289"/>
      <c r="AJ57" s="290">
        <v>16</v>
      </c>
      <c r="AK57" s="291"/>
      <c r="AL57" s="292"/>
      <c r="AM57" s="293"/>
      <c r="AN57" s="294"/>
      <c r="AO57" s="293"/>
      <c r="AP57" s="294"/>
      <c r="AQ57" s="295"/>
      <c r="AR57" s="292"/>
      <c r="AS57" s="293"/>
      <c r="AT57" s="294"/>
      <c r="AU57" s="293"/>
      <c r="AV57" s="294"/>
      <c r="AW57" s="295"/>
      <c r="AX57" s="292">
        <v>100</v>
      </c>
      <c r="AY57" s="293"/>
      <c r="AZ57" s="294">
        <v>34</v>
      </c>
      <c r="BA57" s="293"/>
      <c r="BB57" s="294">
        <v>3</v>
      </c>
      <c r="BC57" s="295"/>
      <c r="BD57" s="445">
        <f>SUM(AP57,AV57,BB57)</f>
        <v>3</v>
      </c>
      <c r="BE57" s="446"/>
      <c r="BF57" s="286" t="s">
        <v>271</v>
      </c>
      <c r="BG57" s="604"/>
      <c r="BH57" s="604"/>
      <c r="BI57" s="604"/>
      <c r="BJ57" s="287"/>
      <c r="BK57" s="173"/>
      <c r="BL57" s="194"/>
      <c r="BM57" s="170"/>
      <c r="BN57" s="170"/>
      <c r="BO57" s="165"/>
      <c r="BP57" s="165"/>
    </row>
    <row r="58" spans="1:68" s="166" customFormat="1" ht="33" customHeight="1" x14ac:dyDescent="0.65">
      <c r="A58" s="159" t="s">
        <v>218</v>
      </c>
      <c r="B58" s="386" t="s">
        <v>101</v>
      </c>
      <c r="C58" s="387"/>
      <c r="D58" s="387"/>
      <c r="E58" s="387"/>
      <c r="F58" s="387"/>
      <c r="G58" s="387"/>
      <c r="H58" s="387"/>
      <c r="I58" s="387"/>
      <c r="J58" s="387"/>
      <c r="K58" s="387"/>
      <c r="L58" s="387"/>
      <c r="M58" s="387"/>
      <c r="N58" s="387"/>
      <c r="O58" s="387"/>
      <c r="P58" s="387"/>
      <c r="Q58" s="387"/>
      <c r="R58" s="387"/>
      <c r="S58" s="387"/>
      <c r="T58" s="387"/>
      <c r="U58" s="388"/>
      <c r="V58" s="389"/>
      <c r="W58" s="390"/>
      <c r="X58" s="437"/>
      <c r="Y58" s="438"/>
      <c r="Z58" s="391" t="s">
        <v>279</v>
      </c>
      <c r="AA58" s="361"/>
      <c r="AB58" s="360" t="s">
        <v>280</v>
      </c>
      <c r="AC58" s="443"/>
      <c r="AD58" s="360" t="s">
        <v>202</v>
      </c>
      <c r="AE58" s="361"/>
      <c r="AF58" s="360"/>
      <c r="AG58" s="361"/>
      <c r="AH58" s="360" t="s">
        <v>198</v>
      </c>
      <c r="AI58" s="361"/>
      <c r="AJ58" s="360"/>
      <c r="AK58" s="443"/>
      <c r="AL58" s="391" t="s">
        <v>281</v>
      </c>
      <c r="AM58" s="361"/>
      <c r="AN58" s="360" t="s">
        <v>203</v>
      </c>
      <c r="AO58" s="361"/>
      <c r="AP58" s="360" t="s">
        <v>282</v>
      </c>
      <c r="AQ58" s="443"/>
      <c r="AR58" s="391"/>
      <c r="AS58" s="361"/>
      <c r="AT58" s="360"/>
      <c r="AU58" s="361"/>
      <c r="AV58" s="360"/>
      <c r="AW58" s="443"/>
      <c r="AX58" s="391" t="s">
        <v>189</v>
      </c>
      <c r="AY58" s="361"/>
      <c r="AZ58" s="360" t="s">
        <v>190</v>
      </c>
      <c r="BA58" s="361"/>
      <c r="BB58" s="360" t="s">
        <v>185</v>
      </c>
      <c r="BC58" s="443"/>
      <c r="BD58" s="608"/>
      <c r="BE58" s="609"/>
      <c r="BF58" s="605"/>
      <c r="BG58" s="606"/>
      <c r="BH58" s="606"/>
      <c r="BI58" s="606"/>
      <c r="BJ58" s="607"/>
      <c r="BK58" s="220"/>
      <c r="BL58" s="221"/>
      <c r="BM58" s="260"/>
      <c r="BN58" s="260"/>
      <c r="BO58" s="165"/>
      <c r="BP58" s="165"/>
    </row>
    <row r="59" spans="1:68" s="166" customFormat="1" ht="63" customHeight="1" x14ac:dyDescent="0.65">
      <c r="A59" s="264" t="s">
        <v>262</v>
      </c>
      <c r="B59" s="435" t="s">
        <v>241</v>
      </c>
      <c r="C59" s="435"/>
      <c r="D59" s="435"/>
      <c r="E59" s="435"/>
      <c r="F59" s="435"/>
      <c r="G59" s="435"/>
      <c r="H59" s="435"/>
      <c r="I59" s="435"/>
      <c r="J59" s="435"/>
      <c r="K59" s="435"/>
      <c r="L59" s="435"/>
      <c r="M59" s="435"/>
      <c r="N59" s="435"/>
      <c r="O59" s="435"/>
      <c r="P59" s="435"/>
      <c r="Q59" s="435"/>
      <c r="R59" s="435"/>
      <c r="S59" s="435"/>
      <c r="T59" s="435"/>
      <c r="U59" s="436"/>
      <c r="V59" s="284" t="s">
        <v>187</v>
      </c>
      <c r="W59" s="285"/>
      <c r="X59" s="286"/>
      <c r="Y59" s="287"/>
      <c r="Z59" s="413" t="s">
        <v>203</v>
      </c>
      <c r="AA59" s="370"/>
      <c r="AB59" s="286" t="s">
        <v>283</v>
      </c>
      <c r="AC59" s="287"/>
      <c r="AD59" s="286" t="s">
        <v>284</v>
      </c>
      <c r="AE59" s="370"/>
      <c r="AF59" s="286"/>
      <c r="AG59" s="370"/>
      <c r="AH59" s="286" t="s">
        <v>286</v>
      </c>
      <c r="AI59" s="370"/>
      <c r="AJ59" s="286"/>
      <c r="AK59" s="287"/>
      <c r="AL59" s="379" t="s">
        <v>203</v>
      </c>
      <c r="AM59" s="380"/>
      <c r="AN59" s="301" t="s">
        <v>283</v>
      </c>
      <c r="AO59" s="380"/>
      <c r="AP59" s="301" t="s">
        <v>185</v>
      </c>
      <c r="AQ59" s="302"/>
      <c r="AR59" s="379"/>
      <c r="AS59" s="380"/>
      <c r="AT59" s="301"/>
      <c r="AU59" s="380"/>
      <c r="AV59" s="301"/>
      <c r="AW59" s="302"/>
      <c r="AX59" s="379"/>
      <c r="AY59" s="380"/>
      <c r="AZ59" s="301"/>
      <c r="BA59" s="380"/>
      <c r="BB59" s="301"/>
      <c r="BC59" s="302"/>
      <c r="BD59" s="440">
        <f>SUM(AP59,AV59,BB59)</f>
        <v>0</v>
      </c>
      <c r="BE59" s="441"/>
      <c r="BF59" s="296"/>
      <c r="BG59" s="297"/>
      <c r="BH59" s="297"/>
      <c r="BI59" s="297"/>
      <c r="BJ59" s="298"/>
      <c r="BK59" s="220"/>
      <c r="BL59" s="221"/>
      <c r="BM59" s="260"/>
      <c r="BN59" s="260"/>
      <c r="BO59" s="165"/>
      <c r="BP59" s="165"/>
    </row>
    <row r="60" spans="1:68" s="166" customFormat="1" ht="63" customHeight="1" x14ac:dyDescent="0.65">
      <c r="A60" s="264" t="s">
        <v>149</v>
      </c>
      <c r="B60" s="435" t="s">
        <v>242</v>
      </c>
      <c r="C60" s="435"/>
      <c r="D60" s="435"/>
      <c r="E60" s="435"/>
      <c r="F60" s="435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6"/>
      <c r="V60" s="284" t="s">
        <v>187</v>
      </c>
      <c r="W60" s="285"/>
      <c r="X60" s="286"/>
      <c r="Y60" s="287"/>
      <c r="Z60" s="413" t="s">
        <v>203</v>
      </c>
      <c r="AA60" s="370"/>
      <c r="AB60" s="286" t="s">
        <v>283</v>
      </c>
      <c r="AC60" s="287"/>
      <c r="AD60" s="286" t="s">
        <v>284</v>
      </c>
      <c r="AE60" s="370"/>
      <c r="AF60" s="286"/>
      <c r="AG60" s="370"/>
      <c r="AH60" s="286" t="s">
        <v>286</v>
      </c>
      <c r="AI60" s="370"/>
      <c r="AJ60" s="286"/>
      <c r="AK60" s="287"/>
      <c r="AL60" s="379" t="s">
        <v>203</v>
      </c>
      <c r="AM60" s="380"/>
      <c r="AN60" s="301" t="s">
        <v>283</v>
      </c>
      <c r="AO60" s="380"/>
      <c r="AP60" s="301" t="s">
        <v>185</v>
      </c>
      <c r="AQ60" s="302"/>
      <c r="AR60" s="379"/>
      <c r="AS60" s="380"/>
      <c r="AT60" s="301"/>
      <c r="AU60" s="380"/>
      <c r="AV60" s="301"/>
      <c r="AW60" s="302"/>
      <c r="AX60" s="379"/>
      <c r="AY60" s="380"/>
      <c r="AZ60" s="301"/>
      <c r="BA60" s="380"/>
      <c r="BB60" s="301"/>
      <c r="BC60" s="302"/>
      <c r="BD60" s="440">
        <f>SUM(AP60,AV60,BB60)</f>
        <v>0</v>
      </c>
      <c r="BE60" s="441"/>
      <c r="BF60" s="296"/>
      <c r="BG60" s="297"/>
      <c r="BH60" s="297"/>
      <c r="BI60" s="297"/>
      <c r="BJ60" s="298"/>
      <c r="BK60" s="220"/>
      <c r="BL60" s="221"/>
      <c r="BM60" s="260"/>
      <c r="BN60" s="260"/>
      <c r="BO60" s="165"/>
      <c r="BP60" s="165"/>
    </row>
    <row r="61" spans="1:68" s="166" customFormat="1" ht="33.9" customHeight="1" thickBot="1" x14ac:dyDescent="0.7">
      <c r="A61" s="264" t="s">
        <v>153</v>
      </c>
      <c r="B61" s="395" t="s">
        <v>134</v>
      </c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  <c r="O61" s="395"/>
      <c r="P61" s="395"/>
      <c r="Q61" s="395"/>
      <c r="R61" s="395"/>
      <c r="S61" s="395"/>
      <c r="T61" s="395"/>
      <c r="U61" s="434"/>
      <c r="V61" s="394"/>
      <c r="W61" s="395"/>
      <c r="X61" s="286" t="s">
        <v>185</v>
      </c>
      <c r="Y61" s="287"/>
      <c r="Z61" s="413" t="s">
        <v>189</v>
      </c>
      <c r="AA61" s="370"/>
      <c r="AB61" s="286" t="s">
        <v>190</v>
      </c>
      <c r="AC61" s="287"/>
      <c r="AD61" s="290" t="s">
        <v>285</v>
      </c>
      <c r="AE61" s="289"/>
      <c r="AF61" s="290"/>
      <c r="AG61" s="289"/>
      <c r="AH61" s="290" t="s">
        <v>287</v>
      </c>
      <c r="AI61" s="289"/>
      <c r="AJ61" s="425"/>
      <c r="AK61" s="426"/>
      <c r="AL61" s="292"/>
      <c r="AM61" s="293"/>
      <c r="AN61" s="294"/>
      <c r="AO61" s="293"/>
      <c r="AP61" s="294"/>
      <c r="AQ61" s="295"/>
      <c r="AR61" s="292"/>
      <c r="AS61" s="293"/>
      <c r="AT61" s="294"/>
      <c r="AU61" s="293"/>
      <c r="AV61" s="294"/>
      <c r="AW61" s="295"/>
      <c r="AX61" s="292" t="s">
        <v>189</v>
      </c>
      <c r="AY61" s="293"/>
      <c r="AZ61" s="294" t="s">
        <v>190</v>
      </c>
      <c r="BA61" s="293"/>
      <c r="BB61" s="294" t="s">
        <v>185</v>
      </c>
      <c r="BC61" s="293"/>
      <c r="BD61" s="632">
        <f>SUM(AP61,AV61,BB61)</f>
        <v>0</v>
      </c>
      <c r="BE61" s="633"/>
      <c r="BF61" s="288"/>
      <c r="BG61" s="442"/>
      <c r="BH61" s="442"/>
      <c r="BI61" s="442"/>
      <c r="BJ61" s="291"/>
      <c r="BK61" s="220"/>
      <c r="BL61" s="221"/>
      <c r="BM61" s="260"/>
      <c r="BN61" s="260"/>
      <c r="BO61" s="165"/>
      <c r="BP61" s="165"/>
    </row>
    <row r="62" spans="1:68" s="120" customFormat="1" ht="32.25" customHeight="1" thickBot="1" x14ac:dyDescent="0.65">
      <c r="A62" s="323" t="s">
        <v>140</v>
      </c>
      <c r="B62" s="327" t="s">
        <v>210</v>
      </c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27"/>
      <c r="P62" s="327"/>
      <c r="Q62" s="327"/>
      <c r="R62" s="327"/>
      <c r="S62" s="327"/>
      <c r="T62" s="327"/>
      <c r="U62" s="328"/>
      <c r="V62" s="335" t="s">
        <v>211</v>
      </c>
      <c r="W62" s="336"/>
      <c r="X62" s="343" t="s">
        <v>212</v>
      </c>
      <c r="Y62" s="344"/>
      <c r="Z62" s="349" t="s">
        <v>93</v>
      </c>
      <c r="AA62" s="350"/>
      <c r="AB62" s="350"/>
      <c r="AC62" s="350"/>
      <c r="AD62" s="350"/>
      <c r="AE62" s="350"/>
      <c r="AF62" s="350"/>
      <c r="AG62" s="350"/>
      <c r="AH62" s="350"/>
      <c r="AI62" s="350"/>
      <c r="AJ62" s="350"/>
      <c r="AK62" s="351"/>
      <c r="AL62" s="349" t="s">
        <v>223</v>
      </c>
      <c r="AM62" s="350"/>
      <c r="AN62" s="350"/>
      <c r="AO62" s="350"/>
      <c r="AP62" s="350"/>
      <c r="AQ62" s="350"/>
      <c r="AR62" s="350"/>
      <c r="AS62" s="350"/>
      <c r="AT62" s="350"/>
      <c r="AU62" s="350"/>
      <c r="AV62" s="350"/>
      <c r="AW62" s="350"/>
      <c r="AX62" s="350"/>
      <c r="AY62" s="350"/>
      <c r="AZ62" s="350"/>
      <c r="BA62" s="350"/>
      <c r="BB62" s="350"/>
      <c r="BC62" s="351"/>
      <c r="BD62" s="553" t="s">
        <v>5</v>
      </c>
      <c r="BE62" s="405"/>
      <c r="BF62" s="615" t="s">
        <v>87</v>
      </c>
      <c r="BG62" s="418"/>
      <c r="BH62" s="418"/>
      <c r="BI62" s="418"/>
      <c r="BJ62" s="419"/>
      <c r="BK62" s="183"/>
      <c r="BL62" s="184"/>
      <c r="BM62" s="178"/>
      <c r="BN62" s="178"/>
      <c r="BO62" s="121"/>
      <c r="BP62" s="121"/>
    </row>
    <row r="63" spans="1:68" s="120" customFormat="1" ht="33" customHeight="1" thickBot="1" x14ac:dyDescent="0.65">
      <c r="A63" s="324"/>
      <c r="B63" s="329"/>
      <c r="C63" s="329"/>
      <c r="D63" s="329"/>
      <c r="E63" s="329"/>
      <c r="F63" s="329"/>
      <c r="G63" s="329"/>
      <c r="H63" s="329"/>
      <c r="I63" s="329"/>
      <c r="J63" s="329"/>
      <c r="K63" s="329"/>
      <c r="L63" s="329"/>
      <c r="M63" s="329"/>
      <c r="N63" s="329"/>
      <c r="O63" s="329"/>
      <c r="P63" s="329"/>
      <c r="Q63" s="329"/>
      <c r="R63" s="329"/>
      <c r="S63" s="329"/>
      <c r="T63" s="329"/>
      <c r="U63" s="330"/>
      <c r="V63" s="337"/>
      <c r="W63" s="338"/>
      <c r="X63" s="345"/>
      <c r="Y63" s="346"/>
      <c r="Z63" s="404" t="s">
        <v>1</v>
      </c>
      <c r="AA63" s="405"/>
      <c r="AB63" s="343" t="s">
        <v>98</v>
      </c>
      <c r="AC63" s="344"/>
      <c r="AD63" s="414" t="s">
        <v>94</v>
      </c>
      <c r="AE63" s="415"/>
      <c r="AF63" s="415"/>
      <c r="AG63" s="415"/>
      <c r="AH63" s="415"/>
      <c r="AI63" s="415"/>
      <c r="AJ63" s="415"/>
      <c r="AK63" s="416"/>
      <c r="AL63" s="414" t="s">
        <v>178</v>
      </c>
      <c r="AM63" s="415"/>
      <c r="AN63" s="415"/>
      <c r="AO63" s="415"/>
      <c r="AP63" s="415"/>
      <c r="AQ63" s="415"/>
      <c r="AR63" s="415"/>
      <c r="AS63" s="415"/>
      <c r="AT63" s="415"/>
      <c r="AU63" s="415"/>
      <c r="AV63" s="415"/>
      <c r="AW63" s="415"/>
      <c r="AX63" s="414" t="s">
        <v>179</v>
      </c>
      <c r="AY63" s="415"/>
      <c r="AZ63" s="415"/>
      <c r="BA63" s="415"/>
      <c r="BB63" s="415"/>
      <c r="BC63" s="416"/>
      <c r="BD63" s="554"/>
      <c r="BE63" s="407"/>
      <c r="BF63" s="616"/>
      <c r="BG63" s="617"/>
      <c r="BH63" s="617"/>
      <c r="BI63" s="617"/>
      <c r="BJ63" s="618"/>
      <c r="BK63" s="178"/>
      <c r="BL63" s="185"/>
      <c r="BM63" s="178"/>
      <c r="BN63" s="178"/>
      <c r="BO63" s="121"/>
      <c r="BP63" s="121"/>
    </row>
    <row r="64" spans="1:68" s="120" customFormat="1" ht="31.5" customHeight="1" x14ac:dyDescent="0.6">
      <c r="A64" s="325"/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2"/>
      <c r="V64" s="339"/>
      <c r="W64" s="340"/>
      <c r="X64" s="345"/>
      <c r="Y64" s="346"/>
      <c r="Z64" s="406"/>
      <c r="AA64" s="407"/>
      <c r="AB64" s="345"/>
      <c r="AC64" s="346"/>
      <c r="AD64" s="343" t="s">
        <v>95</v>
      </c>
      <c r="AE64" s="405"/>
      <c r="AF64" s="343" t="s">
        <v>96</v>
      </c>
      <c r="AG64" s="405"/>
      <c r="AH64" s="343" t="s">
        <v>97</v>
      </c>
      <c r="AI64" s="405"/>
      <c r="AJ64" s="343" t="s">
        <v>141</v>
      </c>
      <c r="AK64" s="344"/>
      <c r="AL64" s="417" t="s">
        <v>103</v>
      </c>
      <c r="AM64" s="418"/>
      <c r="AN64" s="418"/>
      <c r="AO64" s="418"/>
      <c r="AP64" s="418"/>
      <c r="AQ64" s="419"/>
      <c r="AR64" s="417" t="s">
        <v>104</v>
      </c>
      <c r="AS64" s="418"/>
      <c r="AT64" s="418"/>
      <c r="AU64" s="418"/>
      <c r="AV64" s="418"/>
      <c r="AW64" s="419"/>
      <c r="AX64" s="417" t="s">
        <v>105</v>
      </c>
      <c r="AY64" s="418"/>
      <c r="AZ64" s="418"/>
      <c r="BA64" s="418"/>
      <c r="BB64" s="418"/>
      <c r="BC64" s="419"/>
      <c r="BD64" s="554"/>
      <c r="BE64" s="407"/>
      <c r="BF64" s="616"/>
      <c r="BG64" s="617"/>
      <c r="BH64" s="617"/>
      <c r="BI64" s="617"/>
      <c r="BJ64" s="618"/>
      <c r="BK64" s="178"/>
      <c r="BL64" s="185"/>
      <c r="BM64" s="178"/>
      <c r="BN64" s="178"/>
      <c r="BO64" s="121"/>
      <c r="BP64" s="121"/>
    </row>
    <row r="65" spans="1:68" s="120" customFormat="1" ht="28.5" customHeight="1" x14ac:dyDescent="0.6">
      <c r="A65" s="325"/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1"/>
      <c r="U65" s="332"/>
      <c r="V65" s="339"/>
      <c r="W65" s="340"/>
      <c r="X65" s="345"/>
      <c r="Y65" s="346"/>
      <c r="Z65" s="406"/>
      <c r="AA65" s="407"/>
      <c r="AB65" s="345"/>
      <c r="AC65" s="346"/>
      <c r="AD65" s="345"/>
      <c r="AE65" s="407"/>
      <c r="AF65" s="345"/>
      <c r="AG65" s="407"/>
      <c r="AH65" s="345"/>
      <c r="AI65" s="407"/>
      <c r="AJ65" s="345"/>
      <c r="AK65" s="346"/>
      <c r="AL65" s="179"/>
      <c r="AM65" s="180">
        <f>AM26</f>
        <v>18</v>
      </c>
      <c r="AN65" s="420" t="s">
        <v>106</v>
      </c>
      <c r="AO65" s="420"/>
      <c r="AP65" s="420"/>
      <c r="AQ65" s="421"/>
      <c r="AR65" s="179"/>
      <c r="AS65" s="180">
        <f>AS26</f>
        <v>16</v>
      </c>
      <c r="AT65" s="420" t="s">
        <v>106</v>
      </c>
      <c r="AU65" s="420"/>
      <c r="AV65" s="420"/>
      <c r="AW65" s="421"/>
      <c r="AX65" s="179"/>
      <c r="AY65" s="148">
        <f>AY26</f>
        <v>8</v>
      </c>
      <c r="AZ65" s="420" t="s">
        <v>106</v>
      </c>
      <c r="BA65" s="420"/>
      <c r="BB65" s="420"/>
      <c r="BC65" s="421"/>
      <c r="BD65" s="554"/>
      <c r="BE65" s="407"/>
      <c r="BF65" s="616"/>
      <c r="BG65" s="617"/>
      <c r="BH65" s="617"/>
      <c r="BI65" s="617"/>
      <c r="BJ65" s="618"/>
      <c r="BK65" s="178"/>
      <c r="BL65" s="185"/>
      <c r="BM65" s="178"/>
      <c r="BN65" s="178"/>
      <c r="BO65" s="121"/>
      <c r="BP65" s="121"/>
    </row>
    <row r="66" spans="1:68" s="120" customFormat="1" ht="29.25" customHeight="1" x14ac:dyDescent="0.6">
      <c r="A66" s="325"/>
      <c r="B66" s="331"/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2"/>
      <c r="V66" s="339"/>
      <c r="W66" s="340"/>
      <c r="X66" s="345"/>
      <c r="Y66" s="346"/>
      <c r="Z66" s="406"/>
      <c r="AA66" s="407"/>
      <c r="AB66" s="345"/>
      <c r="AC66" s="346"/>
      <c r="AD66" s="345"/>
      <c r="AE66" s="407"/>
      <c r="AF66" s="345"/>
      <c r="AG66" s="407"/>
      <c r="AH66" s="345"/>
      <c r="AI66" s="407"/>
      <c r="AJ66" s="345"/>
      <c r="AK66" s="346"/>
      <c r="AL66" s="410" t="s">
        <v>137</v>
      </c>
      <c r="AM66" s="315"/>
      <c r="AN66" s="314" t="s">
        <v>136</v>
      </c>
      <c r="AO66" s="315"/>
      <c r="AP66" s="314" t="s">
        <v>100</v>
      </c>
      <c r="AQ66" s="320"/>
      <c r="AR66" s="410" t="s">
        <v>137</v>
      </c>
      <c r="AS66" s="315"/>
      <c r="AT66" s="314" t="s">
        <v>136</v>
      </c>
      <c r="AU66" s="315"/>
      <c r="AV66" s="314" t="s">
        <v>100</v>
      </c>
      <c r="AW66" s="320"/>
      <c r="AX66" s="410" t="s">
        <v>137</v>
      </c>
      <c r="AY66" s="315"/>
      <c r="AZ66" s="314" t="s">
        <v>136</v>
      </c>
      <c r="BA66" s="315"/>
      <c r="BB66" s="314" t="s">
        <v>100</v>
      </c>
      <c r="BC66" s="320"/>
      <c r="BD66" s="554"/>
      <c r="BE66" s="407"/>
      <c r="BF66" s="616"/>
      <c r="BG66" s="617"/>
      <c r="BH66" s="617"/>
      <c r="BI66" s="617"/>
      <c r="BJ66" s="618"/>
      <c r="BK66" s="178"/>
      <c r="BL66" s="185"/>
      <c r="BM66" s="178"/>
      <c r="BN66" s="178"/>
      <c r="BO66" s="121"/>
      <c r="BP66" s="121"/>
    </row>
    <row r="67" spans="1:68" s="120" customFormat="1" ht="28.5" customHeight="1" x14ac:dyDescent="0.6">
      <c r="A67" s="325"/>
      <c r="B67" s="331"/>
      <c r="C67" s="331"/>
      <c r="D67" s="331"/>
      <c r="E67" s="331"/>
      <c r="F67" s="331"/>
      <c r="G67" s="331"/>
      <c r="H67" s="331"/>
      <c r="I67" s="331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1"/>
      <c r="U67" s="332"/>
      <c r="V67" s="339"/>
      <c r="W67" s="340"/>
      <c r="X67" s="345"/>
      <c r="Y67" s="346"/>
      <c r="Z67" s="406"/>
      <c r="AA67" s="407"/>
      <c r="AB67" s="345"/>
      <c r="AC67" s="346"/>
      <c r="AD67" s="345"/>
      <c r="AE67" s="407"/>
      <c r="AF67" s="345"/>
      <c r="AG67" s="407"/>
      <c r="AH67" s="345"/>
      <c r="AI67" s="407"/>
      <c r="AJ67" s="345"/>
      <c r="AK67" s="346"/>
      <c r="AL67" s="411"/>
      <c r="AM67" s="317"/>
      <c r="AN67" s="316"/>
      <c r="AO67" s="317"/>
      <c r="AP67" s="316"/>
      <c r="AQ67" s="321"/>
      <c r="AR67" s="411"/>
      <c r="AS67" s="317"/>
      <c r="AT67" s="316"/>
      <c r="AU67" s="317"/>
      <c r="AV67" s="316"/>
      <c r="AW67" s="321"/>
      <c r="AX67" s="411"/>
      <c r="AY67" s="317"/>
      <c r="AZ67" s="316"/>
      <c r="BA67" s="317"/>
      <c r="BB67" s="316"/>
      <c r="BC67" s="321"/>
      <c r="BD67" s="554"/>
      <c r="BE67" s="407"/>
      <c r="BF67" s="616"/>
      <c r="BG67" s="617"/>
      <c r="BH67" s="617"/>
      <c r="BI67" s="617"/>
      <c r="BJ67" s="618"/>
      <c r="BK67" s="178"/>
      <c r="BL67" s="185"/>
      <c r="BM67" s="178"/>
      <c r="BN67" s="178"/>
      <c r="BO67" s="121"/>
      <c r="BP67" s="121"/>
    </row>
    <row r="68" spans="1:68" s="120" customFormat="1" ht="69" customHeight="1" thickBot="1" x14ac:dyDescent="0.65">
      <c r="A68" s="326"/>
      <c r="B68" s="333"/>
      <c r="C68" s="333"/>
      <c r="D68" s="333"/>
      <c r="E68" s="333"/>
      <c r="F68" s="333"/>
      <c r="G68" s="333"/>
      <c r="H68" s="333"/>
      <c r="I68" s="333"/>
      <c r="J68" s="333"/>
      <c r="K68" s="333"/>
      <c r="L68" s="333"/>
      <c r="M68" s="333"/>
      <c r="N68" s="333"/>
      <c r="O68" s="333"/>
      <c r="P68" s="333"/>
      <c r="Q68" s="333"/>
      <c r="R68" s="333"/>
      <c r="S68" s="333"/>
      <c r="T68" s="333"/>
      <c r="U68" s="334"/>
      <c r="V68" s="341"/>
      <c r="W68" s="342"/>
      <c r="X68" s="347"/>
      <c r="Y68" s="348"/>
      <c r="Z68" s="408"/>
      <c r="AA68" s="409"/>
      <c r="AB68" s="347"/>
      <c r="AC68" s="348"/>
      <c r="AD68" s="347"/>
      <c r="AE68" s="409"/>
      <c r="AF68" s="347"/>
      <c r="AG68" s="409"/>
      <c r="AH68" s="347"/>
      <c r="AI68" s="409"/>
      <c r="AJ68" s="347"/>
      <c r="AK68" s="348"/>
      <c r="AL68" s="412"/>
      <c r="AM68" s="319"/>
      <c r="AN68" s="318"/>
      <c r="AO68" s="319"/>
      <c r="AP68" s="318"/>
      <c r="AQ68" s="322"/>
      <c r="AR68" s="412"/>
      <c r="AS68" s="319"/>
      <c r="AT68" s="318"/>
      <c r="AU68" s="319"/>
      <c r="AV68" s="318"/>
      <c r="AW68" s="322"/>
      <c r="AX68" s="412"/>
      <c r="AY68" s="319"/>
      <c r="AZ68" s="318"/>
      <c r="BA68" s="319"/>
      <c r="BB68" s="318"/>
      <c r="BC68" s="322"/>
      <c r="BD68" s="555"/>
      <c r="BE68" s="409"/>
      <c r="BF68" s="619"/>
      <c r="BG68" s="620"/>
      <c r="BH68" s="620"/>
      <c r="BI68" s="620"/>
      <c r="BJ68" s="621"/>
      <c r="BK68" s="186"/>
      <c r="BL68" s="187"/>
      <c r="BM68" s="178"/>
      <c r="BN68" s="178"/>
      <c r="BO68" s="121"/>
      <c r="BP68" s="121"/>
    </row>
    <row r="69" spans="1:68" s="155" customFormat="1" ht="33.9" customHeight="1" x14ac:dyDescent="0.65">
      <c r="A69" s="159" t="s">
        <v>219</v>
      </c>
      <c r="B69" s="386" t="s">
        <v>224</v>
      </c>
      <c r="C69" s="387"/>
      <c r="D69" s="387"/>
      <c r="E69" s="387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8"/>
      <c r="V69" s="389"/>
      <c r="W69" s="390"/>
      <c r="X69" s="437"/>
      <c r="Y69" s="438"/>
      <c r="Z69" s="391" t="s">
        <v>313</v>
      </c>
      <c r="AA69" s="361"/>
      <c r="AB69" s="360" t="s">
        <v>192</v>
      </c>
      <c r="AC69" s="443"/>
      <c r="AD69" s="360" t="s">
        <v>193</v>
      </c>
      <c r="AE69" s="361"/>
      <c r="AF69" s="360" t="s">
        <v>188</v>
      </c>
      <c r="AG69" s="361"/>
      <c r="AH69" s="360" t="s">
        <v>194</v>
      </c>
      <c r="AI69" s="361"/>
      <c r="AJ69" s="360"/>
      <c r="AK69" s="443"/>
      <c r="AL69" s="391" t="s">
        <v>288</v>
      </c>
      <c r="AM69" s="361"/>
      <c r="AN69" s="360" t="s">
        <v>289</v>
      </c>
      <c r="AO69" s="361"/>
      <c r="AP69" s="360" t="s">
        <v>282</v>
      </c>
      <c r="AQ69" s="443"/>
      <c r="AR69" s="391" t="s">
        <v>290</v>
      </c>
      <c r="AS69" s="361"/>
      <c r="AT69" s="360" t="s">
        <v>291</v>
      </c>
      <c r="AU69" s="361"/>
      <c r="AV69" s="360" t="s">
        <v>292</v>
      </c>
      <c r="AW69" s="443"/>
      <c r="AX69" s="509"/>
      <c r="AY69" s="508"/>
      <c r="AZ69" s="425"/>
      <c r="BA69" s="508"/>
      <c r="BB69" s="425"/>
      <c r="BC69" s="426"/>
      <c r="BD69" s="558"/>
      <c r="BE69" s="559"/>
      <c r="BF69" s="605"/>
      <c r="BG69" s="606"/>
      <c r="BH69" s="606"/>
      <c r="BI69" s="606"/>
      <c r="BJ69" s="607"/>
      <c r="BK69" s="197"/>
      <c r="BL69" s="198"/>
      <c r="BM69" s="167"/>
      <c r="BN69" s="167"/>
      <c r="BO69" s="154"/>
      <c r="BP69" s="154"/>
    </row>
    <row r="70" spans="1:68" s="151" customFormat="1" ht="33.9" customHeight="1" x14ac:dyDescent="0.65">
      <c r="A70" s="264" t="s">
        <v>150</v>
      </c>
      <c r="B70" s="435" t="s">
        <v>102</v>
      </c>
      <c r="C70" s="435"/>
      <c r="D70" s="435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P70" s="435"/>
      <c r="Q70" s="435"/>
      <c r="R70" s="435"/>
      <c r="S70" s="435"/>
      <c r="T70" s="435"/>
      <c r="U70" s="436"/>
      <c r="V70" s="284" t="s">
        <v>186</v>
      </c>
      <c r="W70" s="285"/>
      <c r="X70" s="286" t="s">
        <v>187</v>
      </c>
      <c r="Y70" s="287"/>
      <c r="Z70" s="288" t="s">
        <v>195</v>
      </c>
      <c r="AA70" s="289"/>
      <c r="AB70" s="290" t="s">
        <v>196</v>
      </c>
      <c r="AC70" s="291"/>
      <c r="AD70" s="290" t="s">
        <v>199</v>
      </c>
      <c r="AE70" s="289"/>
      <c r="AF70" s="290"/>
      <c r="AG70" s="289"/>
      <c r="AH70" s="290" t="s">
        <v>200</v>
      </c>
      <c r="AI70" s="289"/>
      <c r="AJ70" s="290"/>
      <c r="AK70" s="291"/>
      <c r="AL70" s="292" t="s">
        <v>201</v>
      </c>
      <c r="AM70" s="293"/>
      <c r="AN70" s="294" t="s">
        <v>191</v>
      </c>
      <c r="AO70" s="293"/>
      <c r="AP70" s="294" t="s">
        <v>185</v>
      </c>
      <c r="AQ70" s="295"/>
      <c r="AR70" s="292" t="s">
        <v>201</v>
      </c>
      <c r="AS70" s="293"/>
      <c r="AT70" s="294" t="s">
        <v>191</v>
      </c>
      <c r="AU70" s="293"/>
      <c r="AV70" s="294" t="s">
        <v>185</v>
      </c>
      <c r="AW70" s="295"/>
      <c r="AX70" s="292"/>
      <c r="AY70" s="293"/>
      <c r="AZ70" s="294"/>
      <c r="BA70" s="293"/>
      <c r="BB70" s="294"/>
      <c r="BC70" s="295"/>
      <c r="BD70" s="445">
        <f>SUM(AP70,AV70,BB70)</f>
        <v>0</v>
      </c>
      <c r="BE70" s="446"/>
      <c r="BF70" s="286" t="s">
        <v>66</v>
      </c>
      <c r="BG70" s="604"/>
      <c r="BH70" s="604"/>
      <c r="BI70" s="604"/>
      <c r="BJ70" s="287"/>
      <c r="BK70" s="173"/>
      <c r="BL70" s="194"/>
      <c r="BM70" s="170"/>
      <c r="BN70" s="170"/>
      <c r="BO70" s="150"/>
      <c r="BP70" s="150"/>
    </row>
    <row r="71" spans="1:68" s="151" customFormat="1" ht="33.9" customHeight="1" x14ac:dyDescent="0.65">
      <c r="A71" s="264" t="s">
        <v>151</v>
      </c>
      <c r="B71" s="392" t="s">
        <v>124</v>
      </c>
      <c r="C71" s="392"/>
      <c r="D71" s="392"/>
      <c r="E71" s="392"/>
      <c r="F71" s="392"/>
      <c r="G71" s="392"/>
      <c r="H71" s="392"/>
      <c r="I71" s="392"/>
      <c r="J71" s="392"/>
      <c r="K71" s="392"/>
      <c r="L71" s="392"/>
      <c r="M71" s="392"/>
      <c r="N71" s="392"/>
      <c r="O71" s="392"/>
      <c r="P71" s="392"/>
      <c r="Q71" s="392"/>
      <c r="R71" s="392"/>
      <c r="S71" s="392"/>
      <c r="T71" s="392"/>
      <c r="U71" s="393"/>
      <c r="V71" s="284" t="s">
        <v>186</v>
      </c>
      <c r="W71" s="285"/>
      <c r="X71" s="286" t="s">
        <v>187</v>
      </c>
      <c r="Y71" s="287"/>
      <c r="Z71" s="413" t="s">
        <v>227</v>
      </c>
      <c r="AA71" s="370"/>
      <c r="AB71" s="286" t="s">
        <v>197</v>
      </c>
      <c r="AC71" s="287"/>
      <c r="AD71" s="286"/>
      <c r="AE71" s="370"/>
      <c r="AF71" s="286"/>
      <c r="AG71" s="370"/>
      <c r="AH71" s="286" t="s">
        <v>197</v>
      </c>
      <c r="AI71" s="370"/>
      <c r="AJ71" s="290"/>
      <c r="AK71" s="291"/>
      <c r="AL71" s="379" t="s">
        <v>228</v>
      </c>
      <c r="AM71" s="380"/>
      <c r="AN71" s="301" t="s">
        <v>202</v>
      </c>
      <c r="AO71" s="380"/>
      <c r="AP71" s="301" t="s">
        <v>185</v>
      </c>
      <c r="AQ71" s="302"/>
      <c r="AR71" s="379" t="s">
        <v>228</v>
      </c>
      <c r="AS71" s="380"/>
      <c r="AT71" s="301" t="s">
        <v>202</v>
      </c>
      <c r="AU71" s="380"/>
      <c r="AV71" s="301" t="s">
        <v>185</v>
      </c>
      <c r="AW71" s="302"/>
      <c r="AX71" s="379"/>
      <c r="AY71" s="380"/>
      <c r="AZ71" s="301"/>
      <c r="BA71" s="380"/>
      <c r="BB71" s="301"/>
      <c r="BC71" s="302"/>
      <c r="BD71" s="440">
        <f>SUM(AP71,AV71,BB71)</f>
        <v>0</v>
      </c>
      <c r="BE71" s="441"/>
      <c r="BF71" s="286" t="s">
        <v>270</v>
      </c>
      <c r="BG71" s="604"/>
      <c r="BH71" s="604"/>
      <c r="BI71" s="604"/>
      <c r="BJ71" s="287"/>
      <c r="BK71" s="173"/>
      <c r="BL71" s="194"/>
      <c r="BM71" s="170"/>
      <c r="BN71" s="170"/>
    </row>
    <row r="72" spans="1:68" s="151" customFormat="1" ht="33.9" customHeight="1" thickBot="1" x14ac:dyDescent="0.7">
      <c r="A72" s="267" t="s">
        <v>152</v>
      </c>
      <c r="B72" s="578" t="s">
        <v>125</v>
      </c>
      <c r="C72" s="578"/>
      <c r="D72" s="578"/>
      <c r="E72" s="578"/>
      <c r="F72" s="578"/>
      <c r="G72" s="578"/>
      <c r="H72" s="578"/>
      <c r="I72" s="578"/>
      <c r="J72" s="578"/>
      <c r="K72" s="578"/>
      <c r="L72" s="578"/>
      <c r="M72" s="578"/>
      <c r="N72" s="578"/>
      <c r="O72" s="578"/>
      <c r="P72" s="578"/>
      <c r="Q72" s="578"/>
      <c r="R72" s="578"/>
      <c r="S72" s="578"/>
      <c r="T72" s="578"/>
      <c r="U72" s="579"/>
      <c r="V72" s="475"/>
      <c r="W72" s="352"/>
      <c r="X72" s="353" t="s">
        <v>186</v>
      </c>
      <c r="Y72" s="476"/>
      <c r="Z72" s="470" t="s">
        <v>203</v>
      </c>
      <c r="AA72" s="471"/>
      <c r="AB72" s="624" t="s">
        <v>198</v>
      </c>
      <c r="AC72" s="625"/>
      <c r="AD72" s="362" t="s">
        <v>188</v>
      </c>
      <c r="AE72" s="396"/>
      <c r="AF72" s="362" t="s">
        <v>188</v>
      </c>
      <c r="AG72" s="396"/>
      <c r="AH72" s="362"/>
      <c r="AI72" s="396"/>
      <c r="AJ72" s="624"/>
      <c r="AK72" s="625"/>
      <c r="AL72" s="575"/>
      <c r="AM72" s="396"/>
      <c r="AN72" s="362"/>
      <c r="AO72" s="396"/>
      <c r="AP72" s="362"/>
      <c r="AQ72" s="363"/>
      <c r="AR72" s="575" t="s">
        <v>203</v>
      </c>
      <c r="AS72" s="396"/>
      <c r="AT72" s="362" t="s">
        <v>198</v>
      </c>
      <c r="AU72" s="396"/>
      <c r="AV72" s="362" t="s">
        <v>185</v>
      </c>
      <c r="AW72" s="363"/>
      <c r="AX72" s="575"/>
      <c r="AY72" s="396"/>
      <c r="AZ72" s="362"/>
      <c r="BA72" s="396"/>
      <c r="BB72" s="362"/>
      <c r="BC72" s="363"/>
      <c r="BD72" s="656">
        <f>SUM(AP72,AV72,BB72)</f>
        <v>0</v>
      </c>
      <c r="BE72" s="657"/>
      <c r="BF72" s="353" t="s">
        <v>69</v>
      </c>
      <c r="BG72" s="630"/>
      <c r="BH72" s="630"/>
      <c r="BI72" s="630"/>
      <c r="BJ72" s="476"/>
      <c r="BK72" s="174"/>
      <c r="BL72" s="199"/>
      <c r="BM72" s="170"/>
      <c r="BN72" s="170"/>
      <c r="BO72" s="150"/>
      <c r="BP72" s="150"/>
    </row>
    <row r="73" spans="1:68" s="150" customFormat="1" ht="17.25" customHeight="1" thickBot="1" x14ac:dyDescent="0.55000000000000004">
      <c r="B73" s="168"/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422"/>
      <c r="W73" s="422"/>
      <c r="X73" s="422"/>
      <c r="Y73" s="422"/>
      <c r="Z73" s="422"/>
      <c r="AA73" s="422"/>
      <c r="AB73" s="422"/>
      <c r="AC73" s="422"/>
      <c r="AD73" s="422"/>
      <c r="AE73" s="422"/>
      <c r="AF73" s="422"/>
      <c r="AG73" s="422"/>
      <c r="AH73" s="422"/>
      <c r="AI73" s="422"/>
      <c r="AJ73" s="422"/>
      <c r="AK73" s="422"/>
      <c r="AL73" s="397"/>
      <c r="AM73" s="397"/>
      <c r="AN73" s="397"/>
      <c r="AO73" s="397"/>
      <c r="AP73" s="397"/>
      <c r="AQ73" s="397"/>
      <c r="AR73" s="397"/>
      <c r="AS73" s="397"/>
      <c r="AT73" s="397"/>
      <c r="AU73" s="397"/>
      <c r="AV73" s="397"/>
      <c r="AW73" s="397"/>
      <c r="AX73" s="397"/>
      <c r="AY73" s="397"/>
      <c r="AZ73" s="397"/>
      <c r="BA73" s="397"/>
      <c r="BB73" s="397"/>
      <c r="BC73" s="397"/>
      <c r="BD73" s="631"/>
      <c r="BE73" s="631"/>
      <c r="BF73" s="631"/>
      <c r="BG73" s="631"/>
      <c r="BH73" s="631"/>
      <c r="BI73" s="631"/>
      <c r="BJ73" s="631"/>
      <c r="BK73" s="631"/>
      <c r="BL73" s="631"/>
      <c r="BM73" s="153"/>
    </row>
    <row r="74" spans="1:68" s="151" customFormat="1" ht="33.9" customHeight="1" x14ac:dyDescent="0.65">
      <c r="A74" s="398" t="s">
        <v>88</v>
      </c>
      <c r="B74" s="399"/>
      <c r="C74" s="399"/>
      <c r="D74" s="399"/>
      <c r="E74" s="399"/>
      <c r="F74" s="399"/>
      <c r="G74" s="399"/>
      <c r="H74" s="399"/>
      <c r="I74" s="399"/>
      <c r="J74" s="399"/>
      <c r="K74" s="399"/>
      <c r="L74" s="399"/>
      <c r="M74" s="399"/>
      <c r="N74" s="399"/>
      <c r="O74" s="399"/>
      <c r="P74" s="399"/>
      <c r="Q74" s="399"/>
      <c r="R74" s="399"/>
      <c r="S74" s="399"/>
      <c r="T74" s="399"/>
      <c r="U74" s="399"/>
      <c r="V74" s="399"/>
      <c r="W74" s="399"/>
      <c r="X74" s="399"/>
      <c r="Y74" s="400"/>
      <c r="Z74" s="448">
        <f>SUM(Z37,Z30)</f>
        <v>2262</v>
      </c>
      <c r="AA74" s="448"/>
      <c r="AB74" s="309">
        <f>SUM(AB37,AB30)</f>
        <v>878</v>
      </c>
      <c r="AC74" s="309"/>
      <c r="AD74" s="309">
        <f>SUM(AD37,AD30)</f>
        <v>436</v>
      </c>
      <c r="AE74" s="309"/>
      <c r="AF74" s="309"/>
      <c r="AG74" s="309"/>
      <c r="AH74" s="309">
        <f>SUM(AH37,AH30)</f>
        <v>398</v>
      </c>
      <c r="AI74" s="309"/>
      <c r="AJ74" s="309">
        <f>SUM(AJ37,AJ30)</f>
        <v>44</v>
      </c>
      <c r="AK74" s="310"/>
      <c r="AL74" s="448">
        <f>SUM(AL37,AL30)</f>
        <v>950</v>
      </c>
      <c r="AM74" s="448"/>
      <c r="AN74" s="448">
        <f>SUM(AN37,AN30)</f>
        <v>402</v>
      </c>
      <c r="AO74" s="448"/>
      <c r="AP74" s="448">
        <f>SUM(AP37,AP30)</f>
        <v>27</v>
      </c>
      <c r="AQ74" s="449"/>
      <c r="AR74" s="447">
        <f>SUM(AR37,AR30)</f>
        <v>884</v>
      </c>
      <c r="AS74" s="448"/>
      <c r="AT74" s="448">
        <f>SUM(AT37,AT30)</f>
        <v>300</v>
      </c>
      <c r="AU74" s="448"/>
      <c r="AV74" s="448">
        <f>SUM(AV37,AV30)</f>
        <v>24</v>
      </c>
      <c r="AW74" s="449"/>
      <c r="AX74" s="447">
        <f>SUM(AX37,AX30)</f>
        <v>428</v>
      </c>
      <c r="AY74" s="448"/>
      <c r="AZ74" s="448">
        <f>SUM(AZ37,AZ30)</f>
        <v>176</v>
      </c>
      <c r="BA74" s="448"/>
      <c r="BB74" s="448">
        <f>SUM(BB37,BB30)</f>
        <v>12</v>
      </c>
      <c r="BC74" s="449"/>
      <c r="BD74" s="652">
        <f>SUM(BD37,BD30)</f>
        <v>63</v>
      </c>
      <c r="BE74" s="653"/>
      <c r="BF74" s="654">
        <v>63</v>
      </c>
      <c r="BG74" s="654"/>
      <c r="BH74" s="654"/>
      <c r="BI74" s="654"/>
      <c r="BJ74" s="655"/>
      <c r="BK74" s="171"/>
      <c r="BL74" s="172"/>
      <c r="BM74" s="149"/>
      <c r="BN74" s="150"/>
      <c r="BO74" s="150"/>
      <c r="BP74" s="150"/>
    </row>
    <row r="75" spans="1:68" s="151" customFormat="1" ht="33.9" customHeight="1" x14ac:dyDescent="0.65">
      <c r="A75" s="311" t="s">
        <v>225</v>
      </c>
      <c r="B75" s="312"/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3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444"/>
      <c r="AL75" s="401">
        <f>AN74/AM65</f>
        <v>22.333333333333332</v>
      </c>
      <c r="AM75" s="402"/>
      <c r="AN75" s="402"/>
      <c r="AO75" s="402"/>
      <c r="AP75" s="402"/>
      <c r="AQ75" s="403"/>
      <c r="AR75" s="401">
        <f>AT74/AS65</f>
        <v>18.75</v>
      </c>
      <c r="AS75" s="402"/>
      <c r="AT75" s="402"/>
      <c r="AU75" s="402"/>
      <c r="AV75" s="402"/>
      <c r="AW75" s="403"/>
      <c r="AX75" s="401">
        <f>AZ74/AY65</f>
        <v>22</v>
      </c>
      <c r="AY75" s="402"/>
      <c r="AZ75" s="402"/>
      <c r="BA75" s="402"/>
      <c r="BB75" s="402"/>
      <c r="BC75" s="403"/>
      <c r="BD75" s="224"/>
      <c r="BE75" s="220"/>
      <c r="BF75" s="220"/>
      <c r="BG75" s="220"/>
      <c r="BH75" s="220"/>
      <c r="BI75" s="220"/>
      <c r="BJ75" s="221"/>
      <c r="BK75" s="220"/>
      <c r="BL75" s="221"/>
      <c r="BM75" s="149"/>
      <c r="BN75" s="150"/>
      <c r="BO75" s="150"/>
      <c r="BP75" s="150"/>
    </row>
    <row r="76" spans="1:68" s="240" customFormat="1" ht="33.9" hidden="1" customHeight="1" x14ac:dyDescent="0.5">
      <c r="A76" s="384" t="s">
        <v>226</v>
      </c>
      <c r="B76" s="385"/>
      <c r="C76" s="385"/>
      <c r="D76" s="385"/>
      <c r="E76" s="385"/>
      <c r="F76" s="385"/>
      <c r="G76" s="385"/>
      <c r="H76" s="385"/>
      <c r="I76" s="385"/>
      <c r="J76" s="385"/>
      <c r="K76" s="385"/>
      <c r="L76" s="385"/>
      <c r="M76" s="385"/>
      <c r="N76" s="385"/>
      <c r="O76" s="385"/>
      <c r="P76" s="385"/>
      <c r="Q76" s="385"/>
      <c r="R76" s="385"/>
      <c r="S76" s="385"/>
      <c r="T76" s="385"/>
      <c r="U76" s="385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5"/>
      <c r="AL76" s="569">
        <f>AL74/(AM26+2)</f>
        <v>47.5</v>
      </c>
      <c r="AM76" s="569"/>
      <c r="AN76" s="569"/>
      <c r="AO76" s="569"/>
      <c r="AP76" s="569"/>
      <c r="AQ76" s="570"/>
      <c r="AR76" s="569">
        <f>AR74/(AS26+2)</f>
        <v>49.111111111111114</v>
      </c>
      <c r="AS76" s="569"/>
      <c r="AT76" s="569"/>
      <c r="AU76" s="569"/>
      <c r="AV76" s="569"/>
      <c r="AW76" s="570"/>
      <c r="AX76" s="569">
        <f>AX74/(AY26+1)</f>
        <v>47.555555555555557</v>
      </c>
      <c r="AY76" s="569"/>
      <c r="AZ76" s="569"/>
      <c r="BA76" s="569"/>
      <c r="BB76" s="569"/>
      <c r="BC76" s="570"/>
      <c r="BD76" s="236"/>
      <c r="BE76" s="237"/>
      <c r="BF76" s="237"/>
      <c r="BG76" s="237"/>
      <c r="BH76" s="237"/>
      <c r="BI76" s="237"/>
      <c r="BJ76" s="238"/>
      <c r="BK76" s="237"/>
      <c r="BL76" s="238"/>
      <c r="BM76" s="237"/>
      <c r="BN76" s="239"/>
      <c r="BO76" s="239"/>
      <c r="BP76" s="239"/>
    </row>
    <row r="77" spans="1:68" s="240" customFormat="1" ht="33.9" hidden="1" customHeight="1" x14ac:dyDescent="0.5">
      <c r="A77" s="384" t="s">
        <v>91</v>
      </c>
      <c r="B77" s="385"/>
      <c r="C77" s="385"/>
      <c r="D77" s="385"/>
      <c r="E77" s="385"/>
      <c r="F77" s="385"/>
      <c r="G77" s="385"/>
      <c r="H77" s="385"/>
      <c r="I77" s="385"/>
      <c r="J77" s="385"/>
      <c r="K77" s="385"/>
      <c r="L77" s="385"/>
      <c r="M77" s="385"/>
      <c r="N77" s="385"/>
      <c r="O77" s="241"/>
      <c r="P77" s="241"/>
      <c r="Q77" s="241"/>
      <c r="R77" s="241"/>
      <c r="S77" s="241"/>
      <c r="T77" s="241"/>
      <c r="U77" s="241"/>
      <c r="V77" s="306"/>
      <c r="W77" s="306"/>
      <c r="X77" s="306"/>
      <c r="Y77" s="306"/>
      <c r="Z77" s="306">
        <f>SUM(AL77:BH77)</f>
        <v>27</v>
      </c>
      <c r="AA77" s="306"/>
      <c r="AB77" s="472">
        <f>AD77-Z77</f>
        <v>63</v>
      </c>
      <c r="AC77" s="472"/>
      <c r="AD77" s="306">
        <v>90</v>
      </c>
      <c r="AE77" s="306"/>
      <c r="AF77" s="306"/>
      <c r="AG77" s="306"/>
      <c r="AH77" s="306"/>
      <c r="AI77" s="306"/>
      <c r="AJ77" s="306"/>
      <c r="AK77" s="574"/>
      <c r="AL77" s="571"/>
      <c r="AM77" s="572"/>
      <c r="AN77" s="572"/>
      <c r="AO77" s="572"/>
      <c r="AP77" s="572"/>
      <c r="AQ77" s="572"/>
      <c r="AR77" s="572">
        <f>X85</f>
        <v>9</v>
      </c>
      <c r="AS77" s="572"/>
      <c r="AT77" s="572"/>
      <c r="AU77" s="572"/>
      <c r="AV77" s="572"/>
      <c r="AW77" s="573"/>
      <c r="AX77" s="571">
        <f>X86+AJ85</f>
        <v>18</v>
      </c>
      <c r="AY77" s="572"/>
      <c r="AZ77" s="572"/>
      <c r="BA77" s="572"/>
      <c r="BB77" s="572"/>
      <c r="BC77" s="573"/>
      <c r="BD77" s="242"/>
      <c r="BE77" s="243"/>
      <c r="BF77" s="243"/>
      <c r="BG77" s="243"/>
      <c r="BH77" s="243"/>
      <c r="BI77" s="243"/>
      <c r="BJ77" s="244"/>
      <c r="BK77" s="243"/>
      <c r="BL77" s="244"/>
      <c r="BM77" s="237"/>
      <c r="BN77" s="239"/>
      <c r="BO77" s="239"/>
      <c r="BP77" s="239"/>
    </row>
    <row r="78" spans="1:68" s="240" customFormat="1" ht="33.9" hidden="1" customHeight="1" x14ac:dyDescent="0.5">
      <c r="A78" s="384" t="s">
        <v>126</v>
      </c>
      <c r="B78" s="385"/>
      <c r="C78" s="385"/>
      <c r="D78" s="385"/>
      <c r="E78" s="385"/>
      <c r="F78" s="385"/>
      <c r="G78" s="385"/>
      <c r="H78" s="385"/>
      <c r="I78" s="385"/>
      <c r="J78" s="385"/>
      <c r="K78" s="385"/>
      <c r="L78" s="385"/>
      <c r="M78" s="385"/>
      <c r="N78" s="385"/>
      <c r="O78" s="385"/>
      <c r="P78" s="385"/>
      <c r="Q78" s="385"/>
      <c r="R78" s="385"/>
      <c r="S78" s="385"/>
      <c r="T78" s="385"/>
      <c r="U78" s="385"/>
      <c r="V78" s="234"/>
      <c r="W78" s="234"/>
      <c r="X78" s="234"/>
      <c r="Y78" s="234"/>
      <c r="Z78" s="306">
        <f>SUM(AL78:BC78)</f>
        <v>90</v>
      </c>
      <c r="AA78" s="306"/>
      <c r="AB78" s="234"/>
      <c r="AC78" s="234"/>
      <c r="AD78" s="306"/>
      <c r="AE78" s="306"/>
      <c r="AF78" s="234"/>
      <c r="AG78" s="234"/>
      <c r="AH78" s="234"/>
      <c r="AI78" s="234"/>
      <c r="AJ78" s="234"/>
      <c r="AK78" s="235"/>
      <c r="AL78" s="307">
        <f>AP74+AL77</f>
        <v>27</v>
      </c>
      <c r="AM78" s="308"/>
      <c r="AN78" s="308"/>
      <c r="AO78" s="308"/>
      <c r="AP78" s="308"/>
      <c r="AQ78" s="308"/>
      <c r="AR78" s="308">
        <f>AV74+AR77</f>
        <v>33</v>
      </c>
      <c r="AS78" s="308"/>
      <c r="AT78" s="308"/>
      <c r="AU78" s="308"/>
      <c r="AV78" s="308"/>
      <c r="AW78" s="576"/>
      <c r="AX78" s="307">
        <f>BB74+AX77</f>
        <v>30</v>
      </c>
      <c r="AY78" s="308"/>
      <c r="AZ78" s="308"/>
      <c r="BA78" s="308"/>
      <c r="BB78" s="308"/>
      <c r="BC78" s="576"/>
      <c r="BD78" s="242"/>
      <c r="BE78" s="243"/>
      <c r="BF78" s="243"/>
      <c r="BG78" s="243"/>
      <c r="BH78" s="243"/>
      <c r="BI78" s="243"/>
      <c r="BJ78" s="244"/>
      <c r="BK78" s="243"/>
      <c r="BL78" s="244"/>
      <c r="BM78" s="237"/>
      <c r="BN78" s="239"/>
      <c r="BO78" s="239"/>
      <c r="BP78" s="239"/>
    </row>
    <row r="79" spans="1:68" s="240" customFormat="1" ht="33.9" hidden="1" customHeight="1" x14ac:dyDescent="0.5">
      <c r="A79" s="487" t="s">
        <v>92</v>
      </c>
      <c r="B79" s="488"/>
      <c r="C79" s="488"/>
      <c r="D79" s="488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245"/>
      <c r="P79" s="241"/>
      <c r="Q79" s="241"/>
      <c r="R79" s="241"/>
      <c r="S79" s="241"/>
      <c r="T79" s="241"/>
      <c r="U79" s="241"/>
      <c r="V79" s="306"/>
      <c r="W79" s="306"/>
      <c r="X79" s="306"/>
      <c r="Y79" s="306"/>
      <c r="Z79" s="473">
        <f>SUM(AL79:BC79,BD79)</f>
        <v>90</v>
      </c>
      <c r="AA79" s="473"/>
      <c r="AB79" s="306"/>
      <c r="AC79" s="306"/>
      <c r="AD79" s="306"/>
      <c r="AE79" s="306"/>
      <c r="AF79" s="306"/>
      <c r="AG79" s="306"/>
      <c r="AH79" s="306"/>
      <c r="AI79" s="306"/>
      <c r="AJ79" s="306"/>
      <c r="AK79" s="574"/>
      <c r="AL79" s="577">
        <f>AL78+AR78</f>
        <v>60</v>
      </c>
      <c r="AM79" s="569"/>
      <c r="AN79" s="569"/>
      <c r="AO79" s="569"/>
      <c r="AP79" s="569"/>
      <c r="AQ79" s="569"/>
      <c r="AR79" s="569"/>
      <c r="AS79" s="569"/>
      <c r="AT79" s="569"/>
      <c r="AU79" s="569"/>
      <c r="AV79" s="569"/>
      <c r="AW79" s="570"/>
      <c r="AX79" s="577">
        <f>AX78</f>
        <v>30</v>
      </c>
      <c r="AY79" s="569"/>
      <c r="AZ79" s="569"/>
      <c r="BA79" s="569"/>
      <c r="BB79" s="569"/>
      <c r="BC79" s="570"/>
      <c r="BD79" s="246"/>
      <c r="BE79" s="247"/>
      <c r="BF79" s="247"/>
      <c r="BG79" s="247"/>
      <c r="BH79" s="247"/>
      <c r="BI79" s="247"/>
      <c r="BJ79" s="248"/>
      <c r="BK79" s="247"/>
      <c r="BL79" s="248"/>
      <c r="BM79" s="237"/>
      <c r="BN79" s="239"/>
      <c r="BO79" s="239"/>
      <c r="BP79" s="239"/>
    </row>
    <row r="80" spans="1:68" s="151" customFormat="1" ht="33.9" customHeight="1" x14ac:dyDescent="0.65">
      <c r="A80" s="364" t="s">
        <v>107</v>
      </c>
      <c r="B80" s="365"/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65"/>
      <c r="X80" s="365"/>
      <c r="Y80" s="366"/>
      <c r="Z80" s="285">
        <f>SUM(AL80:BC80)</f>
        <v>8</v>
      </c>
      <c r="AA80" s="285"/>
      <c r="AB80" s="285"/>
      <c r="AC80" s="285"/>
      <c r="AD80" s="285"/>
      <c r="AE80" s="285"/>
      <c r="AF80" s="285"/>
      <c r="AG80" s="285"/>
      <c r="AH80" s="285"/>
      <c r="AI80" s="285"/>
      <c r="AJ80" s="285"/>
      <c r="AK80" s="444"/>
      <c r="AL80" s="413">
        <v>3</v>
      </c>
      <c r="AM80" s="604"/>
      <c r="AN80" s="604"/>
      <c r="AO80" s="604"/>
      <c r="AP80" s="604"/>
      <c r="AQ80" s="287"/>
      <c r="AR80" s="413">
        <v>3</v>
      </c>
      <c r="AS80" s="604"/>
      <c r="AT80" s="604"/>
      <c r="AU80" s="604"/>
      <c r="AV80" s="604"/>
      <c r="AW80" s="287"/>
      <c r="AX80" s="413">
        <v>2</v>
      </c>
      <c r="AY80" s="604"/>
      <c r="AZ80" s="604"/>
      <c r="BA80" s="604"/>
      <c r="BB80" s="604"/>
      <c r="BC80" s="287"/>
      <c r="BD80" s="224"/>
      <c r="BE80" s="220"/>
      <c r="BF80" s="220"/>
      <c r="BG80" s="220"/>
      <c r="BH80" s="220"/>
      <c r="BI80" s="220"/>
      <c r="BJ80" s="221"/>
      <c r="BK80" s="220"/>
      <c r="BL80" s="221"/>
      <c r="BM80" s="149"/>
      <c r="BN80" s="150"/>
      <c r="BO80" s="150"/>
      <c r="BP80" s="150"/>
    </row>
    <row r="81" spans="1:72" s="151" customFormat="1" ht="33.9" customHeight="1" thickBot="1" x14ac:dyDescent="0.7">
      <c r="A81" s="367" t="s">
        <v>108</v>
      </c>
      <c r="B81" s="368"/>
      <c r="C81" s="368"/>
      <c r="D81" s="368"/>
      <c r="E81" s="368"/>
      <c r="F81" s="368"/>
      <c r="G81" s="368"/>
      <c r="H81" s="368"/>
      <c r="I81" s="368"/>
      <c r="J81" s="368"/>
      <c r="K81" s="368"/>
      <c r="L81" s="368"/>
      <c r="M81" s="368"/>
      <c r="N81" s="368"/>
      <c r="O81" s="368"/>
      <c r="P81" s="368"/>
      <c r="Q81" s="368"/>
      <c r="R81" s="368"/>
      <c r="S81" s="368"/>
      <c r="T81" s="368"/>
      <c r="U81" s="368"/>
      <c r="V81" s="368"/>
      <c r="W81" s="368"/>
      <c r="X81" s="368"/>
      <c r="Y81" s="369"/>
      <c r="Z81" s="353">
        <f>SUM(AL81:BC81)</f>
        <v>11</v>
      </c>
      <c r="AA81" s="354"/>
      <c r="AB81" s="352"/>
      <c r="AC81" s="352"/>
      <c r="AD81" s="352"/>
      <c r="AE81" s="352"/>
      <c r="AF81" s="352"/>
      <c r="AG81" s="352"/>
      <c r="AH81" s="352"/>
      <c r="AI81" s="352"/>
      <c r="AJ81" s="352"/>
      <c r="AK81" s="479"/>
      <c r="AL81" s="629">
        <v>5</v>
      </c>
      <c r="AM81" s="630"/>
      <c r="AN81" s="630"/>
      <c r="AO81" s="630"/>
      <c r="AP81" s="630"/>
      <c r="AQ81" s="476"/>
      <c r="AR81" s="629">
        <v>4</v>
      </c>
      <c r="AS81" s="630"/>
      <c r="AT81" s="630"/>
      <c r="AU81" s="630"/>
      <c r="AV81" s="630"/>
      <c r="AW81" s="476"/>
      <c r="AX81" s="629">
        <v>2</v>
      </c>
      <c r="AY81" s="630"/>
      <c r="AZ81" s="630"/>
      <c r="BA81" s="630"/>
      <c r="BB81" s="630"/>
      <c r="BC81" s="476"/>
      <c r="BD81" s="225"/>
      <c r="BE81" s="222"/>
      <c r="BF81" s="222"/>
      <c r="BG81" s="222"/>
      <c r="BH81" s="222"/>
      <c r="BI81" s="222"/>
      <c r="BJ81" s="223"/>
      <c r="BK81" s="222"/>
      <c r="BL81" s="223"/>
      <c r="BM81" s="149"/>
      <c r="BN81" s="150"/>
      <c r="BO81" s="150"/>
      <c r="BP81" s="150"/>
    </row>
    <row r="82" spans="1:72" s="11" customFormat="1" ht="16.5" customHeight="1" thickBot="1" x14ac:dyDescent="0.4">
      <c r="A82" s="104"/>
      <c r="B82" s="105"/>
      <c r="C82" s="106"/>
      <c r="D82" s="106"/>
      <c r="E82" s="106"/>
      <c r="F82" s="106"/>
      <c r="G82" s="106"/>
      <c r="H82" s="106"/>
      <c r="I82" s="106"/>
      <c r="J82" s="106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9"/>
      <c r="AP82" s="110"/>
      <c r="AQ82" s="110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5"/>
      <c r="BC82" s="5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</row>
    <row r="83" spans="1:72" s="11" customFormat="1" ht="34.5" customHeight="1" thickBot="1" x14ac:dyDescent="0.5">
      <c r="A83" s="580" t="s">
        <v>73</v>
      </c>
      <c r="B83" s="581"/>
      <c r="C83" s="581"/>
      <c r="D83" s="581"/>
      <c r="E83" s="581"/>
      <c r="F83" s="581"/>
      <c r="G83" s="581"/>
      <c r="H83" s="581"/>
      <c r="I83" s="581"/>
      <c r="J83" s="581"/>
      <c r="K83" s="581"/>
      <c r="L83" s="581"/>
      <c r="M83" s="581"/>
      <c r="N83" s="581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2"/>
      <c r="AB83" s="588" t="s">
        <v>74</v>
      </c>
      <c r="AC83" s="589"/>
      <c r="AD83" s="589"/>
      <c r="AE83" s="589"/>
      <c r="AF83" s="589"/>
      <c r="AG83" s="589"/>
      <c r="AH83" s="589"/>
      <c r="AI83" s="589"/>
      <c r="AJ83" s="589"/>
      <c r="AK83" s="589"/>
      <c r="AL83" s="589"/>
      <c r="AM83" s="589"/>
      <c r="AN83" s="590"/>
      <c r="AO83" s="580" t="s">
        <v>99</v>
      </c>
      <c r="AP83" s="581"/>
      <c r="AQ83" s="581"/>
      <c r="AR83" s="581"/>
      <c r="AS83" s="581"/>
      <c r="AT83" s="581"/>
      <c r="AU83" s="581"/>
      <c r="AV83" s="581"/>
      <c r="AW83" s="581"/>
      <c r="AX83" s="581"/>
      <c r="AY83" s="581"/>
      <c r="AZ83" s="581"/>
      <c r="BA83" s="581"/>
      <c r="BB83" s="581"/>
      <c r="BC83" s="581"/>
      <c r="BD83" s="581"/>
      <c r="BE83" s="581"/>
      <c r="BF83" s="581"/>
      <c r="BG83" s="581"/>
      <c r="BH83" s="581"/>
      <c r="BI83" s="581"/>
      <c r="BJ83" s="582"/>
      <c r="BK83" s="226"/>
      <c r="BL83" s="111"/>
      <c r="BM83" s="111"/>
      <c r="BN83" s="10"/>
    </row>
    <row r="84" spans="1:72" s="151" customFormat="1" ht="60" customHeight="1" x14ac:dyDescent="0.65">
      <c r="A84" s="583" t="s">
        <v>75</v>
      </c>
      <c r="B84" s="584"/>
      <c r="C84" s="584"/>
      <c r="D84" s="584"/>
      <c r="E84" s="584"/>
      <c r="F84" s="584"/>
      <c r="G84" s="584"/>
      <c r="H84" s="584"/>
      <c r="I84" s="584"/>
      <c r="J84" s="584"/>
      <c r="K84" s="584"/>
      <c r="L84" s="584"/>
      <c r="M84" s="585"/>
      <c r="N84" s="486" t="s">
        <v>76</v>
      </c>
      <c r="O84" s="486"/>
      <c r="P84" s="486"/>
      <c r="Q84" s="486"/>
      <c r="R84" s="486"/>
      <c r="S84" s="610" t="s">
        <v>77</v>
      </c>
      <c r="T84" s="611"/>
      <c r="U84" s="611"/>
      <c r="V84" s="611"/>
      <c r="W84" s="612"/>
      <c r="X84" s="565" t="s">
        <v>78</v>
      </c>
      <c r="Y84" s="565"/>
      <c r="Z84" s="565"/>
      <c r="AA84" s="566"/>
      <c r="AB84" s="591" t="s">
        <v>76</v>
      </c>
      <c r="AC84" s="486"/>
      <c r="AD84" s="486"/>
      <c r="AE84" s="486"/>
      <c r="AF84" s="486" t="s">
        <v>77</v>
      </c>
      <c r="AG84" s="486"/>
      <c r="AH84" s="486"/>
      <c r="AI84" s="486"/>
      <c r="AJ84" s="565" t="s">
        <v>78</v>
      </c>
      <c r="AK84" s="565"/>
      <c r="AL84" s="565"/>
      <c r="AM84" s="565"/>
      <c r="AN84" s="566"/>
      <c r="AO84" s="592" t="s">
        <v>121</v>
      </c>
      <c r="AP84" s="593"/>
      <c r="AQ84" s="593"/>
      <c r="AR84" s="593"/>
      <c r="AS84" s="593"/>
      <c r="AT84" s="593"/>
      <c r="AU84" s="593"/>
      <c r="AV84" s="593"/>
      <c r="AW84" s="593"/>
      <c r="AX84" s="593"/>
      <c r="AY84" s="593"/>
      <c r="AZ84" s="593"/>
      <c r="BA84" s="593"/>
      <c r="BB84" s="593"/>
      <c r="BC84" s="593"/>
      <c r="BD84" s="593"/>
      <c r="BE84" s="593"/>
      <c r="BF84" s="593"/>
      <c r="BG84" s="593"/>
      <c r="BH84" s="593"/>
      <c r="BI84" s="593"/>
      <c r="BJ84" s="594"/>
      <c r="BK84" s="227"/>
      <c r="BL84" s="228"/>
      <c r="BM84" s="175"/>
      <c r="BN84" s="150"/>
    </row>
    <row r="85" spans="1:72" s="151" customFormat="1" ht="33" customHeight="1" x14ac:dyDescent="0.65">
      <c r="A85" s="481" t="s">
        <v>206</v>
      </c>
      <c r="B85" s="482"/>
      <c r="C85" s="482"/>
      <c r="D85" s="482"/>
      <c r="E85" s="482"/>
      <c r="F85" s="482"/>
      <c r="G85" s="482"/>
      <c r="H85" s="482"/>
      <c r="I85" s="482"/>
      <c r="J85" s="482"/>
      <c r="K85" s="482"/>
      <c r="L85" s="482"/>
      <c r="M85" s="482"/>
      <c r="N85" s="331">
        <v>2</v>
      </c>
      <c r="O85" s="331"/>
      <c r="P85" s="331"/>
      <c r="Q85" s="331"/>
      <c r="R85" s="331"/>
      <c r="S85" s="332">
        <v>6</v>
      </c>
      <c r="T85" s="613"/>
      <c r="U85" s="613"/>
      <c r="V85" s="613"/>
      <c r="W85" s="614"/>
      <c r="X85" s="567">
        <f>S85*1.5</f>
        <v>9</v>
      </c>
      <c r="Y85" s="567"/>
      <c r="Z85" s="567"/>
      <c r="AA85" s="568"/>
      <c r="AB85" s="586">
        <v>3</v>
      </c>
      <c r="AC85" s="477"/>
      <c r="AD85" s="477"/>
      <c r="AE85" s="477"/>
      <c r="AF85" s="477">
        <v>8</v>
      </c>
      <c r="AG85" s="477"/>
      <c r="AH85" s="477"/>
      <c r="AI85" s="477"/>
      <c r="AJ85" s="477">
        <f>AF85*1.5</f>
        <v>12</v>
      </c>
      <c r="AK85" s="477"/>
      <c r="AL85" s="477"/>
      <c r="AM85" s="477"/>
      <c r="AN85" s="560"/>
      <c r="AO85" s="595"/>
      <c r="AP85" s="596"/>
      <c r="AQ85" s="596"/>
      <c r="AR85" s="596"/>
      <c r="AS85" s="596"/>
      <c r="AT85" s="596"/>
      <c r="AU85" s="596"/>
      <c r="AV85" s="596"/>
      <c r="AW85" s="596"/>
      <c r="AX85" s="596"/>
      <c r="AY85" s="596"/>
      <c r="AZ85" s="596"/>
      <c r="BA85" s="596"/>
      <c r="BB85" s="596"/>
      <c r="BC85" s="596"/>
      <c r="BD85" s="596"/>
      <c r="BE85" s="596"/>
      <c r="BF85" s="596"/>
      <c r="BG85" s="596"/>
      <c r="BH85" s="596"/>
      <c r="BI85" s="596"/>
      <c r="BJ85" s="597"/>
      <c r="BK85" s="215"/>
      <c r="BL85" s="229"/>
      <c r="BM85" s="176"/>
      <c r="BN85" s="150"/>
    </row>
    <row r="86" spans="1:72" s="151" customFormat="1" ht="33" customHeight="1" thickBot="1" x14ac:dyDescent="0.7">
      <c r="A86" s="601" t="s">
        <v>123</v>
      </c>
      <c r="B86" s="602"/>
      <c r="C86" s="602"/>
      <c r="D86" s="602"/>
      <c r="E86" s="602"/>
      <c r="F86" s="602"/>
      <c r="G86" s="602"/>
      <c r="H86" s="602"/>
      <c r="I86" s="602"/>
      <c r="J86" s="602"/>
      <c r="K86" s="602"/>
      <c r="L86" s="602"/>
      <c r="M86" s="603"/>
      <c r="N86" s="474">
        <v>3</v>
      </c>
      <c r="O86" s="474"/>
      <c r="P86" s="474"/>
      <c r="Q86" s="474"/>
      <c r="R86" s="474"/>
      <c r="S86" s="334">
        <v>4</v>
      </c>
      <c r="T86" s="484"/>
      <c r="U86" s="484"/>
      <c r="V86" s="484"/>
      <c r="W86" s="485"/>
      <c r="X86" s="562">
        <f>S86*1.5</f>
        <v>6</v>
      </c>
      <c r="Y86" s="563"/>
      <c r="Z86" s="563"/>
      <c r="AA86" s="564"/>
      <c r="AB86" s="587"/>
      <c r="AC86" s="478"/>
      <c r="AD86" s="478"/>
      <c r="AE86" s="478"/>
      <c r="AF86" s="478"/>
      <c r="AG86" s="478"/>
      <c r="AH86" s="478"/>
      <c r="AI86" s="478"/>
      <c r="AJ86" s="478"/>
      <c r="AK86" s="478"/>
      <c r="AL86" s="478"/>
      <c r="AM86" s="478"/>
      <c r="AN86" s="561"/>
      <c r="AO86" s="598"/>
      <c r="AP86" s="599"/>
      <c r="AQ86" s="599"/>
      <c r="AR86" s="599"/>
      <c r="AS86" s="599"/>
      <c r="AT86" s="599"/>
      <c r="AU86" s="599"/>
      <c r="AV86" s="599"/>
      <c r="AW86" s="599"/>
      <c r="AX86" s="599"/>
      <c r="AY86" s="599"/>
      <c r="AZ86" s="599"/>
      <c r="BA86" s="599"/>
      <c r="BB86" s="599"/>
      <c r="BC86" s="599"/>
      <c r="BD86" s="599"/>
      <c r="BE86" s="599"/>
      <c r="BF86" s="599"/>
      <c r="BG86" s="599"/>
      <c r="BH86" s="599"/>
      <c r="BI86" s="599"/>
      <c r="BJ86" s="600"/>
      <c r="BK86" s="230"/>
      <c r="BL86" s="231"/>
      <c r="BM86" s="177"/>
      <c r="BN86" s="150"/>
    </row>
    <row r="87" spans="1:72" s="11" customFormat="1" ht="18" customHeight="1" x14ac:dyDescent="0.35">
      <c r="A87" s="133"/>
      <c r="B87" s="133"/>
      <c r="C87" s="133"/>
      <c r="D87" s="133"/>
      <c r="E87" s="133"/>
      <c r="F87" s="133"/>
      <c r="G87" s="133"/>
      <c r="H87" s="133"/>
      <c r="I87" s="133"/>
      <c r="J87" s="133"/>
      <c r="K87" s="133"/>
      <c r="L87" s="133"/>
      <c r="M87" s="133"/>
      <c r="N87" s="134"/>
      <c r="O87" s="134"/>
      <c r="P87" s="134"/>
      <c r="Q87" s="134"/>
      <c r="R87" s="134"/>
      <c r="S87" s="134"/>
      <c r="T87" s="134"/>
      <c r="U87" s="134"/>
      <c r="V87" s="134"/>
      <c r="W87" s="134"/>
      <c r="X87" s="129"/>
      <c r="Y87" s="129"/>
      <c r="Z87" s="129"/>
      <c r="AA87" s="129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35"/>
      <c r="BN87" s="10"/>
    </row>
    <row r="88" spans="1:72" ht="37.5" customHeight="1" x14ac:dyDescent="0.3">
      <c r="A88" s="480" t="s">
        <v>183</v>
      </c>
      <c r="B88" s="480"/>
      <c r="C88" s="480"/>
      <c r="D88" s="480"/>
      <c r="E88" s="480"/>
      <c r="F88" s="480"/>
      <c r="G88" s="480"/>
      <c r="H88" s="480"/>
      <c r="I88" s="480"/>
      <c r="J88" s="480"/>
      <c r="K88" s="480"/>
      <c r="L88" s="480"/>
      <c r="M88" s="480"/>
      <c r="N88" s="480"/>
      <c r="O88" s="480"/>
      <c r="P88" s="480"/>
      <c r="Q88" s="480"/>
      <c r="R88" s="480"/>
      <c r="S88" s="480"/>
      <c r="T88" s="480"/>
      <c r="U88" s="480"/>
      <c r="V88" s="480"/>
      <c r="W88" s="480"/>
      <c r="X88" s="480"/>
      <c r="Y88" s="480"/>
      <c r="Z88" s="480"/>
      <c r="AA88" s="480"/>
      <c r="AB88" s="480"/>
      <c r="AC88" s="480"/>
      <c r="AD88" s="480"/>
      <c r="AE88" s="480"/>
      <c r="AF88" s="480"/>
      <c r="AG88" s="480"/>
      <c r="AH88" s="480"/>
      <c r="AI88" s="480"/>
      <c r="AJ88" s="480"/>
      <c r="AK88" s="480"/>
      <c r="AL88" s="480"/>
      <c r="AM88" s="480"/>
      <c r="AN88" s="480"/>
      <c r="AO88" s="480"/>
      <c r="AP88" s="480"/>
      <c r="AQ88" s="480"/>
      <c r="AR88" s="480"/>
      <c r="AS88" s="480"/>
      <c r="AT88" s="480"/>
      <c r="AU88" s="480"/>
      <c r="AV88" s="480"/>
      <c r="AW88" s="480"/>
      <c r="AX88" s="480"/>
      <c r="AY88" s="480"/>
      <c r="AZ88" s="480"/>
      <c r="BA88" s="480"/>
      <c r="BB88" s="480"/>
      <c r="BC88" s="480"/>
      <c r="BD88" s="480"/>
      <c r="BE88" s="480"/>
      <c r="BF88" s="480"/>
      <c r="BG88" s="480"/>
      <c r="BH88" s="480"/>
      <c r="BI88" s="480"/>
      <c r="BJ88" s="480"/>
      <c r="BK88" s="480"/>
      <c r="BL88" s="480"/>
    </row>
    <row r="89" spans="1:72" s="182" customFormat="1" ht="87.75" customHeight="1" x14ac:dyDescent="0.5">
      <c r="A89" s="639" t="s">
        <v>295</v>
      </c>
      <c r="B89" s="639"/>
      <c r="C89" s="640" t="s">
        <v>72</v>
      </c>
      <c r="D89" s="640"/>
      <c r="E89" s="640"/>
      <c r="F89" s="640"/>
      <c r="G89" s="640"/>
      <c r="H89" s="640"/>
      <c r="I89" s="640"/>
      <c r="J89" s="640"/>
      <c r="K89" s="640"/>
      <c r="L89" s="640"/>
      <c r="M89" s="640"/>
      <c r="N89" s="640"/>
      <c r="O89" s="640"/>
      <c r="P89" s="640"/>
      <c r="Q89" s="640"/>
      <c r="R89" s="640"/>
      <c r="S89" s="640"/>
      <c r="T89" s="640"/>
      <c r="U89" s="640"/>
      <c r="V89" s="640"/>
      <c r="W89" s="640"/>
      <c r="X89" s="640"/>
      <c r="Y89" s="640"/>
      <c r="Z89" s="640"/>
      <c r="AA89" s="640"/>
      <c r="AB89" s="640"/>
      <c r="AC89" s="640"/>
      <c r="AD89" s="640"/>
      <c r="AE89" s="640"/>
      <c r="AF89" s="640"/>
      <c r="AG89" s="640"/>
      <c r="AH89" s="640"/>
      <c r="AI89" s="640"/>
      <c r="AJ89" s="640"/>
      <c r="AK89" s="640"/>
      <c r="AL89" s="640"/>
      <c r="AM89" s="640"/>
      <c r="AN89" s="640"/>
      <c r="AO89" s="640"/>
      <c r="AP89" s="640"/>
      <c r="AQ89" s="640"/>
      <c r="AR89" s="640"/>
      <c r="AS89" s="640"/>
      <c r="AT89" s="640"/>
      <c r="AU89" s="640"/>
      <c r="AV89" s="640"/>
      <c r="AW89" s="640"/>
      <c r="AX89" s="640"/>
      <c r="AY89" s="640"/>
      <c r="AZ89" s="640"/>
      <c r="BA89" s="640"/>
      <c r="BB89" s="640"/>
      <c r="BC89" s="640"/>
      <c r="BD89" s="640"/>
      <c r="BE89" s="640"/>
      <c r="BF89" s="640"/>
      <c r="BG89" s="638" t="s">
        <v>138</v>
      </c>
      <c r="BH89" s="639"/>
      <c r="BI89" s="639"/>
      <c r="BJ89" s="639"/>
      <c r="BK89" s="204"/>
      <c r="BL89" s="205"/>
      <c r="BM89" s="181"/>
      <c r="BN89" s="181"/>
    </row>
    <row r="90" spans="1:72" s="151" customFormat="1" ht="96.75" customHeight="1" x14ac:dyDescent="0.65">
      <c r="A90" s="303" t="str">
        <f>BF35</f>
        <v>УК-1</v>
      </c>
      <c r="B90" s="303"/>
      <c r="C90" s="304" t="s">
        <v>155</v>
      </c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4"/>
      <c r="AE90" s="304"/>
      <c r="AF90" s="304"/>
      <c r="AG90" s="304"/>
      <c r="AH90" s="304"/>
      <c r="AI90" s="304"/>
      <c r="AJ90" s="304"/>
      <c r="AK90" s="304"/>
      <c r="AL90" s="304"/>
      <c r="AM90" s="304"/>
      <c r="AN90" s="304"/>
      <c r="AO90" s="304"/>
      <c r="AP90" s="304"/>
      <c r="AQ90" s="304"/>
      <c r="AR90" s="304"/>
      <c r="AS90" s="304"/>
      <c r="AT90" s="304"/>
      <c r="AU90" s="304"/>
      <c r="AV90" s="304"/>
      <c r="AW90" s="304"/>
      <c r="AX90" s="304"/>
      <c r="AY90" s="304"/>
      <c r="AZ90" s="304"/>
      <c r="BA90" s="304"/>
      <c r="BB90" s="304"/>
      <c r="BC90" s="304"/>
      <c r="BD90" s="304"/>
      <c r="BE90" s="304"/>
      <c r="BF90" s="304"/>
      <c r="BG90" s="305" t="s">
        <v>220</v>
      </c>
      <c r="BH90" s="305"/>
      <c r="BI90" s="305"/>
      <c r="BJ90" s="305"/>
      <c r="BK90" s="200"/>
      <c r="BL90" s="201"/>
      <c r="BM90" s="150"/>
      <c r="BN90" s="150"/>
    </row>
    <row r="91" spans="1:72" s="151" customFormat="1" ht="65.099999999999994" customHeight="1" x14ac:dyDescent="0.65">
      <c r="A91" s="303" t="str">
        <f>BF40</f>
        <v>УК-2</v>
      </c>
      <c r="B91" s="303"/>
      <c r="C91" s="626" t="s">
        <v>299</v>
      </c>
      <c r="D91" s="627"/>
      <c r="E91" s="627"/>
      <c r="F91" s="627"/>
      <c r="G91" s="627"/>
      <c r="H91" s="627"/>
      <c r="I91" s="627"/>
      <c r="J91" s="627"/>
      <c r="K91" s="627"/>
      <c r="L91" s="627"/>
      <c r="M91" s="627"/>
      <c r="N91" s="627"/>
      <c r="O91" s="627"/>
      <c r="P91" s="627"/>
      <c r="Q91" s="627"/>
      <c r="R91" s="627"/>
      <c r="S91" s="627"/>
      <c r="T91" s="627"/>
      <c r="U91" s="627"/>
      <c r="V91" s="627"/>
      <c r="W91" s="627"/>
      <c r="X91" s="627"/>
      <c r="Y91" s="627"/>
      <c r="Z91" s="627"/>
      <c r="AA91" s="627"/>
      <c r="AB91" s="627"/>
      <c r="AC91" s="627"/>
      <c r="AD91" s="627"/>
      <c r="AE91" s="627"/>
      <c r="AF91" s="627"/>
      <c r="AG91" s="627"/>
      <c r="AH91" s="627"/>
      <c r="AI91" s="627"/>
      <c r="AJ91" s="627"/>
      <c r="AK91" s="627"/>
      <c r="AL91" s="627"/>
      <c r="AM91" s="627"/>
      <c r="AN91" s="627"/>
      <c r="AO91" s="627"/>
      <c r="AP91" s="627"/>
      <c r="AQ91" s="627"/>
      <c r="AR91" s="627"/>
      <c r="AS91" s="627"/>
      <c r="AT91" s="627"/>
      <c r="AU91" s="627"/>
      <c r="AV91" s="627"/>
      <c r="AW91" s="627"/>
      <c r="AX91" s="627"/>
      <c r="AY91" s="627"/>
      <c r="AZ91" s="627"/>
      <c r="BA91" s="627"/>
      <c r="BB91" s="627"/>
      <c r="BC91" s="627"/>
      <c r="BD91" s="627"/>
      <c r="BE91" s="627"/>
      <c r="BF91" s="628"/>
      <c r="BG91" s="305" t="s">
        <v>215</v>
      </c>
      <c r="BH91" s="305"/>
      <c r="BI91" s="305"/>
      <c r="BJ91" s="305"/>
      <c r="BK91" s="200"/>
      <c r="BL91" s="201"/>
      <c r="BM91" s="150"/>
      <c r="BN91" s="150"/>
    </row>
    <row r="92" spans="1:72" s="151" customFormat="1" ht="63" customHeight="1" x14ac:dyDescent="0.65">
      <c r="A92" s="483" t="s">
        <v>67</v>
      </c>
      <c r="B92" s="483"/>
      <c r="C92" s="641" t="s">
        <v>180</v>
      </c>
      <c r="D92" s="641"/>
      <c r="E92" s="641"/>
      <c r="F92" s="641"/>
      <c r="G92" s="641"/>
      <c r="H92" s="641"/>
      <c r="I92" s="641"/>
      <c r="J92" s="641"/>
      <c r="K92" s="641"/>
      <c r="L92" s="641"/>
      <c r="M92" s="641"/>
      <c r="N92" s="641"/>
      <c r="O92" s="641"/>
      <c r="P92" s="641"/>
      <c r="Q92" s="641"/>
      <c r="R92" s="641"/>
      <c r="S92" s="641"/>
      <c r="T92" s="641"/>
      <c r="U92" s="641"/>
      <c r="V92" s="641"/>
      <c r="W92" s="641"/>
      <c r="X92" s="641"/>
      <c r="Y92" s="641"/>
      <c r="Z92" s="641"/>
      <c r="AA92" s="641"/>
      <c r="AB92" s="641"/>
      <c r="AC92" s="641"/>
      <c r="AD92" s="641"/>
      <c r="AE92" s="641"/>
      <c r="AF92" s="641"/>
      <c r="AG92" s="641"/>
      <c r="AH92" s="641"/>
      <c r="AI92" s="641"/>
      <c r="AJ92" s="641"/>
      <c r="AK92" s="641"/>
      <c r="AL92" s="641"/>
      <c r="AM92" s="641"/>
      <c r="AN92" s="641"/>
      <c r="AO92" s="641"/>
      <c r="AP92" s="641"/>
      <c r="AQ92" s="641"/>
      <c r="AR92" s="641"/>
      <c r="AS92" s="641"/>
      <c r="AT92" s="641"/>
      <c r="AU92" s="641"/>
      <c r="AV92" s="641"/>
      <c r="AW92" s="641"/>
      <c r="AX92" s="641"/>
      <c r="AY92" s="641"/>
      <c r="AZ92" s="641"/>
      <c r="BA92" s="641"/>
      <c r="BB92" s="641"/>
      <c r="BC92" s="641"/>
      <c r="BD92" s="641"/>
      <c r="BE92" s="641"/>
      <c r="BF92" s="641"/>
      <c r="BG92" s="305" t="s">
        <v>221</v>
      </c>
      <c r="BH92" s="305"/>
      <c r="BI92" s="305"/>
      <c r="BJ92" s="305"/>
      <c r="BK92" s="200"/>
      <c r="BL92" s="201"/>
      <c r="BM92" s="150"/>
      <c r="BN92" s="150"/>
    </row>
    <row r="93" spans="1:72" s="151" customFormat="1" ht="63" customHeight="1" x14ac:dyDescent="0.65">
      <c r="A93" s="303" t="str">
        <f>BF70</f>
        <v>УК-4</v>
      </c>
      <c r="B93" s="303"/>
      <c r="C93" s="304" t="s">
        <v>156</v>
      </c>
      <c r="D93" s="304"/>
      <c r="E93" s="304"/>
      <c r="F93" s="304"/>
      <c r="G93" s="304"/>
      <c r="H93" s="304"/>
      <c r="I93" s="304"/>
      <c r="J93" s="304"/>
      <c r="K93" s="304"/>
      <c r="L93" s="304"/>
      <c r="M93" s="304"/>
      <c r="N93" s="304"/>
      <c r="O93" s="304"/>
      <c r="P93" s="304"/>
      <c r="Q93" s="304"/>
      <c r="R93" s="304"/>
      <c r="S93" s="304"/>
      <c r="T93" s="304"/>
      <c r="U93" s="304"/>
      <c r="V93" s="304"/>
      <c r="W93" s="304"/>
      <c r="X93" s="304"/>
      <c r="Y93" s="304"/>
      <c r="Z93" s="304"/>
      <c r="AA93" s="304"/>
      <c r="AB93" s="304"/>
      <c r="AC93" s="304"/>
      <c r="AD93" s="304"/>
      <c r="AE93" s="304"/>
      <c r="AF93" s="304"/>
      <c r="AG93" s="304"/>
      <c r="AH93" s="304"/>
      <c r="AI93" s="304"/>
      <c r="AJ93" s="304"/>
      <c r="AK93" s="304"/>
      <c r="AL93" s="304"/>
      <c r="AM93" s="304"/>
      <c r="AN93" s="304"/>
      <c r="AO93" s="304"/>
      <c r="AP93" s="304"/>
      <c r="AQ93" s="304"/>
      <c r="AR93" s="304"/>
      <c r="AS93" s="304"/>
      <c r="AT93" s="304"/>
      <c r="AU93" s="304"/>
      <c r="AV93" s="304"/>
      <c r="AW93" s="304"/>
      <c r="AX93" s="304"/>
      <c r="AY93" s="304"/>
      <c r="AZ93" s="304"/>
      <c r="BA93" s="304"/>
      <c r="BB93" s="304"/>
      <c r="BC93" s="304"/>
      <c r="BD93" s="304"/>
      <c r="BE93" s="304"/>
      <c r="BF93" s="304"/>
      <c r="BG93" s="305" t="s">
        <v>150</v>
      </c>
      <c r="BH93" s="305"/>
      <c r="BI93" s="305"/>
      <c r="BJ93" s="305"/>
      <c r="BK93" s="200"/>
      <c r="BL93" s="201"/>
      <c r="BM93" s="150"/>
      <c r="BN93" s="150"/>
    </row>
    <row r="94" spans="1:72" s="151" customFormat="1" ht="63" customHeight="1" x14ac:dyDescent="0.65">
      <c r="A94" s="303" t="str">
        <f>BF71</f>
        <v>УК-5</v>
      </c>
      <c r="B94" s="303"/>
      <c r="C94" s="304" t="s">
        <v>157</v>
      </c>
      <c r="D94" s="304"/>
      <c r="E94" s="304"/>
      <c r="F94" s="304"/>
      <c r="G94" s="304"/>
      <c r="H94" s="304"/>
      <c r="I94" s="304"/>
      <c r="J94" s="304"/>
      <c r="K94" s="304"/>
      <c r="L94" s="304"/>
      <c r="M94" s="304"/>
      <c r="N94" s="304"/>
      <c r="O94" s="304"/>
      <c r="P94" s="304"/>
      <c r="Q94" s="304"/>
      <c r="R94" s="304"/>
      <c r="S94" s="304"/>
      <c r="T94" s="304"/>
      <c r="U94" s="304"/>
      <c r="V94" s="304"/>
      <c r="W94" s="304"/>
      <c r="X94" s="304"/>
      <c r="Y94" s="304"/>
      <c r="Z94" s="304"/>
      <c r="AA94" s="304"/>
      <c r="AB94" s="304"/>
      <c r="AC94" s="304"/>
      <c r="AD94" s="304"/>
      <c r="AE94" s="304"/>
      <c r="AF94" s="304"/>
      <c r="AG94" s="304"/>
      <c r="AH94" s="304"/>
      <c r="AI94" s="304"/>
      <c r="AJ94" s="304"/>
      <c r="AK94" s="304"/>
      <c r="AL94" s="304"/>
      <c r="AM94" s="304"/>
      <c r="AN94" s="304"/>
      <c r="AO94" s="304"/>
      <c r="AP94" s="304"/>
      <c r="AQ94" s="304"/>
      <c r="AR94" s="304"/>
      <c r="AS94" s="304"/>
      <c r="AT94" s="304"/>
      <c r="AU94" s="304"/>
      <c r="AV94" s="304"/>
      <c r="AW94" s="304"/>
      <c r="AX94" s="304"/>
      <c r="AY94" s="304"/>
      <c r="AZ94" s="304"/>
      <c r="BA94" s="304"/>
      <c r="BB94" s="304"/>
      <c r="BC94" s="304"/>
      <c r="BD94" s="304"/>
      <c r="BE94" s="304"/>
      <c r="BF94" s="304"/>
      <c r="BG94" s="305" t="s">
        <v>151</v>
      </c>
      <c r="BH94" s="305"/>
      <c r="BI94" s="305"/>
      <c r="BJ94" s="305"/>
      <c r="BK94" s="200"/>
      <c r="BL94" s="201"/>
      <c r="BM94" s="150"/>
      <c r="BN94" s="150"/>
    </row>
    <row r="95" spans="1:72" s="157" customFormat="1" ht="33" customHeight="1" x14ac:dyDescent="0.65">
      <c r="A95" s="483" t="str">
        <f>BF72</f>
        <v>УК-6</v>
      </c>
      <c r="B95" s="483"/>
      <c r="C95" s="641" t="s">
        <v>158</v>
      </c>
      <c r="D95" s="641"/>
      <c r="E95" s="641"/>
      <c r="F95" s="641"/>
      <c r="G95" s="641"/>
      <c r="H95" s="641"/>
      <c r="I95" s="641"/>
      <c r="J95" s="641"/>
      <c r="K95" s="641"/>
      <c r="L95" s="641"/>
      <c r="M95" s="641"/>
      <c r="N95" s="641"/>
      <c r="O95" s="641"/>
      <c r="P95" s="641"/>
      <c r="Q95" s="641"/>
      <c r="R95" s="641"/>
      <c r="S95" s="641"/>
      <c r="T95" s="641"/>
      <c r="U95" s="641"/>
      <c r="V95" s="641"/>
      <c r="W95" s="641"/>
      <c r="X95" s="641"/>
      <c r="Y95" s="641"/>
      <c r="Z95" s="641"/>
      <c r="AA95" s="641"/>
      <c r="AB95" s="641"/>
      <c r="AC95" s="641"/>
      <c r="AD95" s="641"/>
      <c r="AE95" s="641"/>
      <c r="AF95" s="641"/>
      <c r="AG95" s="641"/>
      <c r="AH95" s="641"/>
      <c r="AI95" s="641"/>
      <c r="AJ95" s="641"/>
      <c r="AK95" s="641"/>
      <c r="AL95" s="641"/>
      <c r="AM95" s="641"/>
      <c r="AN95" s="641"/>
      <c r="AO95" s="641"/>
      <c r="AP95" s="641"/>
      <c r="AQ95" s="641"/>
      <c r="AR95" s="641"/>
      <c r="AS95" s="641"/>
      <c r="AT95" s="641"/>
      <c r="AU95" s="641"/>
      <c r="AV95" s="641"/>
      <c r="AW95" s="641"/>
      <c r="AX95" s="641"/>
      <c r="AY95" s="641"/>
      <c r="AZ95" s="641"/>
      <c r="BA95" s="641"/>
      <c r="BB95" s="641"/>
      <c r="BC95" s="641"/>
      <c r="BD95" s="641"/>
      <c r="BE95" s="641"/>
      <c r="BF95" s="641"/>
      <c r="BG95" s="305" t="s">
        <v>152</v>
      </c>
      <c r="BH95" s="305"/>
      <c r="BI95" s="305"/>
      <c r="BJ95" s="305"/>
      <c r="BK95" s="253"/>
      <c r="BL95" s="254"/>
      <c r="BM95" s="158"/>
      <c r="BN95" s="158"/>
    </row>
    <row r="96" spans="1:72" s="157" customFormat="1" ht="63" customHeight="1" x14ac:dyDescent="0.65">
      <c r="A96" s="483" t="s">
        <v>70</v>
      </c>
      <c r="B96" s="483"/>
      <c r="C96" s="641" t="s">
        <v>266</v>
      </c>
      <c r="D96" s="641"/>
      <c r="E96" s="641"/>
      <c r="F96" s="641"/>
      <c r="G96" s="641"/>
      <c r="H96" s="641"/>
      <c r="I96" s="641"/>
      <c r="J96" s="641"/>
      <c r="K96" s="641"/>
      <c r="L96" s="641"/>
      <c r="M96" s="641"/>
      <c r="N96" s="641"/>
      <c r="O96" s="641"/>
      <c r="P96" s="641"/>
      <c r="Q96" s="641"/>
      <c r="R96" s="641"/>
      <c r="S96" s="641"/>
      <c r="T96" s="641"/>
      <c r="U96" s="641"/>
      <c r="V96" s="641"/>
      <c r="W96" s="641"/>
      <c r="X96" s="641"/>
      <c r="Y96" s="641"/>
      <c r="Z96" s="641"/>
      <c r="AA96" s="641"/>
      <c r="AB96" s="641"/>
      <c r="AC96" s="641"/>
      <c r="AD96" s="641"/>
      <c r="AE96" s="641"/>
      <c r="AF96" s="641"/>
      <c r="AG96" s="641"/>
      <c r="AH96" s="641"/>
      <c r="AI96" s="641"/>
      <c r="AJ96" s="641"/>
      <c r="AK96" s="641"/>
      <c r="AL96" s="641"/>
      <c r="AM96" s="641"/>
      <c r="AN96" s="641"/>
      <c r="AO96" s="641"/>
      <c r="AP96" s="641"/>
      <c r="AQ96" s="641"/>
      <c r="AR96" s="641"/>
      <c r="AS96" s="641"/>
      <c r="AT96" s="641"/>
      <c r="AU96" s="641"/>
      <c r="AV96" s="641"/>
      <c r="AW96" s="641"/>
      <c r="AX96" s="641"/>
      <c r="AY96" s="641"/>
      <c r="AZ96" s="641"/>
      <c r="BA96" s="641"/>
      <c r="BB96" s="641"/>
      <c r="BC96" s="641"/>
      <c r="BD96" s="641"/>
      <c r="BE96" s="641"/>
      <c r="BF96" s="641"/>
      <c r="BG96" s="305" t="s">
        <v>274</v>
      </c>
      <c r="BH96" s="305"/>
      <c r="BI96" s="305"/>
      <c r="BJ96" s="305"/>
      <c r="BK96" s="253"/>
      <c r="BL96" s="254"/>
      <c r="BM96" s="158"/>
      <c r="BN96" s="158"/>
    </row>
    <row r="97" spans="1:66" s="151" customFormat="1" ht="63" customHeight="1" x14ac:dyDescent="0.65">
      <c r="A97" s="303" t="s">
        <v>293</v>
      </c>
      <c r="B97" s="303"/>
      <c r="C97" s="304" t="s">
        <v>297</v>
      </c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/>
      <c r="W97" s="304"/>
      <c r="X97" s="304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/>
      <c r="AQ97" s="304"/>
      <c r="AR97" s="304"/>
      <c r="AS97" s="304"/>
      <c r="AT97" s="304"/>
      <c r="AU97" s="304"/>
      <c r="AV97" s="304"/>
      <c r="AW97" s="304"/>
      <c r="AX97" s="304"/>
      <c r="AY97" s="304"/>
      <c r="AZ97" s="304"/>
      <c r="BA97" s="304"/>
      <c r="BB97" s="304"/>
      <c r="BC97" s="304"/>
      <c r="BD97" s="304"/>
      <c r="BE97" s="304"/>
      <c r="BF97" s="304"/>
      <c r="BG97" s="305" t="s">
        <v>275</v>
      </c>
      <c r="BH97" s="305"/>
      <c r="BI97" s="305"/>
      <c r="BJ97" s="305"/>
      <c r="BK97" s="200"/>
      <c r="BL97" s="201"/>
      <c r="BM97" s="150"/>
      <c r="BN97" s="150"/>
    </row>
    <row r="98" spans="1:66" s="151" customFormat="1" ht="65.099999999999994" customHeight="1" x14ac:dyDescent="0.65">
      <c r="A98" s="303" t="str">
        <f>BF39</f>
        <v>СК-1</v>
      </c>
      <c r="B98" s="303"/>
      <c r="C98" s="304" t="s">
        <v>298</v>
      </c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/>
      <c r="W98" s="304"/>
      <c r="X98" s="304"/>
      <c r="Y98" s="304"/>
      <c r="Z98" s="304"/>
      <c r="AA98" s="304"/>
      <c r="AB98" s="304"/>
      <c r="AC98" s="304"/>
      <c r="AD98" s="304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/>
      <c r="AQ98" s="304"/>
      <c r="AR98" s="304"/>
      <c r="AS98" s="304"/>
      <c r="AT98" s="304"/>
      <c r="AU98" s="304"/>
      <c r="AV98" s="304"/>
      <c r="AW98" s="304"/>
      <c r="AX98" s="304"/>
      <c r="AY98" s="304"/>
      <c r="AZ98" s="304"/>
      <c r="BA98" s="304"/>
      <c r="BB98" s="304"/>
      <c r="BC98" s="304"/>
      <c r="BD98" s="304"/>
      <c r="BE98" s="304"/>
      <c r="BF98" s="304"/>
      <c r="BG98" s="305" t="s">
        <v>259</v>
      </c>
      <c r="BH98" s="305"/>
      <c r="BI98" s="305"/>
      <c r="BJ98" s="305"/>
      <c r="BK98" s="200"/>
      <c r="BL98" s="201"/>
      <c r="BM98" s="150"/>
      <c r="BN98" s="150"/>
    </row>
    <row r="99" spans="1:66" s="151" customFormat="1" ht="33" customHeight="1" x14ac:dyDescent="0.65">
      <c r="A99" s="483" t="str">
        <f>BF41</f>
        <v>СК-2</v>
      </c>
      <c r="B99" s="483"/>
      <c r="C99" s="641" t="s">
        <v>238</v>
      </c>
      <c r="D99" s="641"/>
      <c r="E99" s="641"/>
      <c r="F99" s="641"/>
      <c r="G99" s="641"/>
      <c r="H99" s="641"/>
      <c r="I99" s="641"/>
      <c r="J99" s="641"/>
      <c r="K99" s="641"/>
      <c r="L99" s="641"/>
      <c r="M99" s="641"/>
      <c r="N99" s="641"/>
      <c r="O99" s="641"/>
      <c r="P99" s="641"/>
      <c r="Q99" s="641"/>
      <c r="R99" s="641"/>
      <c r="S99" s="641"/>
      <c r="T99" s="641"/>
      <c r="U99" s="641"/>
      <c r="V99" s="641"/>
      <c r="W99" s="641"/>
      <c r="X99" s="641"/>
      <c r="Y99" s="641"/>
      <c r="Z99" s="641"/>
      <c r="AA99" s="641"/>
      <c r="AB99" s="641"/>
      <c r="AC99" s="641"/>
      <c r="AD99" s="641"/>
      <c r="AE99" s="641"/>
      <c r="AF99" s="641"/>
      <c r="AG99" s="641"/>
      <c r="AH99" s="641"/>
      <c r="AI99" s="641"/>
      <c r="AJ99" s="641"/>
      <c r="AK99" s="641"/>
      <c r="AL99" s="641"/>
      <c r="AM99" s="641"/>
      <c r="AN99" s="641"/>
      <c r="AO99" s="641"/>
      <c r="AP99" s="641"/>
      <c r="AQ99" s="641"/>
      <c r="AR99" s="641"/>
      <c r="AS99" s="641"/>
      <c r="AT99" s="641"/>
      <c r="AU99" s="641"/>
      <c r="AV99" s="641"/>
      <c r="AW99" s="641"/>
      <c r="AX99" s="641"/>
      <c r="AY99" s="641"/>
      <c r="AZ99" s="641"/>
      <c r="BA99" s="641"/>
      <c r="BB99" s="641"/>
      <c r="BC99" s="641"/>
      <c r="BD99" s="641"/>
      <c r="BE99" s="641"/>
      <c r="BF99" s="641"/>
      <c r="BG99" s="305" t="s">
        <v>260</v>
      </c>
      <c r="BH99" s="305"/>
      <c r="BI99" s="305"/>
      <c r="BJ99" s="305"/>
      <c r="BK99" s="200"/>
      <c r="BL99" s="201"/>
      <c r="BM99" s="150"/>
      <c r="BN99" s="150"/>
    </row>
    <row r="100" spans="1:66" s="252" customFormat="1" ht="63" customHeight="1" x14ac:dyDescent="0.65">
      <c r="A100" s="483" t="str">
        <f>BF43</f>
        <v>СК-3</v>
      </c>
      <c r="B100" s="483"/>
      <c r="C100" s="641" t="s">
        <v>309</v>
      </c>
      <c r="D100" s="642"/>
      <c r="E100" s="642"/>
      <c r="F100" s="642"/>
      <c r="G100" s="642"/>
      <c r="H100" s="642"/>
      <c r="I100" s="642"/>
      <c r="J100" s="642"/>
      <c r="K100" s="642"/>
      <c r="L100" s="642"/>
      <c r="M100" s="642"/>
      <c r="N100" s="642"/>
      <c r="O100" s="642"/>
      <c r="P100" s="642"/>
      <c r="Q100" s="642"/>
      <c r="R100" s="642"/>
      <c r="S100" s="642"/>
      <c r="T100" s="642"/>
      <c r="U100" s="642"/>
      <c r="V100" s="642"/>
      <c r="W100" s="642"/>
      <c r="X100" s="642"/>
      <c r="Y100" s="642"/>
      <c r="Z100" s="642"/>
      <c r="AA100" s="642"/>
      <c r="AB100" s="642"/>
      <c r="AC100" s="642"/>
      <c r="AD100" s="642"/>
      <c r="AE100" s="642"/>
      <c r="AF100" s="642"/>
      <c r="AG100" s="642"/>
      <c r="AH100" s="642"/>
      <c r="AI100" s="642"/>
      <c r="AJ100" s="642"/>
      <c r="AK100" s="642"/>
      <c r="AL100" s="642"/>
      <c r="AM100" s="642"/>
      <c r="AN100" s="642"/>
      <c r="AO100" s="642"/>
      <c r="AP100" s="642"/>
      <c r="AQ100" s="642"/>
      <c r="AR100" s="642"/>
      <c r="AS100" s="642"/>
      <c r="AT100" s="642"/>
      <c r="AU100" s="642"/>
      <c r="AV100" s="642"/>
      <c r="AW100" s="642"/>
      <c r="AX100" s="642"/>
      <c r="AY100" s="642"/>
      <c r="AZ100" s="642"/>
      <c r="BA100" s="642"/>
      <c r="BB100" s="642"/>
      <c r="BC100" s="642"/>
      <c r="BD100" s="642"/>
      <c r="BE100" s="642"/>
      <c r="BF100" s="642"/>
      <c r="BG100" s="305" t="s">
        <v>216</v>
      </c>
      <c r="BH100" s="305"/>
      <c r="BI100" s="305"/>
      <c r="BJ100" s="305"/>
      <c r="BK100" s="249"/>
      <c r="BL100" s="250"/>
      <c r="BM100" s="251"/>
      <c r="BN100" s="251"/>
    </row>
    <row r="101" spans="1:66" s="252" customFormat="1" ht="33" customHeight="1" x14ac:dyDescent="0.65">
      <c r="A101" s="303" t="str">
        <f>BF44</f>
        <v>СК-4</v>
      </c>
      <c r="B101" s="303"/>
      <c r="C101" s="304" t="s">
        <v>304</v>
      </c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/>
      <c r="AQ101" s="304"/>
      <c r="AR101" s="304"/>
      <c r="AS101" s="304"/>
      <c r="AT101" s="304"/>
      <c r="AU101" s="304"/>
      <c r="AV101" s="304"/>
      <c r="AW101" s="304"/>
      <c r="AX101" s="304"/>
      <c r="AY101" s="304"/>
      <c r="AZ101" s="304"/>
      <c r="BA101" s="304"/>
      <c r="BB101" s="304"/>
      <c r="BC101" s="304"/>
      <c r="BD101" s="304"/>
      <c r="BE101" s="304"/>
      <c r="BF101" s="304"/>
      <c r="BG101" s="305" t="s">
        <v>143</v>
      </c>
      <c r="BH101" s="305"/>
      <c r="BI101" s="305"/>
      <c r="BJ101" s="305"/>
      <c r="BK101" s="249"/>
      <c r="BL101" s="250"/>
      <c r="BM101" s="251"/>
      <c r="BN101" s="251"/>
    </row>
    <row r="102" spans="1:66" s="252" customFormat="1" ht="63" customHeight="1" x14ac:dyDescent="0.65">
      <c r="A102" s="303" t="str">
        <f>BF46</f>
        <v>СК-5</v>
      </c>
      <c r="B102" s="303"/>
      <c r="C102" s="304" t="s">
        <v>258</v>
      </c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/>
      <c r="AQ102" s="304"/>
      <c r="AR102" s="304"/>
      <c r="AS102" s="304"/>
      <c r="AT102" s="304"/>
      <c r="AU102" s="304"/>
      <c r="AV102" s="304"/>
      <c r="AW102" s="304"/>
      <c r="AX102" s="304"/>
      <c r="AY102" s="304"/>
      <c r="AZ102" s="304"/>
      <c r="BA102" s="304"/>
      <c r="BB102" s="304"/>
      <c r="BC102" s="304"/>
      <c r="BD102" s="304"/>
      <c r="BE102" s="304"/>
      <c r="BF102" s="304"/>
      <c r="BG102" s="305" t="s">
        <v>144</v>
      </c>
      <c r="BH102" s="305"/>
      <c r="BI102" s="305"/>
      <c r="BJ102" s="305"/>
      <c r="BK102" s="249"/>
      <c r="BL102" s="250"/>
      <c r="BM102" s="251"/>
      <c r="BN102" s="251"/>
    </row>
    <row r="103" spans="1:66" s="252" customFormat="1" ht="63" customHeight="1" x14ac:dyDescent="0.65">
      <c r="A103" s="303" t="str">
        <f>BF47</f>
        <v>СК-6</v>
      </c>
      <c r="B103" s="303"/>
      <c r="C103" s="304" t="s">
        <v>253</v>
      </c>
      <c r="D103" s="304"/>
      <c r="E103" s="304"/>
      <c r="F103" s="304"/>
      <c r="G103" s="304"/>
      <c r="H103" s="304"/>
      <c r="I103" s="304"/>
      <c r="J103" s="304"/>
      <c r="K103" s="304"/>
      <c r="L103" s="304"/>
      <c r="M103" s="304"/>
      <c r="N103" s="304"/>
      <c r="O103" s="304"/>
      <c r="P103" s="304"/>
      <c r="Q103" s="304"/>
      <c r="R103" s="304"/>
      <c r="S103" s="304"/>
      <c r="T103" s="304"/>
      <c r="U103" s="304"/>
      <c r="V103" s="304"/>
      <c r="W103" s="304"/>
      <c r="X103" s="304"/>
      <c r="Y103" s="304"/>
      <c r="Z103" s="304"/>
      <c r="AA103" s="304"/>
      <c r="AB103" s="304"/>
      <c r="AC103" s="304"/>
      <c r="AD103" s="304"/>
      <c r="AE103" s="304"/>
      <c r="AF103" s="304"/>
      <c r="AG103" s="304"/>
      <c r="AH103" s="304"/>
      <c r="AI103" s="304"/>
      <c r="AJ103" s="304"/>
      <c r="AK103" s="304"/>
      <c r="AL103" s="304"/>
      <c r="AM103" s="304"/>
      <c r="AN103" s="304"/>
      <c r="AO103" s="304"/>
      <c r="AP103" s="304"/>
      <c r="AQ103" s="304"/>
      <c r="AR103" s="304"/>
      <c r="AS103" s="304"/>
      <c r="AT103" s="304"/>
      <c r="AU103" s="304"/>
      <c r="AV103" s="304"/>
      <c r="AW103" s="304"/>
      <c r="AX103" s="304"/>
      <c r="AY103" s="304"/>
      <c r="AZ103" s="304"/>
      <c r="BA103" s="304"/>
      <c r="BB103" s="304"/>
      <c r="BC103" s="304"/>
      <c r="BD103" s="304"/>
      <c r="BE103" s="304"/>
      <c r="BF103" s="304"/>
      <c r="BG103" s="305" t="s">
        <v>145</v>
      </c>
      <c r="BH103" s="305"/>
      <c r="BI103" s="305"/>
      <c r="BJ103" s="305"/>
      <c r="BK103" s="249"/>
      <c r="BL103" s="250"/>
      <c r="BM103" s="251"/>
      <c r="BN103" s="251"/>
    </row>
    <row r="104" spans="1:66" s="252" customFormat="1" ht="33" customHeight="1" x14ac:dyDescent="0.65">
      <c r="A104" s="303" t="s">
        <v>272</v>
      </c>
      <c r="B104" s="303"/>
      <c r="C104" s="304" t="s">
        <v>268</v>
      </c>
      <c r="D104" s="304"/>
      <c r="E104" s="304"/>
      <c r="F104" s="304"/>
      <c r="G104" s="304"/>
      <c r="H104" s="304"/>
      <c r="I104" s="304"/>
      <c r="J104" s="304"/>
      <c r="K104" s="304"/>
      <c r="L104" s="304"/>
      <c r="M104" s="304"/>
      <c r="N104" s="304"/>
      <c r="O104" s="304"/>
      <c r="P104" s="304"/>
      <c r="Q104" s="304"/>
      <c r="R104" s="304"/>
      <c r="S104" s="304"/>
      <c r="T104" s="304"/>
      <c r="U104" s="304"/>
      <c r="V104" s="304"/>
      <c r="W104" s="304"/>
      <c r="X104" s="304"/>
      <c r="Y104" s="304"/>
      <c r="Z104" s="304"/>
      <c r="AA104" s="304"/>
      <c r="AB104" s="304"/>
      <c r="AC104" s="304"/>
      <c r="AD104" s="304"/>
      <c r="AE104" s="304"/>
      <c r="AF104" s="304"/>
      <c r="AG104" s="304"/>
      <c r="AH104" s="304"/>
      <c r="AI104" s="304"/>
      <c r="AJ104" s="304"/>
      <c r="AK104" s="304"/>
      <c r="AL104" s="304"/>
      <c r="AM104" s="304"/>
      <c r="AN104" s="304"/>
      <c r="AO104" s="304"/>
      <c r="AP104" s="304"/>
      <c r="AQ104" s="304"/>
      <c r="AR104" s="304"/>
      <c r="AS104" s="304"/>
      <c r="AT104" s="304"/>
      <c r="AU104" s="304"/>
      <c r="AV104" s="304"/>
      <c r="AW104" s="304"/>
      <c r="AX104" s="304"/>
      <c r="AY104" s="304"/>
      <c r="AZ104" s="304"/>
      <c r="BA104" s="304"/>
      <c r="BB104" s="304"/>
      <c r="BC104" s="304"/>
      <c r="BD104" s="304"/>
      <c r="BE104" s="304"/>
      <c r="BF104" s="304"/>
      <c r="BG104" s="305" t="s">
        <v>246</v>
      </c>
      <c r="BH104" s="305"/>
      <c r="BI104" s="305"/>
      <c r="BJ104" s="305"/>
      <c r="BK104" s="249"/>
      <c r="BL104" s="250"/>
      <c r="BM104" s="251"/>
      <c r="BN104" s="251"/>
    </row>
    <row r="105" spans="1:66" s="252" customFormat="1" ht="33" customHeight="1" x14ac:dyDescent="0.65">
      <c r="A105" s="303" t="s">
        <v>273</v>
      </c>
      <c r="B105" s="303"/>
      <c r="C105" s="304" t="s">
        <v>294</v>
      </c>
      <c r="D105" s="304"/>
      <c r="E105" s="304"/>
      <c r="F105" s="304"/>
      <c r="G105" s="304"/>
      <c r="H105" s="304"/>
      <c r="I105" s="304"/>
      <c r="J105" s="304"/>
      <c r="K105" s="304"/>
      <c r="L105" s="304"/>
      <c r="M105" s="304"/>
      <c r="N105" s="304"/>
      <c r="O105" s="304"/>
      <c r="P105" s="304"/>
      <c r="Q105" s="304"/>
      <c r="R105" s="304"/>
      <c r="S105" s="304"/>
      <c r="T105" s="304"/>
      <c r="U105" s="304"/>
      <c r="V105" s="304"/>
      <c r="W105" s="304"/>
      <c r="X105" s="304"/>
      <c r="Y105" s="304"/>
      <c r="Z105" s="304"/>
      <c r="AA105" s="304"/>
      <c r="AB105" s="304"/>
      <c r="AC105" s="304"/>
      <c r="AD105" s="304"/>
      <c r="AE105" s="304"/>
      <c r="AF105" s="304"/>
      <c r="AG105" s="304"/>
      <c r="AH105" s="304"/>
      <c r="AI105" s="304"/>
      <c r="AJ105" s="304"/>
      <c r="AK105" s="304"/>
      <c r="AL105" s="304"/>
      <c r="AM105" s="304"/>
      <c r="AN105" s="304"/>
      <c r="AO105" s="304"/>
      <c r="AP105" s="304"/>
      <c r="AQ105" s="304"/>
      <c r="AR105" s="304"/>
      <c r="AS105" s="304"/>
      <c r="AT105" s="304"/>
      <c r="AU105" s="304"/>
      <c r="AV105" s="304"/>
      <c r="AW105" s="304"/>
      <c r="AX105" s="304"/>
      <c r="AY105" s="304"/>
      <c r="AZ105" s="304"/>
      <c r="BA105" s="304"/>
      <c r="BB105" s="304"/>
      <c r="BC105" s="304"/>
      <c r="BD105" s="304"/>
      <c r="BE105" s="304"/>
      <c r="BF105" s="304"/>
      <c r="BG105" s="305" t="s">
        <v>246</v>
      </c>
      <c r="BH105" s="305"/>
      <c r="BI105" s="305"/>
      <c r="BJ105" s="305"/>
      <c r="BK105" s="249"/>
      <c r="BL105" s="250"/>
      <c r="BM105" s="251"/>
      <c r="BN105" s="251"/>
    </row>
    <row r="106" spans="1:66" s="252" customFormat="1" ht="63" customHeight="1" x14ac:dyDescent="0.65">
      <c r="A106" s="303" t="str">
        <f>BF49</f>
        <v>СК-9</v>
      </c>
      <c r="B106" s="303"/>
      <c r="C106" s="304" t="s">
        <v>154</v>
      </c>
      <c r="D106" s="304"/>
      <c r="E106" s="304"/>
      <c r="F106" s="304"/>
      <c r="G106" s="304"/>
      <c r="H106" s="304"/>
      <c r="I106" s="304"/>
      <c r="J106" s="304"/>
      <c r="K106" s="304"/>
      <c r="L106" s="304"/>
      <c r="M106" s="304"/>
      <c r="N106" s="304"/>
      <c r="O106" s="304"/>
      <c r="P106" s="304"/>
      <c r="Q106" s="304"/>
      <c r="R106" s="304"/>
      <c r="S106" s="304"/>
      <c r="T106" s="304"/>
      <c r="U106" s="304"/>
      <c r="V106" s="304"/>
      <c r="W106" s="304"/>
      <c r="X106" s="304"/>
      <c r="Y106" s="304"/>
      <c r="Z106" s="304"/>
      <c r="AA106" s="304"/>
      <c r="AB106" s="304"/>
      <c r="AC106" s="304"/>
      <c r="AD106" s="304"/>
      <c r="AE106" s="304"/>
      <c r="AF106" s="304"/>
      <c r="AG106" s="304"/>
      <c r="AH106" s="304"/>
      <c r="AI106" s="304"/>
      <c r="AJ106" s="304"/>
      <c r="AK106" s="304"/>
      <c r="AL106" s="304"/>
      <c r="AM106" s="304"/>
      <c r="AN106" s="304"/>
      <c r="AO106" s="304"/>
      <c r="AP106" s="304"/>
      <c r="AQ106" s="304"/>
      <c r="AR106" s="304"/>
      <c r="AS106" s="304"/>
      <c r="AT106" s="304"/>
      <c r="AU106" s="304"/>
      <c r="AV106" s="304"/>
      <c r="AW106" s="304"/>
      <c r="AX106" s="304"/>
      <c r="AY106" s="304"/>
      <c r="AZ106" s="304"/>
      <c r="BA106" s="304"/>
      <c r="BB106" s="304"/>
      <c r="BC106" s="304"/>
      <c r="BD106" s="304"/>
      <c r="BE106" s="304"/>
      <c r="BF106" s="304"/>
      <c r="BG106" s="305" t="s">
        <v>261</v>
      </c>
      <c r="BH106" s="305"/>
      <c r="BI106" s="305"/>
      <c r="BJ106" s="305"/>
      <c r="BK106" s="249"/>
      <c r="BL106" s="250"/>
      <c r="BM106" s="251"/>
      <c r="BN106" s="251"/>
    </row>
    <row r="107" spans="1:66" s="252" customFormat="1" ht="42.75" customHeight="1" x14ac:dyDescent="0.65">
      <c r="A107" s="303" t="str">
        <f>BF50</f>
        <v>СК-10</v>
      </c>
      <c r="B107" s="303"/>
      <c r="C107" s="304" t="s">
        <v>310</v>
      </c>
      <c r="D107" s="304"/>
      <c r="E107" s="304"/>
      <c r="F107" s="304"/>
      <c r="G107" s="304"/>
      <c r="H107" s="304"/>
      <c r="I107" s="304"/>
      <c r="J107" s="304"/>
      <c r="K107" s="304"/>
      <c r="L107" s="304"/>
      <c r="M107" s="304"/>
      <c r="N107" s="304"/>
      <c r="O107" s="304"/>
      <c r="P107" s="304"/>
      <c r="Q107" s="304"/>
      <c r="R107" s="304"/>
      <c r="S107" s="304"/>
      <c r="T107" s="304"/>
      <c r="U107" s="304"/>
      <c r="V107" s="304"/>
      <c r="W107" s="304"/>
      <c r="X107" s="304"/>
      <c r="Y107" s="304"/>
      <c r="Z107" s="304"/>
      <c r="AA107" s="304"/>
      <c r="AB107" s="304"/>
      <c r="AC107" s="304"/>
      <c r="AD107" s="304"/>
      <c r="AE107" s="304"/>
      <c r="AF107" s="304"/>
      <c r="AG107" s="304"/>
      <c r="AH107" s="304"/>
      <c r="AI107" s="304"/>
      <c r="AJ107" s="304"/>
      <c r="AK107" s="304"/>
      <c r="AL107" s="304"/>
      <c r="AM107" s="304"/>
      <c r="AN107" s="304"/>
      <c r="AO107" s="304"/>
      <c r="AP107" s="304"/>
      <c r="AQ107" s="304"/>
      <c r="AR107" s="304"/>
      <c r="AS107" s="304"/>
      <c r="AT107" s="304"/>
      <c r="AU107" s="304"/>
      <c r="AV107" s="304"/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5" t="s">
        <v>305</v>
      </c>
      <c r="BH107" s="305"/>
      <c r="BI107" s="305"/>
      <c r="BJ107" s="305"/>
      <c r="BK107" s="249"/>
      <c r="BL107" s="250"/>
      <c r="BM107" s="251"/>
      <c r="BN107" s="251"/>
    </row>
    <row r="108" spans="1:66" s="252" customFormat="1" ht="63" customHeight="1" x14ac:dyDescent="0.65">
      <c r="A108" s="303" t="str">
        <f>BF51</f>
        <v>СК-11</v>
      </c>
      <c r="B108" s="303"/>
      <c r="C108" s="626" t="s">
        <v>205</v>
      </c>
      <c r="D108" s="627"/>
      <c r="E108" s="627"/>
      <c r="F108" s="627"/>
      <c r="G108" s="627"/>
      <c r="H108" s="627"/>
      <c r="I108" s="627"/>
      <c r="J108" s="627"/>
      <c r="K108" s="627"/>
      <c r="L108" s="627"/>
      <c r="M108" s="627"/>
      <c r="N108" s="627"/>
      <c r="O108" s="627"/>
      <c r="P108" s="627"/>
      <c r="Q108" s="627"/>
      <c r="R108" s="627"/>
      <c r="S108" s="627"/>
      <c r="T108" s="627"/>
      <c r="U108" s="627"/>
      <c r="V108" s="627"/>
      <c r="W108" s="627"/>
      <c r="X108" s="627"/>
      <c r="Y108" s="627"/>
      <c r="Z108" s="627"/>
      <c r="AA108" s="627"/>
      <c r="AB108" s="627"/>
      <c r="AC108" s="627"/>
      <c r="AD108" s="627"/>
      <c r="AE108" s="627"/>
      <c r="AF108" s="627"/>
      <c r="AG108" s="627"/>
      <c r="AH108" s="627"/>
      <c r="AI108" s="627"/>
      <c r="AJ108" s="627"/>
      <c r="AK108" s="627"/>
      <c r="AL108" s="627"/>
      <c r="AM108" s="627"/>
      <c r="AN108" s="627"/>
      <c r="AO108" s="627"/>
      <c r="AP108" s="627"/>
      <c r="AQ108" s="627"/>
      <c r="AR108" s="627"/>
      <c r="AS108" s="627"/>
      <c r="AT108" s="627"/>
      <c r="AU108" s="627"/>
      <c r="AV108" s="627"/>
      <c r="AW108" s="627"/>
      <c r="AX108" s="627"/>
      <c r="AY108" s="627"/>
      <c r="AZ108" s="627"/>
      <c r="BA108" s="627"/>
      <c r="BB108" s="627"/>
      <c r="BC108" s="627"/>
      <c r="BD108" s="627"/>
      <c r="BE108" s="627"/>
      <c r="BF108" s="628"/>
      <c r="BG108" s="305" t="s">
        <v>277</v>
      </c>
      <c r="BH108" s="305"/>
      <c r="BI108" s="305"/>
      <c r="BJ108" s="305"/>
      <c r="BK108" s="249"/>
      <c r="BL108" s="250"/>
      <c r="BM108" s="251"/>
      <c r="BN108" s="251"/>
    </row>
    <row r="109" spans="1:66" s="151" customFormat="1" ht="40.5" customHeight="1" x14ac:dyDescent="0.65">
      <c r="A109" s="303" t="str">
        <f>BF53</f>
        <v>СК-12</v>
      </c>
      <c r="B109" s="303"/>
      <c r="C109" s="304" t="s">
        <v>264</v>
      </c>
      <c r="D109" s="304"/>
      <c r="E109" s="304"/>
      <c r="F109" s="304"/>
      <c r="G109" s="304"/>
      <c r="H109" s="304"/>
      <c r="I109" s="304"/>
      <c r="J109" s="304"/>
      <c r="K109" s="304"/>
      <c r="L109" s="304"/>
      <c r="M109" s="304"/>
      <c r="N109" s="304"/>
      <c r="O109" s="304"/>
      <c r="P109" s="304"/>
      <c r="Q109" s="304"/>
      <c r="R109" s="304"/>
      <c r="S109" s="304"/>
      <c r="T109" s="304"/>
      <c r="U109" s="304"/>
      <c r="V109" s="304"/>
      <c r="W109" s="304"/>
      <c r="X109" s="304"/>
      <c r="Y109" s="304"/>
      <c r="Z109" s="304"/>
      <c r="AA109" s="304"/>
      <c r="AB109" s="304"/>
      <c r="AC109" s="304"/>
      <c r="AD109" s="304"/>
      <c r="AE109" s="304"/>
      <c r="AF109" s="304"/>
      <c r="AG109" s="304"/>
      <c r="AH109" s="304"/>
      <c r="AI109" s="304"/>
      <c r="AJ109" s="304"/>
      <c r="AK109" s="304"/>
      <c r="AL109" s="304"/>
      <c r="AM109" s="304"/>
      <c r="AN109" s="304"/>
      <c r="AO109" s="304"/>
      <c r="AP109" s="304"/>
      <c r="AQ109" s="304"/>
      <c r="AR109" s="304"/>
      <c r="AS109" s="304"/>
      <c r="AT109" s="304"/>
      <c r="AU109" s="304"/>
      <c r="AV109" s="304"/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5" t="s">
        <v>278</v>
      </c>
      <c r="BH109" s="305"/>
      <c r="BI109" s="305"/>
      <c r="BJ109" s="305"/>
      <c r="BK109" s="259"/>
      <c r="BL109" s="259"/>
      <c r="BM109" s="150"/>
      <c r="BN109" s="150"/>
    </row>
    <row r="110" spans="1:66" s="127" customFormat="1" ht="44.25" customHeight="1" x14ac:dyDescent="0.55000000000000004">
      <c r="A110" s="643" t="s">
        <v>222</v>
      </c>
      <c r="B110" s="643"/>
      <c r="C110" s="643"/>
      <c r="D110" s="643"/>
      <c r="E110" s="643"/>
      <c r="F110" s="643"/>
      <c r="G110" s="643"/>
      <c r="H110" s="643"/>
      <c r="I110" s="643"/>
      <c r="J110" s="643"/>
      <c r="K110" s="643"/>
      <c r="L110" s="643"/>
      <c r="M110" s="643"/>
      <c r="N110" s="643"/>
      <c r="O110" s="643"/>
      <c r="P110" s="643"/>
      <c r="Q110" s="643"/>
      <c r="R110" s="643"/>
      <c r="S110" s="643"/>
      <c r="T110" s="643"/>
      <c r="U110" s="643"/>
      <c r="V110" s="643"/>
      <c r="W110" s="643"/>
      <c r="X110" s="643"/>
      <c r="Y110" s="643"/>
      <c r="Z110" s="643"/>
      <c r="AA110" s="643"/>
      <c r="AB110" s="643"/>
      <c r="AC110" s="643"/>
      <c r="AD110" s="643"/>
      <c r="AE110" s="643"/>
      <c r="AF110" s="643"/>
      <c r="AG110" s="643"/>
      <c r="AH110" s="643"/>
      <c r="AI110" s="643"/>
      <c r="AJ110" s="643"/>
      <c r="AK110" s="643"/>
      <c r="AL110" s="643"/>
      <c r="AM110" s="643"/>
      <c r="AN110" s="643"/>
      <c r="AO110" s="643"/>
      <c r="AP110" s="643"/>
      <c r="AQ110" s="643"/>
      <c r="AR110" s="643"/>
      <c r="AS110" s="643"/>
      <c r="AT110" s="643"/>
      <c r="AU110" s="643"/>
      <c r="AV110" s="643"/>
      <c r="AW110" s="643"/>
      <c r="AX110" s="643"/>
      <c r="AY110" s="643"/>
      <c r="AZ110" s="643"/>
      <c r="BA110" s="643"/>
      <c r="BB110" s="643"/>
      <c r="BC110" s="643"/>
      <c r="BD110" s="643"/>
      <c r="BE110" s="643"/>
      <c r="BF110" s="643"/>
      <c r="BG110" s="643"/>
      <c r="BH110" s="643"/>
      <c r="BI110" s="643"/>
      <c r="BJ110" s="643"/>
      <c r="BK110" s="203"/>
      <c r="BL110" s="203"/>
      <c r="BM110" s="136"/>
      <c r="BN110" s="136"/>
    </row>
    <row r="111" spans="1:66" s="127" customFormat="1" ht="15.75" customHeight="1" x14ac:dyDescent="0.55000000000000004">
      <c r="A111" s="219"/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19"/>
      <c r="AG111" s="219"/>
      <c r="AH111" s="219"/>
      <c r="AI111" s="219"/>
      <c r="AJ111" s="219"/>
      <c r="AK111" s="219"/>
      <c r="AL111" s="219"/>
      <c r="AM111" s="219"/>
      <c r="AN111" s="219"/>
      <c r="AO111" s="219"/>
      <c r="AP111" s="219"/>
      <c r="AQ111" s="219"/>
      <c r="AR111" s="219"/>
      <c r="AS111" s="219"/>
      <c r="AT111" s="219"/>
      <c r="AU111" s="219"/>
      <c r="AV111" s="219"/>
      <c r="AW111" s="219"/>
      <c r="AX111" s="219"/>
      <c r="AY111" s="219"/>
      <c r="AZ111" s="219"/>
      <c r="BA111" s="219"/>
      <c r="BB111" s="219"/>
      <c r="BC111" s="219"/>
      <c r="BD111" s="219"/>
      <c r="BE111" s="219"/>
      <c r="BF111" s="219"/>
      <c r="BG111" s="219"/>
      <c r="BH111" s="219"/>
      <c r="BI111" s="219"/>
      <c r="BJ111" s="219"/>
      <c r="BK111" s="203"/>
      <c r="BL111" s="203"/>
      <c r="BM111" s="136"/>
      <c r="BN111" s="136"/>
    </row>
    <row r="112" spans="1:66" s="127" customFormat="1" ht="104.25" customHeight="1" x14ac:dyDescent="0.55000000000000004">
      <c r="A112" s="637" t="s">
        <v>312</v>
      </c>
      <c r="B112" s="637"/>
      <c r="C112" s="637"/>
      <c r="D112" s="637"/>
      <c r="E112" s="637"/>
      <c r="F112" s="637"/>
      <c r="G112" s="637"/>
      <c r="H112" s="637"/>
      <c r="I112" s="637"/>
      <c r="J112" s="637"/>
      <c r="K112" s="637"/>
      <c r="L112" s="637"/>
      <c r="M112" s="637"/>
      <c r="N112" s="637"/>
      <c r="O112" s="637"/>
      <c r="P112" s="637"/>
      <c r="Q112" s="637"/>
      <c r="R112" s="637"/>
      <c r="S112" s="637"/>
      <c r="T112" s="637"/>
      <c r="U112" s="637"/>
      <c r="V112" s="637"/>
      <c r="W112" s="637"/>
      <c r="X112" s="637"/>
      <c r="Y112" s="637"/>
      <c r="Z112" s="637"/>
      <c r="AA112" s="637"/>
      <c r="AB112" s="637"/>
      <c r="AC112" s="637"/>
      <c r="AD112" s="637"/>
      <c r="AE112" s="637"/>
      <c r="AF112" s="637"/>
      <c r="AG112" s="637"/>
      <c r="AH112" s="637"/>
      <c r="AI112" s="637"/>
      <c r="AJ112" s="637"/>
      <c r="AK112" s="637"/>
      <c r="AL112" s="637"/>
      <c r="AM112" s="637"/>
      <c r="AN112" s="637"/>
      <c r="AO112" s="637"/>
      <c r="AP112" s="637"/>
      <c r="AQ112" s="637"/>
      <c r="AR112" s="637"/>
      <c r="AS112" s="637"/>
      <c r="AT112" s="637"/>
      <c r="AU112" s="637"/>
      <c r="AV112" s="637"/>
      <c r="AW112" s="637"/>
      <c r="AX112" s="637"/>
      <c r="AY112" s="637"/>
      <c r="AZ112" s="637"/>
      <c r="BA112" s="637"/>
      <c r="BB112" s="637"/>
      <c r="BC112" s="637"/>
      <c r="BD112" s="637"/>
      <c r="BE112" s="637"/>
      <c r="BF112" s="637"/>
      <c r="BG112" s="637"/>
      <c r="BH112" s="637"/>
      <c r="BI112" s="637"/>
      <c r="BJ112" s="637"/>
      <c r="BK112" s="203"/>
      <c r="BL112" s="203"/>
      <c r="BM112" s="136"/>
      <c r="BN112" s="136"/>
    </row>
    <row r="113" spans="1:66" s="127" customFormat="1" ht="19.5" customHeight="1" x14ac:dyDescent="0.55000000000000004">
      <c r="A113" s="137"/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8"/>
      <c r="BH113" s="138"/>
      <c r="BI113" s="138"/>
      <c r="BJ113" s="138"/>
      <c r="BM113" s="136"/>
      <c r="BN113" s="136"/>
    </row>
    <row r="114" spans="1:66" s="120" customFormat="1" ht="31.2" customHeight="1" x14ac:dyDescent="0.6">
      <c r="A114" s="206" t="s">
        <v>4</v>
      </c>
      <c r="B114" s="206"/>
      <c r="C114" s="206"/>
      <c r="D114" s="206"/>
      <c r="E114" s="207"/>
      <c r="F114" s="207"/>
      <c r="G114" s="207"/>
      <c r="H114" s="207"/>
      <c r="I114" s="207"/>
      <c r="J114" s="207"/>
      <c r="K114" s="207"/>
      <c r="L114" s="207"/>
      <c r="M114" s="207"/>
      <c r="N114" s="207"/>
      <c r="O114" s="207"/>
      <c r="P114" s="207"/>
      <c r="Q114" s="207"/>
      <c r="R114" s="207"/>
      <c r="S114" s="207"/>
      <c r="T114" s="207"/>
      <c r="U114" s="207"/>
      <c r="V114" s="207"/>
      <c r="W114" s="207"/>
      <c r="X114" s="207"/>
      <c r="Y114" s="208"/>
      <c r="Z114" s="208"/>
      <c r="AA114" s="208"/>
      <c r="AB114" s="208"/>
      <c r="AC114" s="208"/>
      <c r="AD114" s="208"/>
      <c r="AE114" s="208"/>
      <c r="AF114" s="208"/>
      <c r="AG114" s="208"/>
      <c r="AH114" s="68" t="s">
        <v>4</v>
      </c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09"/>
      <c r="BC114" s="209"/>
      <c r="BD114" s="209"/>
      <c r="BE114" s="209"/>
      <c r="BF114" s="209"/>
      <c r="BG114" s="209"/>
      <c r="BH114" s="209"/>
      <c r="BI114" s="209"/>
      <c r="BJ114" s="209"/>
      <c r="BK114" s="209"/>
      <c r="BL114" s="209"/>
      <c r="BM114" s="209"/>
      <c r="BN114" s="65"/>
    </row>
    <row r="115" spans="1:66" s="120" customFormat="1" ht="31.2" customHeight="1" x14ac:dyDescent="0.6">
      <c r="A115" s="207" t="s">
        <v>181</v>
      </c>
      <c r="B115" s="207"/>
      <c r="C115" s="207"/>
      <c r="D115" s="207"/>
      <c r="E115" s="207"/>
      <c r="F115" s="207"/>
      <c r="G115" s="207"/>
      <c r="H115" s="207"/>
      <c r="I115" s="207"/>
      <c r="J115" s="207"/>
      <c r="K115" s="207"/>
      <c r="L115" s="207"/>
      <c r="M115" s="207"/>
      <c r="N115" s="207"/>
      <c r="O115" s="207"/>
      <c r="P115" s="207"/>
      <c r="Q115" s="207"/>
      <c r="R115" s="207"/>
      <c r="S115" s="207"/>
      <c r="T115" s="207"/>
      <c r="U115" s="207"/>
      <c r="V115" s="207"/>
      <c r="W115" s="207"/>
      <c r="X115" s="207"/>
      <c r="Y115" s="208"/>
      <c r="Z115" s="208"/>
      <c r="AA115" s="208"/>
      <c r="AB115" s="208"/>
      <c r="AC115" s="208"/>
      <c r="AD115" s="208"/>
      <c r="AE115" s="208"/>
      <c r="AF115" s="208"/>
      <c r="AG115" s="208"/>
      <c r="AH115" s="210" t="s">
        <v>159</v>
      </c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  <c r="BI115" s="210"/>
      <c r="BJ115" s="210"/>
      <c r="BK115" s="210"/>
      <c r="BL115" s="210"/>
      <c r="BM115" s="210"/>
      <c r="BN115" s="210"/>
    </row>
    <row r="116" spans="1:66" s="120" customFormat="1" ht="27.6" customHeight="1" x14ac:dyDescent="0.6">
      <c r="A116" s="207" t="s">
        <v>209</v>
      </c>
      <c r="B116" s="207"/>
      <c r="C116" s="207"/>
      <c r="D116" s="207"/>
      <c r="E116" s="207"/>
      <c r="F116" s="207"/>
      <c r="G116" s="207"/>
      <c r="H116" s="207"/>
      <c r="I116" s="207"/>
      <c r="J116" s="207"/>
      <c r="K116" s="207"/>
      <c r="L116" s="207"/>
      <c r="M116" s="207"/>
      <c r="N116" s="207"/>
      <c r="O116" s="207"/>
      <c r="P116" s="207"/>
      <c r="Q116" s="207"/>
      <c r="R116" s="207"/>
      <c r="S116" s="207"/>
      <c r="T116" s="207"/>
      <c r="U116" s="207"/>
      <c r="V116" s="207"/>
      <c r="W116" s="207"/>
      <c r="X116" s="207"/>
      <c r="Y116" s="208"/>
      <c r="Z116" s="208"/>
      <c r="AA116" s="208"/>
      <c r="AB116" s="208"/>
      <c r="AC116" s="208"/>
      <c r="AD116" s="208"/>
      <c r="AE116" s="208"/>
      <c r="AF116" s="208"/>
      <c r="AG116" s="208"/>
      <c r="AH116" s="210" t="s">
        <v>160</v>
      </c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210"/>
      <c r="BH116" s="210"/>
      <c r="BI116" s="210"/>
      <c r="BJ116" s="210"/>
      <c r="BK116" s="210"/>
      <c r="BL116" s="210"/>
      <c r="BM116" s="210"/>
      <c r="BN116" s="210"/>
    </row>
    <row r="117" spans="1:66" s="120" customFormat="1" ht="29.25" customHeight="1" x14ac:dyDescent="0.6">
      <c r="A117" s="207" t="s">
        <v>161</v>
      </c>
      <c r="B117" s="207"/>
      <c r="C117" s="207"/>
      <c r="D117" s="207"/>
      <c r="E117" s="207"/>
      <c r="F117" s="207" t="s">
        <v>182</v>
      </c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  <c r="T117" s="207"/>
      <c r="U117" s="207"/>
      <c r="V117" s="207"/>
      <c r="W117" s="207"/>
      <c r="X117" s="207"/>
      <c r="Y117" s="208"/>
      <c r="Z117" s="208"/>
      <c r="AA117" s="208"/>
      <c r="AB117" s="208"/>
      <c r="AC117" s="208"/>
      <c r="AD117" s="208"/>
      <c r="AE117" s="208"/>
      <c r="AF117" s="208"/>
      <c r="AG117" s="208"/>
      <c r="AH117" s="211" t="s">
        <v>111</v>
      </c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11"/>
      <c r="BH117" s="211"/>
      <c r="BI117" s="211"/>
      <c r="BJ117" s="211"/>
      <c r="BK117" s="211"/>
      <c r="BL117" s="211"/>
      <c r="BM117" s="211"/>
      <c r="BN117" s="211"/>
    </row>
    <row r="118" spans="1:66" s="120" customFormat="1" ht="35.25" customHeight="1" x14ac:dyDescent="0.6">
      <c r="A118" s="207" t="s">
        <v>175</v>
      </c>
      <c r="B118" s="207"/>
      <c r="C118" s="207"/>
      <c r="D118" s="207"/>
      <c r="E118" s="207"/>
      <c r="F118" s="207"/>
      <c r="G118" s="207"/>
      <c r="H118" s="207"/>
      <c r="I118" s="207"/>
      <c r="J118" s="207"/>
      <c r="K118" s="207"/>
      <c r="L118" s="207"/>
      <c r="M118" s="207"/>
      <c r="N118" s="207"/>
      <c r="O118" s="207"/>
      <c r="P118" s="207"/>
      <c r="Q118" s="207"/>
      <c r="R118" s="207"/>
      <c r="S118" s="207"/>
      <c r="T118" s="207"/>
      <c r="U118" s="207"/>
      <c r="V118" s="207"/>
      <c r="W118" s="207"/>
      <c r="X118" s="208"/>
      <c r="Y118" s="208"/>
      <c r="Z118" s="208"/>
      <c r="AA118" s="208"/>
      <c r="AB118" s="208"/>
      <c r="AC118" s="208"/>
      <c r="AD118" s="208"/>
      <c r="AE118" s="208"/>
      <c r="AF118" s="208"/>
      <c r="AG118" s="208"/>
      <c r="AH118" s="207" t="s">
        <v>162</v>
      </c>
      <c r="AI118" s="207"/>
      <c r="AJ118" s="207"/>
      <c r="AK118" s="207"/>
      <c r="AL118" s="207"/>
      <c r="AM118" s="207"/>
      <c r="AN118" s="207"/>
      <c r="AO118" s="207"/>
      <c r="AP118" s="207"/>
      <c r="AQ118" s="207"/>
      <c r="AR118" s="207"/>
      <c r="AS118" s="207"/>
      <c r="AT118" s="207"/>
      <c r="AU118" s="207"/>
      <c r="AV118" s="207"/>
      <c r="AW118" s="207"/>
      <c r="AX118" s="207"/>
      <c r="AY118" s="207"/>
      <c r="AZ118" s="207"/>
      <c r="BA118" s="207"/>
      <c r="BB118" s="207"/>
      <c r="BC118" s="207"/>
      <c r="BD118" s="207"/>
      <c r="BE118" s="207"/>
      <c r="BF118" s="207"/>
      <c r="BG118" s="207"/>
      <c r="BH118" s="207"/>
      <c r="BI118" s="207"/>
      <c r="BJ118" s="207"/>
      <c r="BK118" s="207"/>
      <c r="BL118" s="207"/>
      <c r="BM118" s="207"/>
      <c r="BN118" s="65"/>
    </row>
    <row r="119" spans="1:66" s="120" customFormat="1" ht="36" customHeight="1" x14ac:dyDescent="0.6">
      <c r="A119" s="207"/>
      <c r="B119" s="207"/>
      <c r="C119" s="207"/>
      <c r="D119" s="207"/>
      <c r="E119" s="207"/>
      <c r="F119" s="207"/>
      <c r="G119" s="207"/>
      <c r="H119" s="207"/>
      <c r="I119" s="207"/>
      <c r="J119" s="207"/>
      <c r="K119" s="207"/>
      <c r="L119" s="207"/>
      <c r="M119" s="207"/>
      <c r="N119" s="207"/>
      <c r="O119" s="207"/>
      <c r="P119" s="207"/>
      <c r="Q119" s="207"/>
      <c r="R119" s="207"/>
      <c r="S119" s="207"/>
      <c r="T119" s="207"/>
      <c r="U119" s="207"/>
      <c r="V119" s="207"/>
      <c r="W119" s="207"/>
      <c r="X119" s="207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7" t="s">
        <v>175</v>
      </c>
      <c r="AI119" s="207"/>
      <c r="AJ119" s="207"/>
      <c r="AK119" s="207"/>
      <c r="AL119" s="207"/>
      <c r="AM119" s="207"/>
      <c r="AN119" s="207"/>
      <c r="AO119" s="207"/>
      <c r="AP119" s="207"/>
      <c r="AQ119" s="207"/>
      <c r="AR119" s="207"/>
      <c r="AS119" s="207"/>
      <c r="AT119" s="207"/>
      <c r="AU119" s="207"/>
      <c r="AV119" s="207"/>
      <c r="AW119" s="207"/>
      <c r="AX119" s="207"/>
      <c r="AY119" s="207"/>
      <c r="AZ119" s="207"/>
      <c r="BA119" s="207"/>
      <c r="BB119" s="207"/>
      <c r="BC119" s="207"/>
      <c r="BD119" s="207"/>
      <c r="BE119" s="207"/>
      <c r="BF119" s="207"/>
      <c r="BG119" s="207"/>
      <c r="BH119" s="207"/>
      <c r="BI119" s="207"/>
      <c r="BJ119" s="207"/>
      <c r="BK119" s="207"/>
      <c r="BL119" s="207"/>
      <c r="BM119" s="207"/>
      <c r="BN119" s="65"/>
    </row>
    <row r="120" spans="1:66" s="120" customFormat="1" ht="30" customHeight="1" x14ac:dyDescent="0.6">
      <c r="A120" s="207" t="s">
        <v>163</v>
      </c>
      <c r="B120" s="207"/>
      <c r="C120" s="207"/>
      <c r="D120" s="207"/>
      <c r="E120" s="207"/>
      <c r="F120" s="207"/>
      <c r="G120" s="207"/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207"/>
      <c r="W120" s="207"/>
      <c r="X120" s="207"/>
      <c r="Y120" s="208"/>
      <c r="Z120" s="208"/>
      <c r="AA120" s="208"/>
      <c r="AB120" s="208"/>
      <c r="AC120" s="208"/>
      <c r="AD120" s="208"/>
      <c r="AE120" s="208"/>
      <c r="AF120" s="208"/>
      <c r="AG120" s="208"/>
      <c r="AH120" s="207"/>
      <c r="AI120" s="207"/>
      <c r="AJ120" s="207"/>
      <c r="AK120" s="207"/>
      <c r="AL120" s="207"/>
      <c r="AM120" s="207"/>
      <c r="AN120" s="207"/>
      <c r="AO120" s="207"/>
      <c r="AP120" s="207"/>
      <c r="AQ120" s="207"/>
      <c r="AR120" s="207"/>
      <c r="AS120" s="207"/>
      <c r="AT120" s="207"/>
      <c r="AU120" s="207"/>
      <c r="AV120" s="207"/>
      <c r="AW120" s="207"/>
      <c r="AX120" s="207"/>
      <c r="AY120" s="207"/>
      <c r="AZ120" s="207"/>
      <c r="BA120" s="207"/>
      <c r="BB120" s="207"/>
      <c r="BC120" s="207"/>
      <c r="BD120" s="207"/>
      <c r="BE120" s="207"/>
      <c r="BF120" s="207"/>
      <c r="BG120" s="207"/>
      <c r="BH120" s="207"/>
      <c r="BI120" s="207"/>
      <c r="BJ120" s="207"/>
      <c r="BK120" s="207"/>
      <c r="BL120" s="207"/>
      <c r="BM120" s="207"/>
      <c r="BN120" s="65"/>
    </row>
    <row r="121" spans="1:66" s="120" customFormat="1" ht="27.75" customHeight="1" x14ac:dyDescent="0.6">
      <c r="A121" s="207" t="s">
        <v>164</v>
      </c>
      <c r="B121" s="207"/>
      <c r="C121" s="207"/>
      <c r="D121" s="207"/>
      <c r="E121" s="207"/>
      <c r="F121" s="207"/>
      <c r="G121" s="207"/>
      <c r="H121" s="207"/>
      <c r="I121" s="207"/>
      <c r="J121" s="207"/>
      <c r="K121" s="207"/>
      <c r="L121" s="207"/>
      <c r="M121" s="207"/>
      <c r="N121" s="207"/>
      <c r="O121" s="207"/>
      <c r="P121" s="207"/>
      <c r="Q121" s="207"/>
      <c r="R121" s="207"/>
      <c r="S121" s="207"/>
      <c r="T121" s="207"/>
      <c r="U121" s="207"/>
      <c r="V121" s="207"/>
      <c r="W121" s="207"/>
      <c r="X121" s="207"/>
      <c r="Y121" s="208"/>
      <c r="Z121" s="208"/>
      <c r="AA121" s="208"/>
      <c r="AB121" s="208"/>
      <c r="AC121" s="208"/>
      <c r="AD121" s="208"/>
      <c r="AE121" s="208"/>
      <c r="AF121" s="208"/>
      <c r="AG121" s="208"/>
      <c r="AH121" s="207"/>
      <c r="AI121" s="207"/>
      <c r="AJ121" s="207"/>
      <c r="AK121" s="207"/>
      <c r="AL121" s="207"/>
      <c r="AM121" s="207"/>
      <c r="AN121" s="207"/>
      <c r="AO121" s="207"/>
      <c r="AP121" s="207"/>
      <c r="AQ121" s="207"/>
      <c r="AR121" s="207"/>
      <c r="AS121" s="207"/>
      <c r="AT121" s="207"/>
      <c r="AU121" s="207"/>
      <c r="AV121" s="207"/>
      <c r="AW121" s="207"/>
      <c r="AX121" s="207"/>
      <c r="AY121" s="207"/>
      <c r="AZ121" s="207"/>
      <c r="BA121" s="207"/>
      <c r="BB121" s="207"/>
      <c r="BC121" s="207"/>
      <c r="BD121" s="207"/>
      <c r="BE121" s="207"/>
      <c r="BF121" s="207"/>
      <c r="BG121" s="207"/>
      <c r="BH121" s="207"/>
      <c r="BI121" s="207"/>
      <c r="BJ121" s="207"/>
      <c r="BK121" s="207"/>
      <c r="BL121" s="207"/>
      <c r="BM121" s="207"/>
      <c r="BN121" s="65"/>
    </row>
    <row r="122" spans="1:66" s="120" customFormat="1" ht="30" customHeight="1" x14ac:dyDescent="0.6">
      <c r="A122" s="207" t="s">
        <v>165</v>
      </c>
      <c r="B122" s="207"/>
      <c r="C122" s="207"/>
      <c r="D122" s="207"/>
      <c r="E122" s="207"/>
      <c r="F122" s="207"/>
      <c r="G122" s="207"/>
      <c r="H122" s="207"/>
      <c r="I122" s="207"/>
      <c r="J122" s="207"/>
      <c r="K122" s="207"/>
      <c r="L122" s="207"/>
      <c r="M122" s="207"/>
      <c r="N122" s="207"/>
      <c r="O122" s="207"/>
      <c r="P122" s="207"/>
      <c r="Q122" s="207"/>
      <c r="R122" s="207"/>
      <c r="S122" s="207"/>
      <c r="T122" s="207"/>
      <c r="U122" s="207"/>
      <c r="V122" s="207"/>
      <c r="W122" s="207"/>
      <c r="X122" s="207"/>
      <c r="Y122" s="208"/>
      <c r="Z122" s="208"/>
      <c r="AA122" s="208"/>
      <c r="AB122" s="208"/>
      <c r="AC122" s="208"/>
      <c r="AD122" s="208"/>
      <c r="AE122" s="208"/>
      <c r="AF122" s="208"/>
      <c r="AG122" s="208"/>
      <c r="AH122" s="207" t="s">
        <v>166</v>
      </c>
      <c r="AI122" s="207"/>
      <c r="AJ122" s="207"/>
      <c r="AK122" s="207"/>
      <c r="AL122" s="207"/>
      <c r="AM122" s="207"/>
      <c r="AN122" s="207"/>
      <c r="AO122" s="207"/>
      <c r="AP122" s="207"/>
      <c r="AQ122" s="207"/>
      <c r="AR122" s="207"/>
      <c r="AS122" s="207"/>
      <c r="AT122" s="207"/>
      <c r="AU122" s="207"/>
      <c r="AV122" s="207"/>
      <c r="AW122" s="207"/>
      <c r="AX122" s="207"/>
      <c r="AY122" s="207"/>
      <c r="AZ122" s="207"/>
      <c r="BA122" s="207"/>
      <c r="BB122" s="207"/>
      <c r="BC122" s="207"/>
      <c r="BD122" s="207"/>
      <c r="BE122" s="207"/>
      <c r="BF122" s="207"/>
      <c r="BG122" s="207"/>
      <c r="BH122" s="207"/>
      <c r="BI122" s="207"/>
      <c r="BJ122" s="207"/>
      <c r="BK122" s="207"/>
      <c r="BL122" s="207"/>
      <c r="BM122" s="207"/>
      <c r="BN122" s="65"/>
    </row>
    <row r="123" spans="1:66" s="120" customFormat="1" ht="33" customHeight="1" x14ac:dyDescent="0.6">
      <c r="A123" s="207" t="s">
        <v>175</v>
      </c>
      <c r="B123" s="207"/>
      <c r="C123" s="207"/>
      <c r="D123" s="207"/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8"/>
      <c r="Y123" s="208"/>
      <c r="Z123" s="208"/>
      <c r="AA123" s="208"/>
      <c r="AB123" s="208"/>
      <c r="AC123" s="208"/>
      <c r="AD123" s="208"/>
      <c r="AE123" s="208"/>
      <c r="AF123" s="208"/>
      <c r="AG123" s="208"/>
      <c r="AH123" s="207" t="s">
        <v>167</v>
      </c>
      <c r="AI123" s="207"/>
      <c r="AJ123" s="207"/>
      <c r="AK123" s="207"/>
      <c r="AL123" s="207"/>
      <c r="AM123" s="207"/>
      <c r="AN123" s="207"/>
      <c r="AO123" s="207"/>
      <c r="AP123" s="207"/>
      <c r="AQ123" s="207"/>
      <c r="AR123" s="207"/>
      <c r="AS123" s="207"/>
      <c r="AT123" s="207"/>
      <c r="AU123" s="207"/>
      <c r="AV123" s="207"/>
      <c r="AW123" s="207"/>
      <c r="AX123" s="207"/>
      <c r="AY123" s="207"/>
      <c r="AZ123" s="207"/>
      <c r="BA123" s="207"/>
      <c r="BB123" s="207"/>
      <c r="BC123" s="207"/>
      <c r="BD123" s="207"/>
      <c r="BE123" s="207"/>
      <c r="BF123" s="207"/>
      <c r="BG123" s="207"/>
      <c r="BH123" s="207"/>
      <c r="BI123" s="207"/>
      <c r="BJ123" s="207"/>
      <c r="BK123" s="207"/>
      <c r="BL123" s="207"/>
      <c r="BM123" s="207"/>
      <c r="BN123" s="65"/>
    </row>
    <row r="124" spans="1:66" s="120" customFormat="1" ht="26.25" customHeight="1" x14ac:dyDescent="0.6">
      <c r="A124" s="207"/>
      <c r="B124" s="207"/>
      <c r="C124" s="207"/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8"/>
      <c r="Z124" s="208"/>
      <c r="AA124" s="208"/>
      <c r="AB124" s="208"/>
      <c r="AC124" s="208"/>
      <c r="AD124" s="208"/>
      <c r="AE124" s="208"/>
      <c r="AF124" s="208"/>
      <c r="AG124" s="208"/>
      <c r="AH124" s="209" t="s">
        <v>168</v>
      </c>
      <c r="AI124" s="207"/>
      <c r="AJ124" s="207"/>
      <c r="AK124" s="207"/>
      <c r="AL124" s="207"/>
      <c r="AM124" s="207"/>
      <c r="AN124" s="207"/>
      <c r="AO124" s="207"/>
      <c r="AP124" s="207"/>
      <c r="AQ124" s="207"/>
      <c r="AR124" s="207"/>
      <c r="AS124" s="207"/>
      <c r="AT124" s="207"/>
      <c r="AU124" s="207"/>
      <c r="AV124" s="207"/>
      <c r="AW124" s="207"/>
      <c r="AX124" s="207"/>
      <c r="AY124" s="207"/>
      <c r="AZ124" s="207"/>
      <c r="BA124" s="207"/>
      <c r="BB124" s="207"/>
      <c r="BC124" s="207"/>
      <c r="BD124" s="207"/>
      <c r="BE124" s="207"/>
      <c r="BF124" s="207"/>
      <c r="BG124" s="207"/>
      <c r="BH124" s="207"/>
      <c r="BI124" s="207"/>
      <c r="BJ124" s="207"/>
      <c r="BK124" s="207"/>
      <c r="BL124" s="207"/>
      <c r="BM124" s="207"/>
      <c r="BN124" s="65"/>
    </row>
    <row r="125" spans="1:66" s="120" customFormat="1" ht="30" customHeight="1" x14ac:dyDescent="0.6">
      <c r="A125" s="207" t="s">
        <v>169</v>
      </c>
      <c r="B125" s="207"/>
      <c r="C125" s="207"/>
      <c r="D125" s="207"/>
      <c r="E125" s="207"/>
      <c r="F125" s="207"/>
      <c r="G125" s="207"/>
      <c r="H125" s="207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8"/>
      <c r="Z125" s="208"/>
      <c r="AA125" s="208"/>
      <c r="AB125" s="208"/>
      <c r="AC125" s="208"/>
      <c r="AD125" s="208"/>
      <c r="AE125" s="208"/>
      <c r="AF125" s="208"/>
      <c r="AG125" s="208"/>
      <c r="AH125" s="207" t="s">
        <v>170</v>
      </c>
      <c r="AI125" s="207"/>
      <c r="AJ125" s="207"/>
      <c r="AK125" s="207"/>
      <c r="AL125" s="207"/>
      <c r="AM125" s="207"/>
      <c r="AN125" s="207"/>
      <c r="AO125" s="207"/>
      <c r="AP125" s="207"/>
      <c r="AQ125" s="207"/>
      <c r="AR125" s="207"/>
      <c r="AS125" s="207"/>
      <c r="AT125" s="207"/>
      <c r="AU125" s="207"/>
      <c r="AV125" s="207"/>
      <c r="AW125" s="207"/>
      <c r="AX125" s="207"/>
      <c r="AY125" s="207"/>
      <c r="AZ125" s="207"/>
      <c r="BA125" s="207"/>
      <c r="BB125" s="207"/>
      <c r="BC125" s="207"/>
      <c r="BD125" s="207"/>
      <c r="BE125" s="207"/>
      <c r="BF125" s="207"/>
      <c r="BG125" s="207"/>
      <c r="BH125" s="207"/>
      <c r="BI125" s="207"/>
      <c r="BJ125" s="207"/>
      <c r="BK125" s="207"/>
      <c r="BL125" s="207"/>
      <c r="BM125" s="207"/>
      <c r="BN125" s="65"/>
    </row>
    <row r="126" spans="1:66" s="120" customFormat="1" ht="32.25" customHeight="1" x14ac:dyDescent="0.6">
      <c r="A126" s="207" t="s">
        <v>171</v>
      </c>
      <c r="B126" s="207"/>
      <c r="C126" s="207"/>
      <c r="D126" s="207"/>
      <c r="E126" s="207"/>
      <c r="F126" s="207"/>
      <c r="G126" s="207"/>
      <c r="H126" s="207"/>
      <c r="I126" s="207"/>
      <c r="J126" s="207"/>
      <c r="K126" s="207"/>
      <c r="L126" s="207"/>
      <c r="M126" s="207"/>
      <c r="N126" s="207"/>
      <c r="O126" s="207"/>
      <c r="P126" s="207"/>
      <c r="Q126" s="207"/>
      <c r="R126" s="207"/>
      <c r="S126" s="207"/>
      <c r="T126" s="207"/>
      <c r="U126" s="207"/>
      <c r="V126" s="207"/>
      <c r="W126" s="207"/>
      <c r="X126" s="207"/>
      <c r="Y126" s="208"/>
      <c r="Z126" s="208"/>
      <c r="AA126" s="208"/>
      <c r="AB126" s="208"/>
      <c r="AC126" s="208"/>
      <c r="AD126" s="208"/>
      <c r="AE126" s="208"/>
      <c r="AF126" s="208"/>
      <c r="AG126" s="208"/>
      <c r="AH126" s="207" t="s">
        <v>175</v>
      </c>
      <c r="AI126" s="207"/>
      <c r="AJ126" s="207"/>
      <c r="AK126" s="207"/>
      <c r="AL126" s="207"/>
      <c r="AM126" s="207"/>
      <c r="AN126" s="207"/>
      <c r="AO126" s="207"/>
      <c r="AP126" s="207"/>
      <c r="AQ126" s="207"/>
      <c r="AR126" s="207"/>
      <c r="AS126" s="207"/>
      <c r="AT126" s="207"/>
      <c r="AU126" s="207"/>
      <c r="AV126" s="207"/>
      <c r="AW126" s="207"/>
      <c r="AX126" s="207"/>
      <c r="AY126" s="207"/>
      <c r="AZ126" s="207"/>
      <c r="BA126" s="207"/>
      <c r="BB126" s="207"/>
      <c r="BC126" s="207"/>
      <c r="BD126" s="207"/>
      <c r="BE126" s="207"/>
      <c r="BF126" s="207"/>
      <c r="BG126" s="207"/>
      <c r="BH126" s="207"/>
      <c r="BI126" s="207"/>
      <c r="BJ126" s="207"/>
      <c r="BK126" s="207"/>
      <c r="BL126" s="207"/>
      <c r="BM126" s="207"/>
      <c r="BN126" s="65"/>
    </row>
    <row r="127" spans="1:66" s="120" customFormat="1" ht="31.2" customHeight="1" x14ac:dyDescent="0.6">
      <c r="A127" s="207" t="s">
        <v>172</v>
      </c>
      <c r="B127" s="207"/>
      <c r="C127" s="207"/>
      <c r="D127" s="207"/>
      <c r="E127" s="207"/>
      <c r="F127" s="207"/>
      <c r="G127" s="207"/>
      <c r="H127" s="207"/>
      <c r="I127" s="207"/>
      <c r="J127" s="207"/>
      <c r="K127" s="207"/>
      <c r="L127" s="207"/>
      <c r="M127" s="207"/>
      <c r="N127" s="207"/>
      <c r="O127" s="207"/>
      <c r="P127" s="207"/>
      <c r="Q127" s="207"/>
      <c r="R127" s="207"/>
      <c r="S127" s="207"/>
      <c r="T127" s="207"/>
      <c r="U127" s="207"/>
      <c r="V127" s="207"/>
      <c r="W127" s="207"/>
      <c r="X127" s="208"/>
      <c r="Y127" s="208"/>
      <c r="Z127" s="208"/>
      <c r="AA127" s="208"/>
      <c r="AB127" s="208"/>
      <c r="AC127" s="208"/>
      <c r="AD127" s="208"/>
      <c r="AE127" s="208"/>
      <c r="AF127" s="208"/>
      <c r="AG127" s="208"/>
      <c r="AH127" s="207"/>
      <c r="AI127" s="207"/>
      <c r="AJ127" s="207"/>
      <c r="AK127" s="207"/>
      <c r="AL127" s="207"/>
      <c r="AM127" s="207"/>
      <c r="AN127" s="207"/>
      <c r="AO127" s="207"/>
      <c r="AP127" s="207"/>
      <c r="AQ127" s="207"/>
      <c r="AR127" s="207"/>
      <c r="AS127" s="207"/>
      <c r="AT127" s="207"/>
      <c r="AU127" s="207"/>
      <c r="AV127" s="207"/>
      <c r="AW127" s="207"/>
      <c r="AX127" s="207"/>
      <c r="AY127" s="207"/>
      <c r="AZ127" s="207"/>
      <c r="BA127" s="207"/>
      <c r="BB127" s="207"/>
      <c r="BC127" s="207"/>
      <c r="BD127" s="207"/>
      <c r="BE127" s="207"/>
      <c r="BF127" s="207"/>
      <c r="BG127" s="207"/>
      <c r="BH127" s="207"/>
      <c r="BI127" s="207"/>
      <c r="BJ127" s="207"/>
      <c r="BK127" s="207"/>
      <c r="BL127" s="207"/>
      <c r="BM127" s="207"/>
      <c r="BN127" s="65"/>
    </row>
    <row r="128" spans="1:66" s="120" customFormat="1" ht="31.2" customHeight="1" x14ac:dyDescent="0.6">
      <c r="A128" s="207" t="s">
        <v>175</v>
      </c>
      <c r="B128" s="207"/>
      <c r="C128" s="207"/>
      <c r="D128" s="207"/>
      <c r="E128" s="207"/>
      <c r="F128" s="207"/>
      <c r="G128" s="207"/>
      <c r="H128" s="207"/>
      <c r="I128" s="207"/>
      <c r="J128" s="207"/>
      <c r="K128" s="207"/>
      <c r="L128" s="207"/>
      <c r="M128" s="207"/>
      <c r="N128" s="207"/>
      <c r="O128" s="207"/>
      <c r="P128" s="207"/>
      <c r="Q128" s="207"/>
      <c r="R128" s="207"/>
      <c r="S128" s="207"/>
      <c r="T128" s="207"/>
      <c r="U128" s="207"/>
      <c r="V128" s="207"/>
      <c r="W128" s="207"/>
      <c r="X128" s="207"/>
      <c r="Y128" s="208"/>
      <c r="Z128" s="208"/>
      <c r="AA128" s="208"/>
      <c r="AB128" s="208"/>
      <c r="AC128" s="208"/>
      <c r="AD128" s="208"/>
      <c r="AE128" s="208"/>
      <c r="AF128" s="208"/>
      <c r="AG128" s="208"/>
      <c r="AH128" s="207"/>
      <c r="AI128" s="207"/>
      <c r="AJ128" s="207"/>
      <c r="AK128" s="207"/>
      <c r="AL128" s="207"/>
      <c r="AM128" s="207"/>
      <c r="AN128" s="207"/>
      <c r="AO128" s="207"/>
      <c r="AP128" s="207"/>
      <c r="AQ128" s="207"/>
      <c r="AR128" s="207"/>
      <c r="AS128" s="207"/>
      <c r="AT128" s="207"/>
      <c r="AU128" s="207"/>
      <c r="AV128" s="207"/>
      <c r="AW128" s="207"/>
      <c r="AX128" s="207"/>
      <c r="AY128" s="207"/>
      <c r="AZ128" s="207"/>
      <c r="BA128" s="207"/>
      <c r="BB128" s="207"/>
      <c r="BC128" s="207"/>
      <c r="BD128" s="207"/>
      <c r="BE128" s="207"/>
      <c r="BF128" s="207"/>
      <c r="BG128" s="207"/>
      <c r="BH128" s="207"/>
      <c r="BI128" s="207"/>
      <c r="BJ128" s="207"/>
      <c r="BK128" s="207"/>
      <c r="BL128" s="207"/>
      <c r="BM128" s="207"/>
      <c r="BN128" s="65"/>
    </row>
    <row r="129" spans="1:82" s="120" customFormat="1" ht="12.75" customHeight="1" x14ac:dyDescent="0.6">
      <c r="A129" s="207"/>
      <c r="B129" s="207"/>
      <c r="C129" s="207"/>
      <c r="D129" s="207"/>
      <c r="E129" s="209"/>
      <c r="F129" s="209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  <c r="T129" s="209"/>
      <c r="U129" s="209"/>
      <c r="V129" s="209"/>
      <c r="W129" s="209"/>
      <c r="X129" s="209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09"/>
      <c r="AI129" s="209"/>
      <c r="AJ129" s="209"/>
      <c r="AK129" s="209"/>
      <c r="AL129" s="209"/>
      <c r="AM129" s="209"/>
      <c r="AN129" s="209"/>
      <c r="AO129" s="209"/>
      <c r="AP129" s="209"/>
      <c r="AQ129" s="209"/>
      <c r="AR129" s="209"/>
      <c r="AS129" s="209"/>
      <c r="AT129" s="209"/>
      <c r="AU129" s="209"/>
      <c r="AV129" s="209"/>
      <c r="AW129" s="209"/>
      <c r="AX129" s="209"/>
      <c r="AY129" s="209"/>
      <c r="AZ129" s="209"/>
      <c r="BA129" s="209"/>
      <c r="BB129" s="209"/>
      <c r="BC129" s="209"/>
      <c r="BD129" s="209"/>
      <c r="BE129" s="209"/>
      <c r="BF129" s="209"/>
      <c r="BG129" s="209"/>
      <c r="BH129" s="209"/>
      <c r="BI129" s="209"/>
      <c r="BJ129" s="209"/>
      <c r="BK129" s="209"/>
      <c r="BL129" s="209"/>
      <c r="BM129" s="209"/>
      <c r="BN129" s="65"/>
    </row>
    <row r="130" spans="1:82" s="120" customFormat="1" ht="27.6" customHeight="1" x14ac:dyDescent="0.6">
      <c r="A130" s="209" t="s">
        <v>173</v>
      </c>
      <c r="B130" s="209"/>
      <c r="C130" s="209"/>
      <c r="D130" s="209"/>
      <c r="E130" s="209"/>
      <c r="F130" s="209"/>
      <c r="G130" s="209"/>
      <c r="H130" s="209"/>
      <c r="I130" s="209"/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  <c r="T130" s="209"/>
      <c r="U130" s="209"/>
      <c r="V130" s="209"/>
      <c r="W130" s="209"/>
      <c r="X130" s="209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09" t="s">
        <v>86</v>
      </c>
      <c r="AI130" s="209"/>
      <c r="AJ130" s="209"/>
      <c r="AK130" s="209"/>
      <c r="AL130" s="209"/>
      <c r="AM130" s="209"/>
      <c r="AN130" s="209"/>
      <c r="AO130" s="209"/>
      <c r="AP130" s="209"/>
      <c r="AQ130" s="209"/>
      <c r="AR130" s="209"/>
      <c r="AS130" s="209"/>
      <c r="AT130" s="209"/>
      <c r="AU130" s="209"/>
      <c r="AV130" s="209"/>
      <c r="AW130" s="209"/>
      <c r="AX130" s="209"/>
      <c r="AY130" s="209"/>
      <c r="AZ130" s="209"/>
      <c r="BA130" s="209"/>
      <c r="BB130" s="209"/>
      <c r="BC130" s="209"/>
      <c r="BD130" s="209"/>
      <c r="BE130" s="209"/>
      <c r="BF130" s="209"/>
      <c r="BG130" s="209"/>
      <c r="BH130" s="209"/>
      <c r="BI130" s="209"/>
      <c r="BJ130" s="209"/>
      <c r="BK130" s="209"/>
      <c r="BL130" s="209"/>
      <c r="BM130" s="209"/>
      <c r="BN130" s="65"/>
    </row>
    <row r="131" spans="1:82" s="120" customFormat="1" ht="31.2" customHeight="1" x14ac:dyDescent="0.6">
      <c r="A131" s="209" t="s">
        <v>177</v>
      </c>
      <c r="B131" s="209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  <c r="T131" s="209"/>
      <c r="U131" s="209"/>
      <c r="V131" s="209"/>
      <c r="W131" s="209"/>
      <c r="X131" s="209"/>
      <c r="Y131" s="212"/>
      <c r="Z131" s="212"/>
      <c r="AA131" s="212"/>
      <c r="AB131" s="212"/>
      <c r="AC131" s="212"/>
      <c r="AD131" s="212"/>
      <c r="AE131" s="212"/>
      <c r="AF131" s="212"/>
      <c r="AG131" s="212"/>
      <c r="AH131" s="209" t="s">
        <v>174</v>
      </c>
      <c r="AI131" s="209"/>
      <c r="AJ131" s="209"/>
      <c r="AK131" s="209"/>
      <c r="AL131" s="209"/>
      <c r="AM131" s="209"/>
      <c r="AN131" s="209" t="s">
        <v>207</v>
      </c>
      <c r="AO131" s="213"/>
      <c r="AP131" s="209"/>
      <c r="AQ131" s="209"/>
      <c r="AR131" s="209"/>
      <c r="AS131" s="209"/>
      <c r="AT131" s="209"/>
      <c r="AU131" s="214"/>
      <c r="AV131" s="209"/>
      <c r="AW131" s="209"/>
      <c r="AX131" s="209"/>
      <c r="AY131" s="209"/>
      <c r="AZ131" s="209"/>
      <c r="BA131" s="209"/>
      <c r="BB131" s="209"/>
      <c r="BC131" s="209"/>
      <c r="BD131" s="209"/>
      <c r="BE131" s="209"/>
      <c r="BF131" s="209"/>
      <c r="BG131" s="209"/>
      <c r="BH131" s="209"/>
      <c r="BI131" s="209"/>
      <c r="BJ131" s="209"/>
      <c r="BK131" s="209"/>
      <c r="BL131" s="209"/>
      <c r="BM131" s="209"/>
      <c r="BN131" s="65"/>
    </row>
    <row r="132" spans="1:82" s="120" customFormat="1" ht="29.25" customHeight="1" x14ac:dyDescent="0.6">
      <c r="A132" s="209" t="s">
        <v>176</v>
      </c>
      <c r="B132" s="209"/>
      <c r="C132" s="209"/>
      <c r="D132" s="209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6"/>
      <c r="Y132" s="217"/>
      <c r="Z132" s="217"/>
      <c r="AA132" s="217"/>
      <c r="AB132" s="217"/>
      <c r="AC132" s="217"/>
      <c r="AD132" s="217"/>
      <c r="AE132" s="217"/>
      <c r="AF132" s="217"/>
      <c r="AG132" s="217"/>
      <c r="AH132" s="209" t="s">
        <v>175</v>
      </c>
      <c r="AI132" s="209"/>
      <c r="AJ132" s="209"/>
      <c r="AK132" s="209"/>
      <c r="AL132" s="209"/>
      <c r="AM132" s="209"/>
      <c r="AN132" s="209"/>
      <c r="AO132" s="209"/>
      <c r="AP132" s="209"/>
      <c r="AQ132" s="209"/>
      <c r="AR132" s="209"/>
      <c r="AS132" s="209"/>
      <c r="AT132" s="209"/>
      <c r="AU132" s="209"/>
      <c r="AV132" s="209"/>
      <c r="AW132" s="209"/>
      <c r="AX132" s="209"/>
      <c r="AY132" s="209"/>
      <c r="AZ132" s="209"/>
      <c r="BA132" s="209"/>
      <c r="BB132" s="209"/>
      <c r="BC132" s="209"/>
      <c r="BD132" s="209"/>
      <c r="BE132" s="209"/>
      <c r="BF132" s="209"/>
      <c r="BG132" s="209"/>
      <c r="BH132" s="209"/>
      <c r="BI132" s="209"/>
      <c r="BJ132" s="209"/>
      <c r="BK132" s="209"/>
      <c r="BL132" s="209"/>
      <c r="BM132" s="209"/>
      <c r="BN132" s="209"/>
    </row>
    <row r="133" spans="1:82" s="127" customFormat="1" ht="25.2" customHeight="1" x14ac:dyDescent="0.55000000000000004">
      <c r="A133" s="468"/>
      <c r="B133" s="468"/>
      <c r="C133" s="468"/>
      <c r="D133" s="468"/>
      <c r="E133" s="468"/>
      <c r="F133" s="468"/>
      <c r="G133" s="139"/>
      <c r="H133" s="139"/>
      <c r="I133" s="139"/>
      <c r="J133" s="140"/>
      <c r="K133" s="140"/>
      <c r="L133" s="140"/>
      <c r="M133" s="140"/>
      <c r="N133" s="140"/>
      <c r="O133" s="144"/>
      <c r="P133" s="140"/>
      <c r="Q133" s="140"/>
      <c r="R133" s="140"/>
      <c r="S133" s="144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1"/>
      <c r="AG133" s="141"/>
      <c r="AH133" s="141"/>
      <c r="AI133" s="141"/>
      <c r="AJ133" s="141"/>
      <c r="AK133" s="141"/>
      <c r="AL133" s="142"/>
      <c r="AM133" s="468"/>
      <c r="AN133" s="468"/>
      <c r="AO133" s="468"/>
      <c r="AP133" s="468"/>
      <c r="AQ133" s="468"/>
      <c r="AR133" s="468"/>
      <c r="AS133" s="141"/>
      <c r="AT133" s="141"/>
      <c r="AU133" s="143"/>
      <c r="AV133" s="143"/>
      <c r="AW133" s="143"/>
      <c r="AX133" s="143"/>
      <c r="AY133" s="143"/>
      <c r="AZ133" s="143"/>
      <c r="BA133" s="143"/>
      <c r="BB133" s="143"/>
      <c r="BC133" s="143"/>
      <c r="BD133" s="138"/>
      <c r="BE133" s="138"/>
      <c r="BF133" s="138"/>
      <c r="BG133" s="138"/>
      <c r="BH133" s="138"/>
      <c r="BI133" s="138"/>
      <c r="BJ133" s="138"/>
      <c r="BM133" s="136"/>
      <c r="BN133" s="136"/>
    </row>
    <row r="134" spans="1:82" ht="31.2" customHeight="1" x14ac:dyDescent="0.6">
      <c r="A134" s="467"/>
      <c r="B134" s="467"/>
      <c r="C134" s="467"/>
      <c r="D134" s="467"/>
      <c r="E134" s="467"/>
      <c r="F134" s="467"/>
      <c r="G134" s="30"/>
      <c r="H134" s="30"/>
      <c r="I134" s="30"/>
      <c r="J134" s="29"/>
      <c r="K134" s="29"/>
      <c r="L134" s="29"/>
      <c r="M134" s="29"/>
      <c r="N134" s="29"/>
      <c r="O134" s="146"/>
      <c r="P134" s="29"/>
      <c r="Q134" s="29"/>
      <c r="R134" s="29"/>
      <c r="S134" s="146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7"/>
      <c r="AG134" s="27"/>
      <c r="AH134" s="27"/>
      <c r="AI134" s="27"/>
      <c r="AJ134" s="27"/>
      <c r="AK134" s="27"/>
      <c r="AL134" s="124"/>
      <c r="AM134" s="467"/>
      <c r="AN134" s="467"/>
      <c r="AO134" s="467"/>
      <c r="AP134" s="467"/>
      <c r="AQ134" s="467"/>
      <c r="AR134" s="467"/>
      <c r="AS134" s="27"/>
      <c r="AT134" s="27"/>
      <c r="AU134" s="114"/>
      <c r="AV134" s="114"/>
      <c r="AW134" s="114"/>
      <c r="AX134" s="114"/>
      <c r="AY134" s="114"/>
      <c r="AZ134" s="114"/>
      <c r="BA134" s="114"/>
      <c r="BB134" s="114"/>
      <c r="BC134" s="114"/>
      <c r="BD134" s="13"/>
      <c r="BE134" s="13"/>
      <c r="BF134" s="13"/>
      <c r="BG134" s="13"/>
      <c r="BH134" s="13"/>
      <c r="BI134" s="13"/>
      <c r="BJ134" s="13"/>
      <c r="BK134" s="120"/>
      <c r="BL134" s="120"/>
      <c r="BM134" s="121"/>
      <c r="BN134" s="121"/>
      <c r="BO134" s="120"/>
      <c r="BP134" s="120"/>
      <c r="BQ134" s="120"/>
      <c r="BR134" s="120"/>
      <c r="BS134" s="120"/>
      <c r="BT134" s="120"/>
      <c r="BU134" s="120"/>
      <c r="BV134" s="120"/>
      <c r="BW134" s="120"/>
      <c r="BX134" s="120"/>
      <c r="BY134" s="120"/>
      <c r="BZ134" s="120"/>
      <c r="CA134" s="120"/>
      <c r="CB134" s="120"/>
      <c r="CC134" s="120"/>
      <c r="CD134" s="120"/>
    </row>
    <row r="135" spans="1:82" s="112" customFormat="1" ht="31.2" customHeight="1" x14ac:dyDescent="0.55000000000000004">
      <c r="A135" s="117"/>
      <c r="B135" s="117"/>
      <c r="C135" s="117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25"/>
      <c r="U135" s="125"/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/>
      <c r="AF135" s="117"/>
      <c r="AG135" s="27"/>
      <c r="AH135" s="27"/>
      <c r="AI135" s="27"/>
      <c r="AJ135" s="27"/>
      <c r="AK135" s="27"/>
      <c r="AL135" s="124"/>
      <c r="AM135" s="124"/>
      <c r="AN135" s="124"/>
      <c r="AO135" s="124"/>
      <c r="AP135" s="124"/>
      <c r="AQ135" s="124"/>
      <c r="AR135" s="124"/>
      <c r="AS135" s="124"/>
      <c r="AT135" s="124"/>
      <c r="AU135" s="31"/>
      <c r="AV135" s="31"/>
      <c r="AW135" s="31"/>
      <c r="AX135" s="31"/>
      <c r="AY135" s="31"/>
      <c r="AZ135" s="31"/>
      <c r="BA135" s="31"/>
      <c r="BB135" s="2"/>
      <c r="BC135" s="2"/>
      <c r="BD135" s="2"/>
      <c r="BE135" s="2"/>
      <c r="BF135" s="2"/>
      <c r="BG135" s="2"/>
      <c r="BH135" s="2"/>
      <c r="BI135" s="2"/>
      <c r="BJ135" s="2"/>
      <c r="BM135" s="113"/>
      <c r="BN135" s="113"/>
    </row>
    <row r="136" spans="1:82" s="112" customFormat="1" ht="31.2" customHeight="1" x14ac:dyDescent="0.55000000000000004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467"/>
      <c r="U136" s="467"/>
      <c r="V136" s="467"/>
      <c r="W136" s="467"/>
      <c r="X136" s="467"/>
      <c r="Y136" s="467"/>
      <c r="Z136" s="467"/>
      <c r="AA136" s="467"/>
      <c r="AB136" s="467"/>
      <c r="AC136" s="467"/>
      <c r="AD136" s="467"/>
      <c r="AE136" s="467"/>
      <c r="AF136" s="27"/>
      <c r="AG136" s="27"/>
      <c r="AH136" s="43"/>
      <c r="AI136" s="43"/>
      <c r="AJ136" s="43"/>
      <c r="AK136" s="2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2"/>
      <c r="BC136" s="2"/>
      <c r="BD136" s="2"/>
      <c r="BE136" s="2"/>
      <c r="BF136" s="2"/>
      <c r="BG136" s="2"/>
      <c r="BH136" s="2"/>
      <c r="BI136" s="2"/>
      <c r="BJ136" s="2"/>
      <c r="BM136" s="113"/>
      <c r="BN136" s="113"/>
    </row>
    <row r="137" spans="1:82" s="112" customFormat="1" ht="31.2" customHeight="1" x14ac:dyDescent="0.55000000000000004">
      <c r="A137" s="28"/>
      <c r="B137" s="28"/>
      <c r="C137" s="28"/>
      <c r="D137" s="28"/>
      <c r="E137" s="28"/>
      <c r="F137" s="28"/>
      <c r="G137" s="30"/>
      <c r="H137" s="28"/>
      <c r="I137" s="28"/>
      <c r="J137" s="28"/>
      <c r="K137" s="28"/>
      <c r="L137" s="28"/>
      <c r="M137" s="28"/>
      <c r="N137" s="29"/>
      <c r="O137" s="146"/>
      <c r="P137" s="29"/>
      <c r="Q137" s="33"/>
      <c r="R137" s="469"/>
      <c r="S137" s="469"/>
      <c r="T137" s="469"/>
      <c r="U137" s="469"/>
      <c r="V137" s="469"/>
      <c r="W137" s="469"/>
      <c r="X137" s="469"/>
      <c r="Y137" s="469"/>
      <c r="Z137" s="469"/>
      <c r="AA137" s="469"/>
      <c r="AB137" s="469"/>
      <c r="AC137" s="469"/>
      <c r="AD137" s="469"/>
      <c r="AE137" s="469"/>
      <c r="AF137" s="469"/>
      <c r="AG137" s="27"/>
      <c r="AH137" s="43"/>
      <c r="AI137" s="43"/>
      <c r="AJ137" s="43"/>
      <c r="AK137" s="2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2"/>
      <c r="BC137" s="2"/>
      <c r="BD137" s="2"/>
      <c r="BE137" s="2"/>
      <c r="BF137" s="2"/>
      <c r="BG137" s="2"/>
      <c r="BH137" s="2"/>
      <c r="BI137" s="2"/>
      <c r="BJ137" s="2"/>
      <c r="BM137" s="113"/>
      <c r="BN137" s="113"/>
    </row>
    <row r="138" spans="1:82" s="112" customFormat="1" ht="31.2" customHeight="1" x14ac:dyDescent="0.55000000000000004">
      <c r="A138" s="465"/>
      <c r="B138" s="465"/>
      <c r="C138" s="465"/>
      <c r="D138" s="465"/>
      <c r="E138" s="465"/>
      <c r="F138" s="465"/>
      <c r="G138" s="30"/>
      <c r="H138" s="465"/>
      <c r="I138" s="465"/>
      <c r="J138" s="465"/>
      <c r="K138" s="465"/>
      <c r="L138" s="465"/>
      <c r="M138" s="465"/>
      <c r="N138" s="29"/>
      <c r="O138" s="146"/>
      <c r="P138" s="29"/>
      <c r="Q138" s="33"/>
      <c r="R138" s="115"/>
      <c r="S138" s="147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27"/>
      <c r="AH138" s="43"/>
      <c r="AI138" s="43"/>
      <c r="AJ138" s="43"/>
      <c r="AK138" s="2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2"/>
      <c r="BC138" s="2"/>
      <c r="BD138" s="2"/>
      <c r="BE138" s="2"/>
      <c r="BF138" s="2"/>
      <c r="BG138" s="2"/>
      <c r="BH138" s="2"/>
      <c r="BI138" s="2"/>
      <c r="BJ138" s="2"/>
      <c r="BM138" s="113"/>
      <c r="BN138" s="113"/>
    </row>
    <row r="139" spans="1:82" s="112" customFormat="1" ht="31.2" customHeight="1" x14ac:dyDescent="0.55000000000000004">
      <c r="A139" s="464"/>
      <c r="B139" s="464"/>
      <c r="C139" s="464"/>
      <c r="D139" s="464"/>
      <c r="E139" s="464"/>
      <c r="F139" s="464"/>
      <c r="G139" s="30"/>
      <c r="H139" s="122"/>
      <c r="I139" s="27"/>
      <c r="J139" s="27"/>
      <c r="K139" s="27"/>
      <c r="L139" s="27"/>
      <c r="M139" s="27"/>
      <c r="N139" s="29"/>
      <c r="O139" s="146"/>
      <c r="P139" s="29"/>
      <c r="Q139" s="29"/>
      <c r="R139" s="29"/>
      <c r="S139" s="146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7"/>
      <c r="AG139" s="27"/>
      <c r="AH139" s="43"/>
      <c r="AI139" s="43"/>
      <c r="AJ139" s="43"/>
      <c r="AK139" s="2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2"/>
      <c r="BC139" s="2"/>
      <c r="BD139" s="2"/>
      <c r="BE139" s="2"/>
      <c r="BF139" s="2"/>
      <c r="BG139" s="2"/>
      <c r="BH139" s="2"/>
      <c r="BI139" s="2"/>
      <c r="BJ139" s="2"/>
      <c r="BM139" s="113"/>
      <c r="BN139" s="113"/>
    </row>
    <row r="140" spans="1:82" s="112" customFormat="1" ht="25.2" customHeight="1" x14ac:dyDescent="0.55000000000000004">
      <c r="A140" s="465"/>
      <c r="B140" s="465"/>
      <c r="C140" s="465"/>
      <c r="D140" s="465"/>
      <c r="E140" s="465"/>
      <c r="F140" s="465"/>
      <c r="G140" s="30"/>
      <c r="H140" s="30"/>
      <c r="I140" s="30"/>
      <c r="J140" s="29"/>
      <c r="K140" s="29"/>
      <c r="L140" s="29"/>
      <c r="M140" s="29"/>
      <c r="N140" s="29"/>
      <c r="O140" s="146"/>
      <c r="P140" s="29"/>
      <c r="Q140" s="29"/>
      <c r="R140" s="29"/>
      <c r="S140" s="146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7"/>
      <c r="AG140" s="27"/>
      <c r="AH140" s="43"/>
      <c r="AI140" s="43"/>
      <c r="AJ140" s="43"/>
      <c r="AK140" s="2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2"/>
      <c r="BC140" s="2"/>
      <c r="BD140" s="2"/>
      <c r="BE140" s="2"/>
      <c r="BF140" s="2"/>
      <c r="BG140" s="2"/>
      <c r="BH140" s="2"/>
      <c r="BI140" s="2"/>
      <c r="BJ140" s="2"/>
      <c r="BM140" s="113"/>
      <c r="BN140" s="113"/>
    </row>
    <row r="141" spans="1:82" s="112" customFormat="1" ht="31.2" customHeight="1" x14ac:dyDescent="0.55000000000000004">
      <c r="A141" s="464"/>
      <c r="B141" s="464"/>
      <c r="C141" s="464"/>
      <c r="D141" s="464"/>
      <c r="E141" s="464"/>
      <c r="F141" s="464"/>
      <c r="G141" s="30"/>
      <c r="H141" s="30"/>
      <c r="I141" s="30"/>
      <c r="J141" s="29"/>
      <c r="K141" s="29"/>
      <c r="L141" s="29"/>
      <c r="M141" s="29"/>
      <c r="N141" s="29"/>
      <c r="O141" s="146"/>
      <c r="P141" s="29"/>
      <c r="Q141" s="29"/>
      <c r="R141" s="29"/>
      <c r="S141" s="146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7"/>
      <c r="AG141" s="27"/>
      <c r="AH141" s="43"/>
      <c r="AI141" s="43"/>
      <c r="AJ141" s="43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15"/>
      <c r="AW141" s="15"/>
      <c r="AX141" s="15"/>
      <c r="AY141" s="16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M141" s="113"/>
      <c r="BN141" s="113"/>
    </row>
    <row r="142" spans="1:82" s="112" customFormat="1" ht="31.2" customHeight="1" x14ac:dyDescent="0.55000000000000004">
      <c r="A142" s="3"/>
      <c r="B142" s="3"/>
      <c r="C142" s="3"/>
      <c r="D142" s="3"/>
      <c r="E142" s="3"/>
      <c r="F142" s="3"/>
      <c r="G142" s="30"/>
      <c r="H142" s="30"/>
      <c r="I142" s="30"/>
      <c r="J142" s="29"/>
      <c r="K142" s="29"/>
      <c r="L142" s="29"/>
      <c r="M142" s="29"/>
      <c r="N142" s="29"/>
      <c r="O142" s="146"/>
      <c r="P142" s="29"/>
      <c r="Q142" s="29"/>
      <c r="R142" s="29"/>
      <c r="S142" s="146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7"/>
      <c r="AG142" s="34"/>
      <c r="AH142" s="34"/>
      <c r="AI142" s="34"/>
      <c r="AJ142" s="34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15"/>
      <c r="AW142" s="15"/>
      <c r="AX142" s="15"/>
      <c r="AY142" s="16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M142" s="113"/>
      <c r="BN142" s="113"/>
    </row>
    <row r="143" spans="1:82" s="112" customFormat="1" ht="31.2" customHeight="1" x14ac:dyDescent="0.55000000000000004">
      <c r="A143" s="466"/>
      <c r="B143" s="466"/>
      <c r="C143" s="466"/>
      <c r="D143" s="466"/>
      <c r="E143" s="466"/>
      <c r="F143" s="466"/>
      <c r="G143" s="466"/>
      <c r="H143" s="466"/>
      <c r="I143" s="466"/>
      <c r="J143" s="466"/>
      <c r="K143" s="466"/>
      <c r="L143" s="466"/>
      <c r="M143" s="466"/>
      <c r="N143" s="466"/>
      <c r="O143" s="466"/>
      <c r="P143" s="466"/>
      <c r="Q143" s="466"/>
      <c r="R143" s="466"/>
      <c r="S143" s="466"/>
      <c r="T143" s="466"/>
      <c r="U143" s="466"/>
      <c r="V143" s="466"/>
      <c r="W143" s="466"/>
      <c r="X143" s="466"/>
      <c r="Y143" s="466"/>
      <c r="Z143" s="28"/>
      <c r="AA143" s="28"/>
      <c r="AB143" s="28"/>
      <c r="AC143" s="28"/>
      <c r="AD143" s="28"/>
      <c r="AE143" s="28"/>
      <c r="AF143" s="123"/>
      <c r="AG143" s="34"/>
      <c r="AH143" s="34"/>
      <c r="AI143" s="34"/>
      <c r="AJ143" s="34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15"/>
      <c r="AW143" s="15"/>
      <c r="AX143" s="15"/>
      <c r="AY143" s="16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M143" s="113"/>
      <c r="BN143" s="113"/>
    </row>
    <row r="144" spans="1:82" s="112" customFormat="1" ht="30" customHeight="1" x14ac:dyDescent="0.55000000000000004">
      <c r="A144" s="465"/>
      <c r="B144" s="465"/>
      <c r="C144" s="465"/>
      <c r="D144" s="465"/>
      <c r="E144" s="465"/>
      <c r="F144" s="465"/>
      <c r="G144" s="465"/>
      <c r="H144" s="465"/>
      <c r="I144" s="465"/>
      <c r="J144" s="465"/>
      <c r="K144" s="465"/>
      <c r="L144" s="465"/>
      <c r="M144" s="465"/>
      <c r="N144" s="465"/>
      <c r="O144" s="465"/>
      <c r="P144" s="465"/>
      <c r="Q144" s="465"/>
      <c r="R144" s="465"/>
      <c r="S144" s="465"/>
      <c r="T144" s="465"/>
      <c r="U144" s="465"/>
      <c r="V144" s="465"/>
      <c r="W144" s="465"/>
      <c r="X144" s="465"/>
      <c r="Y144" s="465"/>
      <c r="Z144" s="465"/>
      <c r="AA144" s="465"/>
      <c r="AB144" s="465"/>
      <c r="AC144" s="465"/>
      <c r="AD144" s="465"/>
      <c r="AE144" s="465"/>
      <c r="AF144" s="123"/>
      <c r="AG144" s="4"/>
      <c r="AH144" s="4"/>
      <c r="AI144" s="4"/>
      <c r="AJ144" s="4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15"/>
      <c r="AW144" s="15"/>
      <c r="AX144" s="15"/>
      <c r="AY144" s="16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M144" s="113"/>
      <c r="BN144" s="113"/>
    </row>
    <row r="145" spans="1:66" s="112" customFormat="1" ht="30" customHeight="1" x14ac:dyDescent="0.55000000000000004">
      <c r="A145" s="464"/>
      <c r="B145" s="464"/>
      <c r="C145" s="464"/>
      <c r="D145" s="464"/>
      <c r="E145" s="464"/>
      <c r="F145" s="464"/>
      <c r="G145" s="464"/>
      <c r="H145" s="464"/>
      <c r="I145" s="464"/>
      <c r="J145" s="464"/>
      <c r="K145" s="464"/>
      <c r="L145" s="464"/>
      <c r="M145" s="464"/>
      <c r="N145" s="464"/>
      <c r="O145" s="464"/>
      <c r="P145" s="464"/>
      <c r="Q145" s="464"/>
      <c r="R145" s="464"/>
      <c r="S145" s="464"/>
      <c r="T145" s="464"/>
      <c r="U145" s="464"/>
      <c r="V145" s="464"/>
      <c r="W145" s="464"/>
      <c r="X145" s="464"/>
      <c r="Y145" s="464"/>
      <c r="Z145" s="464"/>
      <c r="AA145" s="464"/>
      <c r="AB145" s="464"/>
      <c r="AC145" s="464"/>
      <c r="AD145" s="464"/>
      <c r="AE145" s="464"/>
      <c r="AF145" s="122"/>
      <c r="AG145" s="4"/>
      <c r="AH145" s="4"/>
      <c r="AI145" s="4"/>
      <c r="AJ145" s="4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15"/>
      <c r="AW145" s="15"/>
      <c r="AX145" s="15"/>
      <c r="AY145" s="16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M145" s="113"/>
      <c r="BN145" s="113"/>
    </row>
    <row r="146" spans="1:66" s="112" customFormat="1" ht="30" customHeight="1" x14ac:dyDescent="0.5500000000000000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145"/>
      <c r="P146" s="3"/>
      <c r="Q146" s="3"/>
      <c r="R146" s="3"/>
      <c r="S146" s="145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122"/>
      <c r="AG146" s="20"/>
      <c r="AH146" s="20"/>
      <c r="AI146" s="20"/>
      <c r="AJ146" s="20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15"/>
      <c r="AW146" s="15"/>
      <c r="AX146" s="15"/>
      <c r="AY146" s="16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M146" s="113"/>
      <c r="BN146" s="113"/>
    </row>
    <row r="147" spans="1:66" s="112" customFormat="1" ht="30" customHeight="1" x14ac:dyDescent="0.55000000000000004">
      <c r="A147" s="463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3"/>
      <c r="N147" s="463"/>
      <c r="O147" s="463"/>
      <c r="P147" s="463"/>
      <c r="Q147" s="463"/>
      <c r="R147" s="463"/>
      <c r="S147" s="463"/>
      <c r="T147" s="463"/>
      <c r="U147" s="463"/>
      <c r="V147" s="463"/>
      <c r="W147" s="463"/>
      <c r="X147" s="463"/>
      <c r="Y147" s="463"/>
      <c r="Z147" s="463"/>
      <c r="AA147" s="463"/>
      <c r="AB147" s="463"/>
      <c r="AC147" s="463"/>
      <c r="AD147" s="463"/>
      <c r="AE147" s="32"/>
      <c r="AF147" s="32"/>
      <c r="AG147" s="20"/>
      <c r="AH147" s="20"/>
      <c r="AI147" s="20"/>
      <c r="AJ147" s="20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15"/>
      <c r="AW147" s="15"/>
      <c r="AX147" s="15"/>
      <c r="AY147" s="16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M147" s="113"/>
      <c r="BN147" s="113"/>
    </row>
    <row r="148" spans="1:66" s="112" customFormat="1" ht="30" customHeight="1" x14ac:dyDescent="0.55000000000000004">
      <c r="A148" s="113"/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  <c r="W148" s="113"/>
      <c r="X148" s="113"/>
      <c r="Y148" s="113"/>
      <c r="Z148" s="113"/>
      <c r="AA148" s="113"/>
      <c r="AB148" s="113"/>
      <c r="AC148" s="113"/>
      <c r="AD148" s="113"/>
      <c r="AE148" s="113"/>
      <c r="AF148" s="113"/>
      <c r="BM148" s="113"/>
      <c r="BN148" s="113"/>
    </row>
    <row r="149" spans="1:66" s="112" customFormat="1" ht="30" customHeight="1" x14ac:dyDescent="0.55000000000000004">
      <c r="A149" s="113"/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  <c r="W149" s="113"/>
      <c r="X149" s="113"/>
      <c r="Y149" s="113"/>
      <c r="Z149" s="113"/>
      <c r="AA149" s="113"/>
      <c r="AB149" s="113"/>
      <c r="AC149" s="113"/>
      <c r="AD149" s="113"/>
      <c r="AE149" s="113"/>
      <c r="AF149" s="113"/>
      <c r="BM149" s="113"/>
      <c r="BN149" s="113"/>
    </row>
    <row r="150" spans="1:66" s="112" customFormat="1" ht="30" customHeight="1" x14ac:dyDescent="0.55000000000000004">
      <c r="A150" s="113"/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BM150" s="113"/>
      <c r="BN150" s="113"/>
    </row>
    <row r="151" spans="1:66" s="112" customFormat="1" ht="30" customHeight="1" x14ac:dyDescent="0.55000000000000004">
      <c r="BM151" s="113"/>
      <c r="BN151" s="113"/>
    </row>
    <row r="152" spans="1:66" s="112" customFormat="1" ht="30" customHeight="1" x14ac:dyDescent="0.55000000000000004">
      <c r="BM152" s="113"/>
      <c r="BN152" s="113"/>
    </row>
    <row r="153" spans="1:66" s="112" customFormat="1" ht="30" customHeight="1" x14ac:dyDescent="0.55000000000000004">
      <c r="BM153" s="113"/>
      <c r="BN153" s="113"/>
    </row>
    <row r="154" spans="1:66" s="112" customFormat="1" ht="30" customHeight="1" x14ac:dyDescent="0.55000000000000004">
      <c r="BM154" s="113"/>
      <c r="BN154" s="113"/>
    </row>
    <row r="155" spans="1:66" s="112" customFormat="1" ht="30" customHeight="1" x14ac:dyDescent="0.55000000000000004">
      <c r="BM155" s="113"/>
      <c r="BN155" s="113"/>
    </row>
    <row r="156" spans="1:66" s="112" customFormat="1" ht="30" customHeight="1" x14ac:dyDescent="0.55000000000000004">
      <c r="BM156" s="113"/>
      <c r="BN156" s="113"/>
    </row>
    <row r="157" spans="1:66" s="112" customFormat="1" ht="30" customHeight="1" x14ac:dyDescent="0.55000000000000004">
      <c r="BM157" s="113"/>
      <c r="BN157" s="113"/>
    </row>
    <row r="158" spans="1:66" s="112" customFormat="1" ht="30" customHeight="1" x14ac:dyDescent="0.55000000000000004">
      <c r="BM158" s="113"/>
      <c r="BN158" s="113"/>
    </row>
    <row r="159" spans="1:66" s="112" customFormat="1" ht="30" customHeight="1" x14ac:dyDescent="0.55000000000000004">
      <c r="BM159" s="113"/>
      <c r="BN159" s="113"/>
    </row>
  </sheetData>
  <mergeCells count="1019">
    <mergeCell ref="AB51:AC51"/>
    <mergeCell ref="AD51:AE51"/>
    <mergeCell ref="AF51:AG51"/>
    <mergeCell ref="AH51:AI51"/>
    <mergeCell ref="AJ51:AK51"/>
    <mergeCell ref="AL51:AM51"/>
    <mergeCell ref="AN51:AO51"/>
    <mergeCell ref="AP51:AQ51"/>
    <mergeCell ref="AR51:AS51"/>
    <mergeCell ref="AT51:AU51"/>
    <mergeCell ref="AV51:AW51"/>
    <mergeCell ref="AX51:AY51"/>
    <mergeCell ref="AZ51:BA51"/>
    <mergeCell ref="B52:U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P52:AQ52"/>
    <mergeCell ref="AR52:AS52"/>
    <mergeCell ref="AT52:AU52"/>
    <mergeCell ref="BF70:BJ70"/>
    <mergeCell ref="BF71:BJ71"/>
    <mergeCell ref="BF72:BJ72"/>
    <mergeCell ref="AX72:AY72"/>
    <mergeCell ref="AX71:AY71"/>
    <mergeCell ref="AZ70:BA70"/>
    <mergeCell ref="AZ71:BA71"/>
    <mergeCell ref="BD71:BE71"/>
    <mergeCell ref="AL35:AM35"/>
    <mergeCell ref="AX63:BC63"/>
    <mergeCell ref="AX64:BC64"/>
    <mergeCell ref="B59:U59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AL59:AM59"/>
    <mergeCell ref="AN59:AO59"/>
    <mergeCell ref="AP59:AQ59"/>
    <mergeCell ref="AR59:AS59"/>
    <mergeCell ref="AT59:AU59"/>
    <mergeCell ref="AV59:AW59"/>
    <mergeCell ref="AX59:AY59"/>
    <mergeCell ref="AZ59:BA59"/>
    <mergeCell ref="B51:U51"/>
    <mergeCell ref="V51:W51"/>
    <mergeCell ref="X51:Y51"/>
    <mergeCell ref="Z51:AA51"/>
    <mergeCell ref="BF40:BJ40"/>
    <mergeCell ref="BF41:BJ41"/>
    <mergeCell ref="BF69:BJ69"/>
    <mergeCell ref="AL33:AM33"/>
    <mergeCell ref="AN33:AO33"/>
    <mergeCell ref="AP33:AQ33"/>
    <mergeCell ref="AR33:AS33"/>
    <mergeCell ref="AT33:AU33"/>
    <mergeCell ref="AV33:AW33"/>
    <mergeCell ref="AX33:AY33"/>
    <mergeCell ref="AZ33:BA33"/>
    <mergeCell ref="BB33:BC33"/>
    <mergeCell ref="BD33:BE33"/>
    <mergeCell ref="BF33:BJ33"/>
    <mergeCell ref="AV52:AW52"/>
    <mergeCell ref="AX52:AY52"/>
    <mergeCell ref="AZ52:BA52"/>
    <mergeCell ref="BF54:BJ54"/>
    <mergeCell ref="X46:Y46"/>
    <mergeCell ref="X47:Y47"/>
    <mergeCell ref="AH45:AI45"/>
    <mergeCell ref="AZ48:BA48"/>
    <mergeCell ref="AZ45:BA45"/>
    <mergeCell ref="AZ47:BA47"/>
    <mergeCell ref="AV48:AW48"/>
    <mergeCell ref="AT49:AU49"/>
    <mergeCell ref="AV49:AW49"/>
    <mergeCell ref="AD46:AE46"/>
    <mergeCell ref="BF37:BG37"/>
    <mergeCell ref="BF30:BG30"/>
    <mergeCell ref="BH37:BJ37"/>
    <mergeCell ref="BH30:BJ30"/>
    <mergeCell ref="BD74:BE74"/>
    <mergeCell ref="BF74:BJ74"/>
    <mergeCell ref="BF46:BJ46"/>
    <mergeCell ref="BF47:BJ47"/>
    <mergeCell ref="BF44:BJ44"/>
    <mergeCell ref="BD49:BE49"/>
    <mergeCell ref="BF49:BJ49"/>
    <mergeCell ref="BF45:BJ45"/>
    <mergeCell ref="BF48:BJ48"/>
    <mergeCell ref="BF53:BJ53"/>
    <mergeCell ref="BF55:BJ55"/>
    <mergeCell ref="BF56:BJ56"/>
    <mergeCell ref="BD46:BE46"/>
    <mergeCell ref="BD35:BE35"/>
    <mergeCell ref="BD36:BE36"/>
    <mergeCell ref="BD32:BE32"/>
    <mergeCell ref="BF32:BJ32"/>
    <mergeCell ref="BF59:BJ59"/>
    <mergeCell ref="A112:BJ112"/>
    <mergeCell ref="BG102:BJ102"/>
    <mergeCell ref="BG103:BJ103"/>
    <mergeCell ref="BG89:BJ89"/>
    <mergeCell ref="C89:BF89"/>
    <mergeCell ref="C90:BF90"/>
    <mergeCell ref="C93:BF93"/>
    <mergeCell ref="C94:BF94"/>
    <mergeCell ref="C95:BF95"/>
    <mergeCell ref="C92:BF92"/>
    <mergeCell ref="C97:BF97"/>
    <mergeCell ref="C98:BF98"/>
    <mergeCell ref="C99:BF99"/>
    <mergeCell ref="C100:BF100"/>
    <mergeCell ref="A103:B103"/>
    <mergeCell ref="A89:B89"/>
    <mergeCell ref="A90:B90"/>
    <mergeCell ref="A93:B93"/>
    <mergeCell ref="A96:B96"/>
    <mergeCell ref="C96:BF96"/>
    <mergeCell ref="BG96:BJ96"/>
    <mergeCell ref="A102:B102"/>
    <mergeCell ref="A109:B109"/>
    <mergeCell ref="C109:BF109"/>
    <mergeCell ref="BG109:BJ109"/>
    <mergeCell ref="A110:BJ110"/>
    <mergeCell ref="A94:B94"/>
    <mergeCell ref="A95:B95"/>
    <mergeCell ref="A92:B92"/>
    <mergeCell ref="A97:B97"/>
    <mergeCell ref="BG93:BJ93"/>
    <mergeCell ref="BG94:BJ94"/>
    <mergeCell ref="B44:U44"/>
    <mergeCell ref="V44:W44"/>
    <mergeCell ref="C102:BF102"/>
    <mergeCell ref="C103:BF103"/>
    <mergeCell ref="BD73:BL73"/>
    <mergeCell ref="BD70:BE70"/>
    <mergeCell ref="BD60:BE60"/>
    <mergeCell ref="AZ61:BA61"/>
    <mergeCell ref="AL71:AM71"/>
    <mergeCell ref="AJ71:AK71"/>
    <mergeCell ref="AR70:AS70"/>
    <mergeCell ref="AR69:AS69"/>
    <mergeCell ref="AP69:AQ69"/>
    <mergeCell ref="AP60:AQ60"/>
    <mergeCell ref="AL60:AM60"/>
    <mergeCell ref="AN60:AO60"/>
    <mergeCell ref="BB72:BC72"/>
    <mergeCell ref="BB71:BC71"/>
    <mergeCell ref="BD61:BE61"/>
    <mergeCell ref="AF69:AG69"/>
    <mergeCell ref="AB72:AC72"/>
    <mergeCell ref="AJ69:AK69"/>
    <mergeCell ref="AH69:AI69"/>
    <mergeCell ref="X44:Y44"/>
    <mergeCell ref="Z44:AA44"/>
    <mergeCell ref="AB44:AC44"/>
    <mergeCell ref="AD44:AE44"/>
    <mergeCell ref="BF61:BJ61"/>
    <mergeCell ref="AX49:AY49"/>
    <mergeCell ref="AZ49:BA49"/>
    <mergeCell ref="BB49:BC49"/>
    <mergeCell ref="B49:U49"/>
    <mergeCell ref="AB33:AC33"/>
    <mergeCell ref="AD33:AE33"/>
    <mergeCell ref="AF33:AG33"/>
    <mergeCell ref="AH33:AI33"/>
    <mergeCell ref="AJ33:AK33"/>
    <mergeCell ref="AB49:AC49"/>
    <mergeCell ref="AD49:AE49"/>
    <mergeCell ref="AF49:AG49"/>
    <mergeCell ref="AD35:AE35"/>
    <mergeCell ref="AF72:AG72"/>
    <mergeCell ref="AH72:AI72"/>
    <mergeCell ref="AJ72:AK72"/>
    <mergeCell ref="AL72:AM72"/>
    <mergeCell ref="A105:B105"/>
    <mergeCell ref="C105:BF105"/>
    <mergeCell ref="BG105:BJ105"/>
    <mergeCell ref="C108:BF108"/>
    <mergeCell ref="A108:B108"/>
    <mergeCell ref="C91:BF91"/>
    <mergeCell ref="A91:B91"/>
    <mergeCell ref="BG108:BJ108"/>
    <mergeCell ref="BG91:BJ91"/>
    <mergeCell ref="AR80:AW80"/>
    <mergeCell ref="AR81:AW81"/>
    <mergeCell ref="AX80:BC80"/>
    <mergeCell ref="AX81:BC81"/>
    <mergeCell ref="BG90:BJ90"/>
    <mergeCell ref="AL80:AQ80"/>
    <mergeCell ref="AL81:AQ81"/>
    <mergeCell ref="AO83:BJ83"/>
    <mergeCell ref="AZ55:BA55"/>
    <mergeCell ref="BD53:BE53"/>
    <mergeCell ref="BH13:BH14"/>
    <mergeCell ref="BB13:BB14"/>
    <mergeCell ref="BC13:BC14"/>
    <mergeCell ref="BI13:BI14"/>
    <mergeCell ref="BJ13:BJ14"/>
    <mergeCell ref="S84:W84"/>
    <mergeCell ref="S85:W85"/>
    <mergeCell ref="BF23:BJ29"/>
    <mergeCell ref="BF31:BJ31"/>
    <mergeCell ref="BF35:BJ35"/>
    <mergeCell ref="BF38:BJ38"/>
    <mergeCell ref="BF39:BJ39"/>
    <mergeCell ref="AH39:AI39"/>
    <mergeCell ref="AH46:AI46"/>
    <mergeCell ref="AF46:AG46"/>
    <mergeCell ref="AR39:AS39"/>
    <mergeCell ref="AF43:AG43"/>
    <mergeCell ref="AF47:AG47"/>
    <mergeCell ref="AH47:AI47"/>
    <mergeCell ref="X57:Y57"/>
    <mergeCell ref="AT71:AU71"/>
    <mergeCell ref="AR71:AS71"/>
    <mergeCell ref="AP71:AQ71"/>
    <mergeCell ref="AR42:AS42"/>
    <mergeCell ref="AJ42:AK42"/>
    <mergeCell ref="AN36:AO36"/>
    <mergeCell ref="BF62:BJ68"/>
    <mergeCell ref="AB30:AC30"/>
    <mergeCell ref="AD30:AE30"/>
    <mergeCell ref="AB60:AC60"/>
    <mergeCell ref="AF61:AG61"/>
    <mergeCell ref="AJ70:AK70"/>
    <mergeCell ref="AP39:AQ39"/>
    <mergeCell ref="AL44:AM44"/>
    <mergeCell ref="AL41:AM41"/>
    <mergeCell ref="AN39:AO39"/>
    <mergeCell ref="AJ43:AK43"/>
    <mergeCell ref="AJ41:AK41"/>
    <mergeCell ref="AL40:AM40"/>
    <mergeCell ref="AB40:AC40"/>
    <mergeCell ref="Z40:AA40"/>
    <mergeCell ref="AD43:AE43"/>
    <mergeCell ref="AN42:AO42"/>
    <mergeCell ref="AH43:AI43"/>
    <mergeCell ref="AH41:AI41"/>
    <mergeCell ref="AF41:AG41"/>
    <mergeCell ref="AJ40:AK40"/>
    <mergeCell ref="AD41:AE41"/>
    <mergeCell ref="AF39:AG39"/>
    <mergeCell ref="AL39:AM39"/>
    <mergeCell ref="AJ39:AK39"/>
    <mergeCell ref="AN40:AO40"/>
    <mergeCell ref="AD40:AE40"/>
    <mergeCell ref="AJ45:AK45"/>
    <mergeCell ref="AX42:AY42"/>
    <mergeCell ref="AV42:AW42"/>
    <mergeCell ref="AZ41:BA41"/>
    <mergeCell ref="AL45:AM45"/>
    <mergeCell ref="AF45:AG45"/>
    <mergeCell ref="BF57:BJ57"/>
    <mergeCell ref="BF58:BJ58"/>
    <mergeCell ref="BB54:BC54"/>
    <mergeCell ref="AZ53:BA53"/>
    <mergeCell ref="AZ58:BA58"/>
    <mergeCell ref="AZ57:BA57"/>
    <mergeCell ref="BD58:BE58"/>
    <mergeCell ref="BD54:BE54"/>
    <mergeCell ref="BD55:BE55"/>
    <mergeCell ref="AZ54:BA54"/>
    <mergeCell ref="AH42:AI42"/>
    <mergeCell ref="AL42:AM42"/>
    <mergeCell ref="BD56:BE56"/>
    <mergeCell ref="BD50:BE50"/>
    <mergeCell ref="BD51:BE51"/>
    <mergeCell ref="BD57:BE57"/>
    <mergeCell ref="AR46:AS46"/>
    <mergeCell ref="AR54:AS54"/>
    <mergeCell ref="BF50:BJ50"/>
    <mergeCell ref="BF51:BJ51"/>
    <mergeCell ref="BD52:BE52"/>
    <mergeCell ref="BF52:BJ52"/>
    <mergeCell ref="AL38:AM38"/>
    <mergeCell ref="AH40:AI40"/>
    <mergeCell ref="AH38:AI38"/>
    <mergeCell ref="AX57:AY57"/>
    <mergeCell ref="X49:Y49"/>
    <mergeCell ref="Z49:AA49"/>
    <mergeCell ref="AL53:AM53"/>
    <mergeCell ref="AN53:AO53"/>
    <mergeCell ref="AL57:AM57"/>
    <mergeCell ref="AN57:AO57"/>
    <mergeCell ref="AR57:AS57"/>
    <mergeCell ref="AF57:AG57"/>
    <mergeCell ref="AN54:AO54"/>
    <mergeCell ref="AF44:AG44"/>
    <mergeCell ref="AH44:AI44"/>
    <mergeCell ref="AJ44:AK44"/>
    <mergeCell ref="AL49:AM49"/>
    <mergeCell ref="AN49:AO49"/>
    <mergeCell ref="AP49:AQ49"/>
    <mergeCell ref="AR49:AS49"/>
    <mergeCell ref="AB56:AC56"/>
    <mergeCell ref="AD56:AE56"/>
    <mergeCell ref="AF56:AG56"/>
    <mergeCell ref="AN55:AO55"/>
    <mergeCell ref="AL55:AM55"/>
    <mergeCell ref="AJ55:AK55"/>
    <mergeCell ref="AH55:AI55"/>
    <mergeCell ref="AB55:AC55"/>
    <mergeCell ref="AF55:AG55"/>
    <mergeCell ref="AT57:AU57"/>
    <mergeCell ref="AV56:AW56"/>
    <mergeCell ref="AP42:AQ42"/>
    <mergeCell ref="V71:W71"/>
    <mergeCell ref="X71:Y71"/>
    <mergeCell ref="Z71:AA71"/>
    <mergeCell ref="B72:U72"/>
    <mergeCell ref="X69:Y69"/>
    <mergeCell ref="B70:U70"/>
    <mergeCell ref="V70:W70"/>
    <mergeCell ref="X70:Y70"/>
    <mergeCell ref="AN70:AO70"/>
    <mergeCell ref="AP70:AQ70"/>
    <mergeCell ref="AL61:AM61"/>
    <mergeCell ref="AN61:AO61"/>
    <mergeCell ref="AH61:AI61"/>
    <mergeCell ref="Z80:AA80"/>
    <mergeCell ref="N85:R85"/>
    <mergeCell ref="A83:AA83"/>
    <mergeCell ref="A84:M84"/>
    <mergeCell ref="AB85:AE86"/>
    <mergeCell ref="AB83:AN83"/>
    <mergeCell ref="AJ84:AN84"/>
    <mergeCell ref="AB84:AE84"/>
    <mergeCell ref="AF84:AI84"/>
    <mergeCell ref="AL70:AM70"/>
    <mergeCell ref="AO84:BJ86"/>
    <mergeCell ref="A86:M86"/>
    <mergeCell ref="AR78:AW78"/>
    <mergeCell ref="AT70:AU70"/>
    <mergeCell ref="AP61:AQ61"/>
    <mergeCell ref="AT69:AU69"/>
    <mergeCell ref="AR61:AS61"/>
    <mergeCell ref="AT61:AU61"/>
    <mergeCell ref="AV61:AW61"/>
    <mergeCell ref="BG95:BJ95"/>
    <mergeCell ref="BG92:BJ92"/>
    <mergeCell ref="BG97:BJ97"/>
    <mergeCell ref="AJ85:AN86"/>
    <mergeCell ref="X86:AA86"/>
    <mergeCell ref="X84:AA84"/>
    <mergeCell ref="X85:AA85"/>
    <mergeCell ref="Z77:AA77"/>
    <mergeCell ref="AL76:AQ76"/>
    <mergeCell ref="AL77:AQ77"/>
    <mergeCell ref="AR75:AW75"/>
    <mergeCell ref="AR76:AW76"/>
    <mergeCell ref="AR77:AW77"/>
    <mergeCell ref="AJ77:AK77"/>
    <mergeCell ref="AX76:BC76"/>
    <mergeCell ref="AX77:BC77"/>
    <mergeCell ref="AR72:AS72"/>
    <mergeCell ref="AT72:AU72"/>
    <mergeCell ref="AF77:AG77"/>
    <mergeCell ref="Z75:AA75"/>
    <mergeCell ref="AB75:AC75"/>
    <mergeCell ref="AD75:AE75"/>
    <mergeCell ref="AF74:AG74"/>
    <mergeCell ref="AH75:AI75"/>
    <mergeCell ref="AX78:BC78"/>
    <mergeCell ref="AL79:AW79"/>
    <mergeCell ref="AX79:BC79"/>
    <mergeCell ref="AJ79:AK79"/>
    <mergeCell ref="BB74:BC74"/>
    <mergeCell ref="AZ74:BA74"/>
    <mergeCell ref="BD72:BE72"/>
    <mergeCell ref="BD69:BE69"/>
    <mergeCell ref="BD62:BE68"/>
    <mergeCell ref="AB80:AC80"/>
    <mergeCell ref="AD80:AE80"/>
    <mergeCell ref="AJ46:AK46"/>
    <mergeCell ref="AH57:AI57"/>
    <mergeCell ref="AF54:AG54"/>
    <mergeCell ref="AF48:AG48"/>
    <mergeCell ref="AJ56:AK56"/>
    <mergeCell ref="AV66:AW68"/>
    <mergeCell ref="AV57:AW57"/>
    <mergeCell ref="AL56:AM56"/>
    <mergeCell ref="AN56:AO56"/>
    <mergeCell ref="AP57:AQ57"/>
    <mergeCell ref="AJ53:AK53"/>
    <mergeCell ref="AL58:AM58"/>
    <mergeCell ref="AT56:AU56"/>
    <mergeCell ref="AP58:AQ58"/>
    <mergeCell ref="AR58:AS58"/>
    <mergeCell ref="AV54:AW54"/>
    <mergeCell ref="AV47:AW47"/>
    <mergeCell ref="AT47:AU47"/>
    <mergeCell ref="AT48:AU48"/>
    <mergeCell ref="AN46:AO46"/>
    <mergeCell ref="AN48:AO48"/>
    <mergeCell ref="AX56:AY56"/>
    <mergeCell ref="AZ56:BA56"/>
    <mergeCell ref="AX55:AY55"/>
    <mergeCell ref="AZ60:BA60"/>
    <mergeCell ref="AL69:AM69"/>
    <mergeCell ref="AR74:AS74"/>
    <mergeCell ref="AL74:AM74"/>
    <mergeCell ref="Z33:AA33"/>
    <mergeCell ref="AN13:AN14"/>
    <mergeCell ref="BD23:BE29"/>
    <mergeCell ref="AR30:AS30"/>
    <mergeCell ref="AW13:AW14"/>
    <mergeCell ref="AR27:AS29"/>
    <mergeCell ref="AZ43:BA43"/>
    <mergeCell ref="AL43:AM43"/>
    <mergeCell ref="AX54:AY54"/>
    <mergeCell ref="AT46:AU46"/>
    <mergeCell ref="AV46:AW46"/>
    <mergeCell ref="AX47:AY47"/>
    <mergeCell ref="AX43:AY43"/>
    <mergeCell ref="AP47:AQ47"/>
    <mergeCell ref="AL54:AM54"/>
    <mergeCell ref="AL48:AM48"/>
    <mergeCell ref="AP54:AQ54"/>
    <mergeCell ref="AR47:AS47"/>
    <mergeCell ref="AR48:AS48"/>
    <mergeCell ref="AZ46:BA46"/>
    <mergeCell ref="AX46:AY46"/>
    <mergeCell ref="AL46:AM46"/>
    <mergeCell ref="AX53:AY53"/>
    <mergeCell ref="AX45:AY45"/>
    <mergeCell ref="AT45:AU45"/>
    <mergeCell ref="AN47:AO47"/>
    <mergeCell ref="AP48:AQ48"/>
    <mergeCell ref="AP46:AQ46"/>
    <mergeCell ref="BD48:BE48"/>
    <mergeCell ref="BB48:BC48"/>
    <mergeCell ref="BB41:BC41"/>
    <mergeCell ref="AJ47:AK47"/>
    <mergeCell ref="AF36:AG36"/>
    <mergeCell ref="AD36:AE36"/>
    <mergeCell ref="AH37:AI37"/>
    <mergeCell ref="AF37:AG37"/>
    <mergeCell ref="BD30:BE30"/>
    <mergeCell ref="BD31:BE31"/>
    <mergeCell ref="AP27:AQ29"/>
    <mergeCell ref="AZ27:BA29"/>
    <mergeCell ref="AV27:AW29"/>
    <mergeCell ref="AX27:AY29"/>
    <mergeCell ref="AZ30:BA30"/>
    <mergeCell ref="AF32:AG32"/>
    <mergeCell ref="AH32:AI32"/>
    <mergeCell ref="AJ32:AK32"/>
    <mergeCell ref="AL32:AM32"/>
    <mergeCell ref="AP35:AQ35"/>
    <mergeCell ref="AZ36:BA36"/>
    <mergeCell ref="AX35:AY35"/>
    <mergeCell ref="AZ35:BA35"/>
    <mergeCell ref="AZ37:BA37"/>
    <mergeCell ref="AX36:AY36"/>
    <mergeCell ref="AX37:AY37"/>
    <mergeCell ref="AN32:AO32"/>
    <mergeCell ref="AH30:AI30"/>
    <mergeCell ref="AL30:AM30"/>
    <mergeCell ref="AV36:AW36"/>
    <mergeCell ref="AV37:AW37"/>
    <mergeCell ref="BB35:BC35"/>
    <mergeCell ref="AD37:AE37"/>
    <mergeCell ref="BB30:BC30"/>
    <mergeCell ref="AX34:AY34"/>
    <mergeCell ref="AZ34:BA34"/>
    <mergeCell ref="A1:BJ1"/>
    <mergeCell ref="AB6:AX6"/>
    <mergeCell ref="AJ35:AK35"/>
    <mergeCell ref="AJ37:AK37"/>
    <mergeCell ref="AN35:AO35"/>
    <mergeCell ref="AT37:AU37"/>
    <mergeCell ref="AR35:AS35"/>
    <mergeCell ref="AT35:AU35"/>
    <mergeCell ref="AX24:BC24"/>
    <mergeCell ref="AD24:AK24"/>
    <mergeCell ref="AD25:AE29"/>
    <mergeCell ref="AF25:AG29"/>
    <mergeCell ref="AH25:AI29"/>
    <mergeCell ref="AJ25:AK29"/>
    <mergeCell ref="V31:W31"/>
    <mergeCell ref="AX25:BC25"/>
    <mergeCell ref="BG13:BG14"/>
    <mergeCell ref="AF30:AG30"/>
    <mergeCell ref="AT26:AW26"/>
    <mergeCell ref="AL27:AM29"/>
    <mergeCell ref="AN27:AO29"/>
    <mergeCell ref="AT27:AU29"/>
    <mergeCell ref="AR31:AS31"/>
    <mergeCell ref="AZ26:BC26"/>
    <mergeCell ref="BB27:BC29"/>
    <mergeCell ref="AX31:AY31"/>
    <mergeCell ref="AX30:AY30"/>
    <mergeCell ref="AF31:AG31"/>
    <mergeCell ref="AH31:AI31"/>
    <mergeCell ref="Z32:AA32"/>
    <mergeCell ref="AB32:AC32"/>
    <mergeCell ref="AD32:AE32"/>
    <mergeCell ref="AR25:AW25"/>
    <mergeCell ref="AP32:AQ32"/>
    <mergeCell ref="AR32:AS32"/>
    <mergeCell ref="AT32:AU32"/>
    <mergeCell ref="AV32:AW32"/>
    <mergeCell ref="AX32:AY32"/>
    <mergeCell ref="AZ32:BA32"/>
    <mergeCell ref="BB32:BC32"/>
    <mergeCell ref="A23:A29"/>
    <mergeCell ref="B30:U30"/>
    <mergeCell ref="V23:W29"/>
    <mergeCell ref="V30:W30"/>
    <mergeCell ref="B31:U31"/>
    <mergeCell ref="Z30:AA30"/>
    <mergeCell ref="Z31:AA31"/>
    <mergeCell ref="AN26:AQ26"/>
    <mergeCell ref="AL25:AQ25"/>
    <mergeCell ref="X23:Y29"/>
    <mergeCell ref="Z24:AA29"/>
    <mergeCell ref="AP31:AQ31"/>
    <mergeCell ref="AP30:AQ30"/>
    <mergeCell ref="AN31:AO31"/>
    <mergeCell ref="Z23:AK23"/>
    <mergeCell ref="AB24:AC29"/>
    <mergeCell ref="AL24:AW24"/>
    <mergeCell ref="AN30:AO30"/>
    <mergeCell ref="AV30:AW30"/>
    <mergeCell ref="AV31:AW31"/>
    <mergeCell ref="X30:Y30"/>
    <mergeCell ref="B32:U32"/>
    <mergeCell ref="V32:W32"/>
    <mergeCell ref="X32:Y32"/>
    <mergeCell ref="B33:U33"/>
    <mergeCell ref="V33:W33"/>
    <mergeCell ref="X33:Y33"/>
    <mergeCell ref="AB38:AC38"/>
    <mergeCell ref="BD40:BE40"/>
    <mergeCell ref="AV40:AW40"/>
    <mergeCell ref="AT40:AU40"/>
    <mergeCell ref="AJ31:AK31"/>
    <mergeCell ref="AL31:AM31"/>
    <mergeCell ref="BB36:BC36"/>
    <mergeCell ref="AR37:AS37"/>
    <mergeCell ref="AJ36:AK36"/>
    <mergeCell ref="BB37:BC37"/>
    <mergeCell ref="AP38:AQ38"/>
    <mergeCell ref="AL36:AM36"/>
    <mergeCell ref="AL37:AM37"/>
    <mergeCell ref="BB39:BC39"/>
    <mergeCell ref="BB40:BC40"/>
    <mergeCell ref="AT31:AU31"/>
    <mergeCell ref="AZ31:BA31"/>
    <mergeCell ref="BD37:BE37"/>
    <mergeCell ref="AV38:AW38"/>
    <mergeCell ref="AV35:AW35"/>
    <mergeCell ref="AP36:AQ36"/>
    <mergeCell ref="AR36:AS36"/>
    <mergeCell ref="AV39:AW39"/>
    <mergeCell ref="AX39:AY39"/>
    <mergeCell ref="AZ39:BA39"/>
    <mergeCell ref="AT38:AU38"/>
    <mergeCell ref="Z35:AA35"/>
    <mergeCell ref="AB35:AC35"/>
    <mergeCell ref="AH35:AI35"/>
    <mergeCell ref="X13:Z13"/>
    <mergeCell ref="AB13:AE13"/>
    <mergeCell ref="AF13:AF14"/>
    <mergeCell ref="AG13:AI13"/>
    <mergeCell ref="AJ13:AJ14"/>
    <mergeCell ref="F13:F14"/>
    <mergeCell ref="J13:J14"/>
    <mergeCell ref="BF13:BF14"/>
    <mergeCell ref="AS13:AS14"/>
    <mergeCell ref="AO13:AR13"/>
    <mergeCell ref="AK13:AM13"/>
    <mergeCell ref="AT13:AV13"/>
    <mergeCell ref="G13:I13"/>
    <mergeCell ref="AZ72:BA72"/>
    <mergeCell ref="AD69:AE69"/>
    <mergeCell ref="AX13:BA13"/>
    <mergeCell ref="AX61:AY61"/>
    <mergeCell ref="AZ69:BA69"/>
    <mergeCell ref="AX69:AY69"/>
    <mergeCell ref="AL23:BC23"/>
    <mergeCell ref="AJ30:AK30"/>
    <mergeCell ref="AT30:AU30"/>
    <mergeCell ref="AD31:AE31"/>
    <mergeCell ref="AH36:AI36"/>
    <mergeCell ref="AN37:AO37"/>
    <mergeCell ref="AN38:AO38"/>
    <mergeCell ref="AJ38:AK38"/>
    <mergeCell ref="AT36:AU36"/>
    <mergeCell ref="AP37:AQ37"/>
    <mergeCell ref="AF42:AG42"/>
    <mergeCell ref="Z42:AA42"/>
    <mergeCell ref="X61:Y61"/>
    <mergeCell ref="BF2:BI2"/>
    <mergeCell ref="Z37:AA37"/>
    <mergeCell ref="X37:Y37"/>
    <mergeCell ref="V55:W55"/>
    <mergeCell ref="X55:Y55"/>
    <mergeCell ref="Z55:AA55"/>
    <mergeCell ref="AB43:AC43"/>
    <mergeCell ref="T13:V13"/>
    <mergeCell ref="X31:Y31"/>
    <mergeCell ref="AB31:AC31"/>
    <mergeCell ref="AA13:AA14"/>
    <mergeCell ref="B23:U29"/>
    <mergeCell ref="AF35:AG35"/>
    <mergeCell ref="Z39:AA39"/>
    <mergeCell ref="Z43:AA43"/>
    <mergeCell ref="X43:Y43"/>
    <mergeCell ref="AF40:AG40"/>
    <mergeCell ref="AF38:AG38"/>
    <mergeCell ref="B38:U38"/>
    <mergeCell ref="O13:R13"/>
    <mergeCell ref="Z41:AA41"/>
    <mergeCell ref="AB39:AC39"/>
    <mergeCell ref="S13:S14"/>
    <mergeCell ref="A22:BJ22"/>
    <mergeCell ref="W13:W14"/>
    <mergeCell ref="B13:E13"/>
    <mergeCell ref="K13:N13"/>
    <mergeCell ref="A13:A14"/>
    <mergeCell ref="AD38:AE38"/>
    <mergeCell ref="AH48:AI48"/>
    <mergeCell ref="X42:Y42"/>
    <mergeCell ref="B42:U42"/>
    <mergeCell ref="B54:U54"/>
    <mergeCell ref="B56:U56"/>
    <mergeCell ref="AD53:AE53"/>
    <mergeCell ref="AF60:AG60"/>
    <mergeCell ref="A78:U78"/>
    <mergeCell ref="AD79:AE79"/>
    <mergeCell ref="AB79:AC79"/>
    <mergeCell ref="AD77:AE77"/>
    <mergeCell ref="AM134:AR134"/>
    <mergeCell ref="V72:W72"/>
    <mergeCell ref="X72:Y72"/>
    <mergeCell ref="AF85:AI86"/>
    <mergeCell ref="AJ80:AK80"/>
    <mergeCell ref="AJ81:AK81"/>
    <mergeCell ref="AH80:AI80"/>
    <mergeCell ref="AF80:AG80"/>
    <mergeCell ref="AB81:AC81"/>
    <mergeCell ref="AD81:AE81"/>
    <mergeCell ref="AN74:AO74"/>
    <mergeCell ref="AM133:AR133"/>
    <mergeCell ref="A88:BL88"/>
    <mergeCell ref="A85:M85"/>
    <mergeCell ref="A98:B98"/>
    <mergeCell ref="A99:B99"/>
    <mergeCell ref="A100:B100"/>
    <mergeCell ref="S86:W86"/>
    <mergeCell ref="BG98:BJ98"/>
    <mergeCell ref="BG99:BJ99"/>
    <mergeCell ref="BG100:BJ100"/>
    <mergeCell ref="N84:R84"/>
    <mergeCell ref="A79:N79"/>
    <mergeCell ref="Z56:AA56"/>
    <mergeCell ref="A147:AD147"/>
    <mergeCell ref="A145:AE145"/>
    <mergeCell ref="A144:AE144"/>
    <mergeCell ref="A143:Y143"/>
    <mergeCell ref="A141:F141"/>
    <mergeCell ref="A140:F140"/>
    <mergeCell ref="A134:F134"/>
    <mergeCell ref="A133:F133"/>
    <mergeCell ref="R137:AF137"/>
    <mergeCell ref="H138:M138"/>
    <mergeCell ref="T136:AE136"/>
    <mergeCell ref="A139:F139"/>
    <mergeCell ref="A138:F138"/>
    <mergeCell ref="Z70:AA70"/>
    <mergeCell ref="AB69:AC69"/>
    <mergeCell ref="AD70:AE70"/>
    <mergeCell ref="Z61:AA61"/>
    <mergeCell ref="AF70:AG70"/>
    <mergeCell ref="Z72:AA72"/>
    <mergeCell ref="AF75:AG75"/>
    <mergeCell ref="V79:W79"/>
    <mergeCell ref="Z78:AA78"/>
    <mergeCell ref="A77:N77"/>
    <mergeCell ref="V77:W77"/>
    <mergeCell ref="AB77:AC77"/>
    <mergeCell ref="AD78:AE78"/>
    <mergeCell ref="AD71:AE71"/>
    <mergeCell ref="AD74:AE74"/>
    <mergeCell ref="Z79:AA79"/>
    <mergeCell ref="N86:R86"/>
    <mergeCell ref="V61:W61"/>
    <mergeCell ref="B71:U71"/>
    <mergeCell ref="B36:U36"/>
    <mergeCell ref="V35:W35"/>
    <mergeCell ref="V36:W36"/>
    <mergeCell ref="V37:W37"/>
    <mergeCell ref="B37:U37"/>
    <mergeCell ref="B41:U41"/>
    <mergeCell ref="V41:W41"/>
    <mergeCell ref="B39:U39"/>
    <mergeCell ref="B35:U35"/>
    <mergeCell ref="B40:U40"/>
    <mergeCell ref="V40:W40"/>
    <mergeCell ref="X40:Y40"/>
    <mergeCell ref="X39:Y39"/>
    <mergeCell ref="V39:W39"/>
    <mergeCell ref="V38:W38"/>
    <mergeCell ref="X35:Y35"/>
    <mergeCell ref="AD47:AE47"/>
    <mergeCell ref="Z47:AA47"/>
    <mergeCell ref="AB36:AC36"/>
    <mergeCell ref="Z36:AA36"/>
    <mergeCell ref="X36:Y36"/>
    <mergeCell ref="AD45:AE45"/>
    <mergeCell ref="Z45:AA45"/>
    <mergeCell ref="X38:Y38"/>
    <mergeCell ref="X41:Y41"/>
    <mergeCell ref="AB41:AC41"/>
    <mergeCell ref="AD42:AE42"/>
    <mergeCell ref="AB42:AC42"/>
    <mergeCell ref="AB37:AC37"/>
    <mergeCell ref="AD39:AE39"/>
    <mergeCell ref="Z38:AA38"/>
    <mergeCell ref="AB45:AC45"/>
    <mergeCell ref="Z58:AA58"/>
    <mergeCell ref="AD58:AE58"/>
    <mergeCell ref="AB57:AC57"/>
    <mergeCell ref="AB58:AC58"/>
    <mergeCell ref="AD57:AE57"/>
    <mergeCell ref="AF58:AG58"/>
    <mergeCell ref="AH56:AI56"/>
    <mergeCell ref="AV55:AW55"/>
    <mergeCell ref="AT55:AU55"/>
    <mergeCell ref="AR55:AS55"/>
    <mergeCell ref="AP55:AQ55"/>
    <mergeCell ref="AD55:AE55"/>
    <mergeCell ref="AV58:AW58"/>
    <mergeCell ref="AX74:AY74"/>
    <mergeCell ref="AX66:AY68"/>
    <mergeCell ref="AT65:AW65"/>
    <mergeCell ref="AL66:AM68"/>
    <mergeCell ref="AN66:AO68"/>
    <mergeCell ref="AP66:AQ68"/>
    <mergeCell ref="AD73:AE73"/>
    <mergeCell ref="AF73:AG73"/>
    <mergeCell ref="AH70:AI70"/>
    <mergeCell ref="AV74:AW74"/>
    <mergeCell ref="AT74:AU74"/>
    <mergeCell ref="AV60:AW60"/>
    <mergeCell ref="AV70:AW70"/>
    <mergeCell ref="Z74:AA74"/>
    <mergeCell ref="AP74:AQ74"/>
    <mergeCell ref="AN72:AO72"/>
    <mergeCell ref="AP72:AQ72"/>
    <mergeCell ref="BB59:BC59"/>
    <mergeCell ref="BB60:BC60"/>
    <mergeCell ref="BB61:BC61"/>
    <mergeCell ref="BB69:BC69"/>
    <mergeCell ref="AJ58:AK58"/>
    <mergeCell ref="BB73:BC73"/>
    <mergeCell ref="AV69:AW69"/>
    <mergeCell ref="AV71:AW71"/>
    <mergeCell ref="AJ75:AK75"/>
    <mergeCell ref="AP73:AQ73"/>
    <mergeCell ref="AR73:AS73"/>
    <mergeCell ref="AZ65:BC65"/>
    <mergeCell ref="AX58:AY58"/>
    <mergeCell ref="BB43:BC43"/>
    <mergeCell ref="BB53:BC53"/>
    <mergeCell ref="BD39:BE39"/>
    <mergeCell ref="BD45:BE45"/>
    <mergeCell ref="BB46:BC46"/>
    <mergeCell ref="BD42:BE42"/>
    <mergeCell ref="BD41:BE41"/>
    <mergeCell ref="BD43:BE43"/>
    <mergeCell ref="BB45:BC45"/>
    <mergeCell ref="BD47:BE47"/>
    <mergeCell ref="BB58:BC58"/>
    <mergeCell ref="BB47:BC47"/>
    <mergeCell ref="BB44:BC44"/>
    <mergeCell ref="BD44:BE44"/>
    <mergeCell ref="BB57:BC57"/>
    <mergeCell ref="BB56:BC56"/>
    <mergeCell ref="BB55:BC55"/>
    <mergeCell ref="BB51:BC51"/>
    <mergeCell ref="BB52:BC52"/>
    <mergeCell ref="X60:Y60"/>
    <mergeCell ref="V53:W53"/>
    <mergeCell ref="V54:W54"/>
    <mergeCell ref="BD59:BE59"/>
    <mergeCell ref="BF42:BJ42"/>
    <mergeCell ref="BF43:BJ43"/>
    <mergeCell ref="AR43:AS43"/>
    <mergeCell ref="AN45:AO45"/>
    <mergeCell ref="AT42:AU42"/>
    <mergeCell ref="AP41:AQ41"/>
    <mergeCell ref="AR41:AS41"/>
    <mergeCell ref="AT41:AU41"/>
    <mergeCell ref="AN43:AO43"/>
    <mergeCell ref="AP43:AQ43"/>
    <mergeCell ref="AR38:AS38"/>
    <mergeCell ref="AZ40:BA40"/>
    <mergeCell ref="AX40:AY40"/>
    <mergeCell ref="AX38:AY38"/>
    <mergeCell ref="AZ38:BA38"/>
    <mergeCell ref="AT39:AU39"/>
    <mergeCell ref="AX41:AY41"/>
    <mergeCell ref="AN41:AO41"/>
    <mergeCell ref="AP40:AQ40"/>
    <mergeCell ref="AV41:AW41"/>
    <mergeCell ref="AP45:AQ45"/>
    <mergeCell ref="AR44:AS44"/>
    <mergeCell ref="AT44:AU44"/>
    <mergeCell ref="AV44:AW44"/>
    <mergeCell ref="AX44:AY44"/>
    <mergeCell ref="AZ44:BA44"/>
    <mergeCell ref="AV45:AW45"/>
    <mergeCell ref="AV43:AW43"/>
    <mergeCell ref="AN71:AO71"/>
    <mergeCell ref="AD48:AE48"/>
    <mergeCell ref="AB47:AC47"/>
    <mergeCell ref="AH49:AI49"/>
    <mergeCell ref="AJ49:AK49"/>
    <mergeCell ref="AB53:AC53"/>
    <mergeCell ref="AJ48:AK48"/>
    <mergeCell ref="AJ54:AK54"/>
    <mergeCell ref="B55:U55"/>
    <mergeCell ref="B53:U53"/>
    <mergeCell ref="B47:U47"/>
    <mergeCell ref="Z46:AA46"/>
    <mergeCell ref="AB46:AC46"/>
    <mergeCell ref="V73:W73"/>
    <mergeCell ref="X73:Y73"/>
    <mergeCell ref="Z73:AA73"/>
    <mergeCell ref="AB73:AC73"/>
    <mergeCell ref="V60:W60"/>
    <mergeCell ref="AB48:AC48"/>
    <mergeCell ref="Z48:AA48"/>
    <mergeCell ref="B46:U46"/>
    <mergeCell ref="Z54:AA54"/>
    <mergeCell ref="B61:U61"/>
    <mergeCell ref="B60:U60"/>
    <mergeCell ref="X53:Y53"/>
    <mergeCell ref="AB54:AC54"/>
    <mergeCell ref="V58:W58"/>
    <mergeCell ref="X58:Y58"/>
    <mergeCell ref="Z57:AA57"/>
    <mergeCell ref="Z53:AA53"/>
    <mergeCell ref="X56:Y56"/>
    <mergeCell ref="X54:Y54"/>
    <mergeCell ref="AB63:AC68"/>
    <mergeCell ref="AD63:AK63"/>
    <mergeCell ref="AL63:AW63"/>
    <mergeCell ref="AD64:AE68"/>
    <mergeCell ref="AF64:AG68"/>
    <mergeCell ref="AH64:AI68"/>
    <mergeCell ref="AJ64:AK68"/>
    <mergeCell ref="AL64:AQ64"/>
    <mergeCell ref="AR64:AW64"/>
    <mergeCell ref="AN65:AQ65"/>
    <mergeCell ref="V42:W42"/>
    <mergeCell ref="V43:W43"/>
    <mergeCell ref="B43:U43"/>
    <mergeCell ref="AT53:AU53"/>
    <mergeCell ref="AT54:AU54"/>
    <mergeCell ref="AJ60:AK60"/>
    <mergeCell ref="AJ73:AK73"/>
    <mergeCell ref="AR60:AS60"/>
    <mergeCell ref="AR53:AS53"/>
    <mergeCell ref="AP53:AQ53"/>
    <mergeCell ref="AH53:AI53"/>
    <mergeCell ref="AF53:AG53"/>
    <mergeCell ref="AH54:AI54"/>
    <mergeCell ref="AJ57:AK57"/>
    <mergeCell ref="AB70:AC70"/>
    <mergeCell ref="AN58:AO58"/>
    <mergeCell ref="AD54:AE54"/>
    <mergeCell ref="AH73:AI73"/>
    <mergeCell ref="AJ61:AK61"/>
    <mergeCell ref="AT60:AU60"/>
    <mergeCell ref="AT73:AU73"/>
    <mergeCell ref="AT58:AU58"/>
    <mergeCell ref="V69:W69"/>
    <mergeCell ref="Z69:AA69"/>
    <mergeCell ref="X79:Y79"/>
    <mergeCell ref="B57:U57"/>
    <mergeCell ref="V57:W57"/>
    <mergeCell ref="AP56:AQ56"/>
    <mergeCell ref="AR56:AS56"/>
    <mergeCell ref="AD61:AE61"/>
    <mergeCell ref="AD72:AE72"/>
    <mergeCell ref="AB71:AC71"/>
    <mergeCell ref="AX73:AY73"/>
    <mergeCell ref="AT66:AU68"/>
    <mergeCell ref="AV73:AW73"/>
    <mergeCell ref="A74:Y74"/>
    <mergeCell ref="AL75:AQ75"/>
    <mergeCell ref="AH60:AI60"/>
    <mergeCell ref="AH74:AI74"/>
    <mergeCell ref="AH58:AI58"/>
    <mergeCell ref="AH71:AI71"/>
    <mergeCell ref="Z63:AA68"/>
    <mergeCell ref="AR66:AS68"/>
    <mergeCell ref="AX70:AY70"/>
    <mergeCell ref="AX60:AY60"/>
    <mergeCell ref="AX75:BC75"/>
    <mergeCell ref="BB70:BC70"/>
    <mergeCell ref="Z60:AA60"/>
    <mergeCell ref="AZ73:BA73"/>
    <mergeCell ref="AB61:AC61"/>
    <mergeCell ref="AD60:AE60"/>
    <mergeCell ref="AB74:AC74"/>
    <mergeCell ref="AL73:AM73"/>
    <mergeCell ref="AN73:AO73"/>
    <mergeCell ref="X2:AL3"/>
    <mergeCell ref="AN69:AO69"/>
    <mergeCell ref="AV72:AW72"/>
    <mergeCell ref="A80:Y80"/>
    <mergeCell ref="A81:Y81"/>
    <mergeCell ref="AF71:AG71"/>
    <mergeCell ref="AH77:AI77"/>
    <mergeCell ref="AH79:AI79"/>
    <mergeCell ref="AP44:AQ44"/>
    <mergeCell ref="AN44:AO44"/>
    <mergeCell ref="AL47:AM47"/>
    <mergeCell ref="AF79:AG79"/>
    <mergeCell ref="V46:W46"/>
    <mergeCell ref="X34:Y34"/>
    <mergeCell ref="Z34:AA34"/>
    <mergeCell ref="AB34:AC34"/>
    <mergeCell ref="AD34:AE34"/>
    <mergeCell ref="AF34:AG34"/>
    <mergeCell ref="AH34:AI34"/>
    <mergeCell ref="AJ34:AK34"/>
    <mergeCell ref="AL34:AM34"/>
    <mergeCell ref="AN34:AO34"/>
    <mergeCell ref="AP34:AQ34"/>
    <mergeCell ref="AR34:AS34"/>
    <mergeCell ref="AT34:AU34"/>
    <mergeCell ref="AV34:AW34"/>
    <mergeCell ref="AR40:AS40"/>
    <mergeCell ref="B45:U45"/>
    <mergeCell ref="A76:U76"/>
    <mergeCell ref="B58:U58"/>
    <mergeCell ref="V56:W56"/>
    <mergeCell ref="B69:U69"/>
    <mergeCell ref="BF60:BJ60"/>
    <mergeCell ref="BB31:BC31"/>
    <mergeCell ref="AV53:AW53"/>
    <mergeCell ref="A107:B107"/>
    <mergeCell ref="C107:BF107"/>
    <mergeCell ref="BG107:BJ107"/>
    <mergeCell ref="A101:B101"/>
    <mergeCell ref="C101:BF101"/>
    <mergeCell ref="BG101:BJ101"/>
    <mergeCell ref="X77:Y77"/>
    <mergeCell ref="AL78:AQ78"/>
    <mergeCell ref="AJ74:AK74"/>
    <mergeCell ref="A75:Y75"/>
    <mergeCell ref="BG104:BJ104"/>
    <mergeCell ref="A106:B106"/>
    <mergeCell ref="C106:BF106"/>
    <mergeCell ref="BG106:BJ106"/>
    <mergeCell ref="AZ66:BA68"/>
    <mergeCell ref="BB66:BC68"/>
    <mergeCell ref="A62:A68"/>
    <mergeCell ref="B62:U68"/>
    <mergeCell ref="V62:W68"/>
    <mergeCell ref="X62:Y68"/>
    <mergeCell ref="Z62:AK62"/>
    <mergeCell ref="AL62:BC62"/>
    <mergeCell ref="A104:B104"/>
    <mergeCell ref="C104:BF104"/>
    <mergeCell ref="AF81:AG81"/>
    <mergeCell ref="AH81:AI81"/>
    <mergeCell ref="Z81:AA81"/>
    <mergeCell ref="B34:U34"/>
    <mergeCell ref="V34:W34"/>
    <mergeCell ref="BB34:BC34"/>
    <mergeCell ref="B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T50:AU50"/>
    <mergeCell ref="AV50:AW50"/>
    <mergeCell ref="AX50:AY50"/>
    <mergeCell ref="AZ50:BA50"/>
    <mergeCell ref="BB50:BC50"/>
    <mergeCell ref="V45:W45"/>
    <mergeCell ref="B48:U48"/>
    <mergeCell ref="V48:W48"/>
    <mergeCell ref="V47:W47"/>
    <mergeCell ref="AR45:AS45"/>
    <mergeCell ref="V49:W49"/>
    <mergeCell ref="X48:Y48"/>
    <mergeCell ref="X45:Y45"/>
    <mergeCell ref="AZ42:BA42"/>
    <mergeCell ref="AX48:AY48"/>
    <mergeCell ref="AT43:AU43"/>
    <mergeCell ref="BB38:BC38"/>
    <mergeCell ref="BB42:BC42"/>
  </mergeCells>
  <printOptions horizontalCentered="1"/>
  <pageMargins left="0.23622047244094491" right="0.23622047244094491" top="0.55118110236220474" bottom="0.55118110236220474" header="0.31496062992125984" footer="0.31496062992125984"/>
  <pageSetup paperSize="8" scale="40" fitToHeight="0" orientation="portrait" r:id="rId1"/>
  <rowBreaks count="1" manualBreakCount="1">
    <brk id="61" max="6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H10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Инна Николаевна;Иванов А.В.</dc:creator>
  <cp:lastModifiedBy>Байдун Мария Михайловна</cp:lastModifiedBy>
  <cp:lastPrinted>2019-03-15T12:33:35Z</cp:lastPrinted>
  <dcterms:created xsi:type="dcterms:W3CDTF">2016-05-25T05:49:24Z</dcterms:created>
  <dcterms:modified xsi:type="dcterms:W3CDTF">2019-03-15T12:33:42Z</dcterms:modified>
</cp:coreProperties>
</file>