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30"/>
  </bookViews>
  <sheets>
    <sheet name="ШАБЛОН_Типовой учебный план" sheetId="1" r:id="rId1"/>
  </sheets>
  <definedNames>
    <definedName name="_xlnm.Print_Area" localSheetId="0">'ШАБЛОН_Типовой учебный план'!$A$1:$BH$146</definedName>
  </definedNames>
  <calcPr calcId="162913" refMode="R1C1"/>
</workbook>
</file>

<file path=xl/calcChain.xml><?xml version="1.0" encoding="utf-8"?>
<calcChain xmlns="http://schemas.openxmlformats.org/spreadsheetml/2006/main">
  <c r="V38" i="1" l="1"/>
  <c r="V39" i="1"/>
  <c r="T38" i="1"/>
  <c r="T39" i="1"/>
  <c r="V44" i="1"/>
  <c r="V43" i="1"/>
  <c r="T44" i="1"/>
  <c r="T43" i="1"/>
  <c r="V47" i="1"/>
  <c r="V46" i="1"/>
  <c r="T47" i="1"/>
  <c r="T46" i="1"/>
  <c r="V50" i="1"/>
  <c r="V51" i="1"/>
  <c r="V49" i="1"/>
  <c r="T50" i="1"/>
  <c r="T51" i="1"/>
  <c r="T49" i="1"/>
  <c r="V54" i="1"/>
  <c r="V53" i="1"/>
  <c r="T54" i="1"/>
  <c r="T53" i="1"/>
  <c r="V64" i="1"/>
  <c r="V65" i="1"/>
  <c r="V66" i="1"/>
  <c r="V63" i="1"/>
  <c r="T64" i="1"/>
  <c r="T65" i="1"/>
  <c r="T66" i="1"/>
  <c r="T63" i="1"/>
  <c r="V68" i="1"/>
  <c r="V69" i="1"/>
  <c r="V70" i="1"/>
  <c r="V71" i="1"/>
  <c r="T68" i="1"/>
  <c r="T69" i="1"/>
  <c r="T70" i="1"/>
  <c r="T71" i="1"/>
  <c r="AD40" i="1" l="1"/>
  <c r="BJ72" i="1"/>
  <c r="V72" i="1"/>
  <c r="T72" i="1"/>
  <c r="V41" i="1"/>
  <c r="BJ59" i="1" l="1"/>
  <c r="BJ31" i="1"/>
  <c r="BJ32" i="1"/>
  <c r="BJ34" i="1"/>
  <c r="BJ35" i="1"/>
  <c r="BJ37" i="1"/>
  <c r="BJ38" i="1"/>
  <c r="BJ39" i="1"/>
  <c r="BJ41" i="1"/>
  <c r="BJ43" i="1"/>
  <c r="BJ44" i="1"/>
  <c r="BJ46" i="1"/>
  <c r="BJ47" i="1"/>
  <c r="BJ49" i="1"/>
  <c r="BJ50" i="1"/>
  <c r="BJ51" i="1"/>
  <c r="BJ53" i="1"/>
  <c r="BJ54" i="1"/>
  <c r="BJ62" i="1"/>
  <c r="BJ63" i="1"/>
  <c r="BJ64" i="1"/>
  <c r="BJ65" i="1"/>
  <c r="BJ66" i="1"/>
  <c r="BJ67" i="1"/>
  <c r="BJ68" i="1"/>
  <c r="BJ69" i="1"/>
  <c r="BJ70" i="1"/>
  <c r="BJ71" i="1"/>
  <c r="BJ73" i="1"/>
  <c r="BJ74" i="1"/>
  <c r="BJ75" i="1"/>
  <c r="BJ76" i="1"/>
  <c r="BC18" i="1"/>
  <c r="BD18" i="1"/>
  <c r="BE18" i="1"/>
  <c r="BF18" i="1"/>
  <c r="BG18" i="1"/>
  <c r="BH17" i="1"/>
  <c r="BH16" i="1"/>
  <c r="BH18" i="1" l="1"/>
  <c r="AX36" i="1"/>
  <c r="AZ36" i="1"/>
  <c r="BB36" i="1"/>
  <c r="T80" i="1" l="1"/>
  <c r="AD77" i="1" l="1"/>
  <c r="Z61" i="1"/>
  <c r="AB61" i="1"/>
  <c r="X61" i="1"/>
  <c r="Z42" i="1"/>
  <c r="AB42" i="1"/>
  <c r="X42" i="1"/>
  <c r="T79" i="1"/>
  <c r="BJ61" i="1" l="1"/>
  <c r="BJ42" i="1"/>
  <c r="AP61" i="1"/>
  <c r="AN61" i="1"/>
  <c r="AL61" i="1"/>
  <c r="AJ61" i="1"/>
  <c r="AH61" i="1"/>
  <c r="AF61" i="1"/>
  <c r="V61" i="1"/>
  <c r="T61" i="1"/>
  <c r="AV52" i="1" l="1"/>
  <c r="AT52" i="1"/>
  <c r="AR52" i="1"/>
  <c r="AB52" i="1"/>
  <c r="Z52" i="1"/>
  <c r="X52" i="1"/>
  <c r="V52" i="1"/>
  <c r="T52" i="1"/>
  <c r="AP45" i="1"/>
  <c r="AP40" i="1" s="1"/>
  <c r="AN45" i="1"/>
  <c r="AN40" i="1" s="1"/>
  <c r="AL45" i="1"/>
  <c r="AL40" i="1" s="1"/>
  <c r="AB45" i="1"/>
  <c r="Z45" i="1"/>
  <c r="X45" i="1"/>
  <c r="V45" i="1"/>
  <c r="T45" i="1"/>
  <c r="AV48" i="1"/>
  <c r="AT48" i="1"/>
  <c r="AR48" i="1"/>
  <c r="AB48" i="1"/>
  <c r="Z48" i="1"/>
  <c r="X48" i="1"/>
  <c r="V48" i="1"/>
  <c r="T48" i="1"/>
  <c r="AJ42" i="1"/>
  <c r="AJ40" i="1" s="1"/>
  <c r="AH42" i="1"/>
  <c r="AH40" i="1" s="1"/>
  <c r="AF42" i="1"/>
  <c r="AF40" i="1" s="1"/>
  <c r="V42" i="1"/>
  <c r="T42" i="1"/>
  <c r="V40" i="1" l="1"/>
  <c r="X40" i="1"/>
  <c r="AB40" i="1"/>
  <c r="Z40" i="1"/>
  <c r="BJ52" i="1"/>
  <c r="BJ48" i="1"/>
  <c r="BJ45" i="1"/>
  <c r="BJ40" i="1" l="1"/>
  <c r="AB36" i="1"/>
  <c r="AJ30" i="1" l="1"/>
  <c r="AJ29" i="1" s="1"/>
  <c r="AH30" i="1"/>
  <c r="AH29" i="1" s="1"/>
  <c r="AF30" i="1"/>
  <c r="AF29" i="1" s="1"/>
  <c r="AB30" i="1"/>
  <c r="AB29" i="1" s="1"/>
  <c r="AB77" i="1" s="1"/>
  <c r="Z30" i="1"/>
  <c r="X30" i="1"/>
  <c r="AP33" i="1"/>
  <c r="AN33" i="1"/>
  <c r="AN29" i="1" s="1"/>
  <c r="AL33" i="1"/>
  <c r="AB33" i="1"/>
  <c r="Z33" i="1"/>
  <c r="X33" i="1"/>
  <c r="BJ33" i="1" s="1"/>
  <c r="AV36" i="1"/>
  <c r="AT36" i="1"/>
  <c r="AR36" i="1"/>
  <c r="AP36" i="1"/>
  <c r="AL36" i="1"/>
  <c r="Z36" i="1"/>
  <c r="X36" i="1"/>
  <c r="BJ36" i="1" l="1"/>
  <c r="BJ30" i="1"/>
  <c r="AL29" i="1"/>
  <c r="Z29" i="1"/>
  <c r="Z77" i="1" s="1"/>
  <c r="X29" i="1"/>
  <c r="V37" i="1"/>
  <c r="V36" i="1" s="1"/>
  <c r="T37" i="1"/>
  <c r="T36" i="1" s="1"/>
  <c r="X77" i="1" l="1"/>
  <c r="BJ77" i="1" s="1"/>
  <c r="BJ29" i="1"/>
  <c r="BB18" i="1" l="1"/>
  <c r="AX52" i="1" l="1"/>
  <c r="AZ52" i="1"/>
  <c r="BB52" i="1"/>
  <c r="AX48" i="1"/>
  <c r="AZ48" i="1"/>
  <c r="BB48" i="1"/>
  <c r="AR45" i="1"/>
  <c r="AR40" i="1" s="1"/>
  <c r="AT45" i="1"/>
  <c r="AT40" i="1" s="1"/>
  <c r="AV45" i="1"/>
  <c r="AV40" i="1" s="1"/>
  <c r="AX45" i="1"/>
  <c r="AZ45" i="1"/>
  <c r="AZ40" i="1" s="1"/>
  <c r="BB45" i="1"/>
  <c r="BB40" i="1" s="1"/>
  <c r="T41" i="1"/>
  <c r="T40" i="1" s="1"/>
  <c r="V35" i="1"/>
  <c r="T35" i="1"/>
  <c r="T34" i="1"/>
  <c r="AT33" i="1"/>
  <c r="AV33" i="1"/>
  <c r="AX33" i="1"/>
  <c r="AZ33" i="1"/>
  <c r="BB33" i="1"/>
  <c r="V32" i="1"/>
  <c r="T32" i="1"/>
  <c r="T31" i="1"/>
  <c r="T30" i="1" s="1"/>
  <c r="AP30" i="1"/>
  <c r="AP29" i="1" s="1"/>
  <c r="AR30" i="1"/>
  <c r="AR29" i="1" s="1"/>
  <c r="AT30" i="1"/>
  <c r="AT29" i="1" s="1"/>
  <c r="AV30" i="1"/>
  <c r="AX30" i="1"/>
  <c r="AZ30" i="1"/>
  <c r="BB30" i="1"/>
  <c r="V34" i="1"/>
  <c r="V31" i="1"/>
  <c r="AX40" i="1" l="1"/>
  <c r="T33" i="1"/>
  <c r="T29" i="1" s="1"/>
  <c r="AV29" i="1"/>
  <c r="V30" i="1"/>
  <c r="V33" i="1"/>
  <c r="AP77" i="1"/>
  <c r="T77" i="1" l="1"/>
  <c r="BD40" i="1" s="1"/>
  <c r="V29" i="1"/>
  <c r="V77" i="1" s="1"/>
  <c r="AF77" i="1"/>
  <c r="AN77" i="1"/>
  <c r="AX77" i="1"/>
  <c r="AJ77" i="1"/>
  <c r="AL77" i="1"/>
  <c r="AV77" i="1"/>
  <c r="AT77" i="1"/>
  <c r="AR78" i="1" s="1"/>
  <c r="AR77" i="1"/>
  <c r="AH77" i="1"/>
  <c r="BB77" i="1"/>
  <c r="AZ77" i="1"/>
  <c r="BD29" i="1" l="1"/>
  <c r="BJ27" i="1" s="1"/>
  <c r="AL78" i="1"/>
  <c r="AF78" i="1"/>
</calcChain>
</file>

<file path=xl/sharedStrings.xml><?xml version="1.0" encoding="utf-8"?>
<sst xmlns="http://schemas.openxmlformats.org/spreadsheetml/2006/main" count="498" uniqueCount="326">
  <si>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</si>
  <si>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</si>
  <si>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</si>
  <si>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</si>
  <si>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</si>
  <si>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</si>
  <si>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</si>
  <si>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</si>
  <si>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</si>
  <si>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</si>
  <si>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</si>
  <si>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</si>
  <si>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</si>
  <si>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</si>
  <si>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</si>
  <si>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</si>
  <si>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</si>
  <si>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</si>
  <si>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</si>
  <si>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</si>
  <si>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</si>
  <si>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</si>
  <si>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</si>
  <si>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</si>
  <si>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</si>
  <si>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</si>
  <si>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</si>
  <si>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</si>
  <si>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</si>
  <si>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</si>
  <si>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</si>
  <si>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</si>
  <si>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</si>
  <si>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</si>
  <si>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</si>
  <si>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</si>
  <si>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2.2</t>
  </si>
  <si>
    <t>Компонент учреждения высшего образования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</si>
  <si>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</si>
  <si>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</si>
  <si>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</si>
  <si>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</si>
  <si>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</si>
  <si>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</si>
  <si>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</si>
  <si>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</si>
  <si>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</si>
  <si>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</si>
  <si>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</si>
  <si>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</si>
  <si>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</si>
  <si>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</si>
  <si>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</si>
  <si>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</si>
  <si>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</si>
  <si>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</si>
  <si>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</si>
  <si>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</si>
  <si>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</si>
  <si>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</si>
  <si>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</si>
  <si>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</si>
  <si>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</si>
  <si>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</si>
  <si>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</si>
  <si>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</si>
  <si>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</si>
  <si>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</si>
  <si>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</si>
  <si>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</si>
  <si>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</si>
  <si>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</si>
  <si>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</si>
  <si>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</si>
  <si>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</si>
  <si>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</si>
  <si>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</si>
  <si>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</si>
  <si>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</si>
  <si>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</si>
  <si>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</si>
  <si>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</si>
  <si>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</si>
  <si>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</si>
  <si>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</si>
  <si>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</si>
  <si>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</si>
  <si>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</si>
  <si>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</si>
  <si>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</si>
  <si>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</si>
  <si>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</si>
  <si>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</si>
  <si>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</si>
  <si>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</si>
  <si>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</si>
  <si>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</si>
  <si>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</si>
  <si>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</si>
  <si>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</si>
  <si>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</si>
  <si>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</si>
  <si>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</si>
  <si>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</si>
  <si>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</si>
  <si>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</si>
  <si>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</si>
  <si>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</si>
  <si>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</si>
  <si>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</si>
  <si>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</si>
  <si>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</si>
  <si>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</si>
  <si>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</si>
  <si>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</si>
  <si>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</si>
  <si>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</si>
  <si>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</si>
  <si>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</si>
  <si>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</si>
  <si>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</si>
  <si>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</si>
  <si>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</si>
  <si>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</si>
  <si>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</si>
  <si>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</si>
  <si>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</si>
  <si>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</si>
  <si>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</si>
  <si>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</si>
  <si>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</si>
  <si>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</si>
  <si>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2.1</t>
  </si>
  <si>
    <t>VII. Матрица компетенций</t>
  </si>
  <si>
    <t>УК-6</t>
  </si>
  <si>
    <t>УК-7</t>
  </si>
  <si>
    <t>Специальность:</t>
  </si>
  <si>
    <t>Модуль «Научно-исследовательская работа»</t>
  </si>
  <si>
    <t>Научно-исследовательский семинар</t>
  </si>
  <si>
    <t>Коммерциализация результатов научно-исследовательской  деятельности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</si>
  <si>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</si>
  <si>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</si>
  <si>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</si>
  <si>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</si>
  <si>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</si>
  <si>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Протокол № ____ от _________ 2019</t>
  </si>
  <si>
    <t>К.В.Севастов</t>
  </si>
  <si>
    <t>Г.Б.Свидерский</t>
  </si>
  <si>
    <t xml:space="preserve">4 семестр
</t>
  </si>
  <si>
    <t xml:space="preserve"> И.А. Старовойтова</t>
  </si>
  <si>
    <t>2.4.1</t>
  </si>
  <si>
    <t>2.4.2</t>
  </si>
  <si>
    <t>2.5</t>
  </si>
  <si>
    <t>2.6</t>
  </si>
  <si>
    <t>2.6.1</t>
  </si>
  <si>
    <t>2.6.2</t>
  </si>
  <si>
    <t>2.5.1</t>
  </si>
  <si>
    <t>2.5.2</t>
  </si>
  <si>
    <t>Председатель УМО по образованию в области информатики и радиоэлектроники</t>
  </si>
  <si>
    <t>М.П.</t>
  </si>
  <si>
    <t>Педагогика и психология высшего образования</t>
  </si>
  <si>
    <t>1.1.1</t>
  </si>
  <si>
    <t>1.1.2</t>
  </si>
  <si>
    <t>УПК-2</t>
  </si>
  <si>
    <t>3.1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</si>
  <si>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</si>
  <si>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</si>
  <si>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</si>
  <si>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</si>
  <si>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 xml:space="preserve"> </t>
  </si>
  <si>
    <t>/1</t>
  </si>
  <si>
    <t>Владеть навыками построения взаимовыгодных коммерческих отношений при  внедрении  результатов  научно-исследовательской  деятельности в сферу производства и услуг</t>
  </si>
  <si>
    <t xml:space="preserve">Рекомендован к утверждению Президиумом Совета УМО
по образованию в области информатики и радиоэлектроники </t>
  </si>
  <si>
    <t>Дополнительные виды обучения</t>
  </si>
  <si>
    <t>/36</t>
  </si>
  <si>
    <t>/44</t>
  </si>
  <si>
    <t>/338</t>
  </si>
  <si>
    <t>/194</t>
  </si>
  <si>
    <t>/2</t>
  </si>
  <si>
    <t>/9</t>
  </si>
  <si>
    <t>3.2</t>
  </si>
  <si>
    <t>3.3</t>
  </si>
  <si>
    <t>3 семестр,
17 недель</t>
  </si>
  <si>
    <t>1 семестр,
18 недель</t>
  </si>
  <si>
    <t>2 семестр,
18 недель</t>
  </si>
  <si>
    <r>
      <t>Философия и методология науки</t>
    </r>
    <r>
      <rPr>
        <vertAlign val="superscript"/>
        <sz val="28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</si>
  <si>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28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</si>
  <si>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8"/>
        <rFont val="Times New Roman"/>
        <family val="1"/>
        <charset val="204"/>
      </rPr>
      <t>1</t>
    </r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</si>
  <si>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</si>
  <si>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Теория системного анализа и принятия решений в инфокоммуникациях</t>
  </si>
  <si>
    <t>Методология решения научно-технических задач в инфокоммуникациях</t>
  </si>
  <si>
    <t>Статистическая теория связи</t>
  </si>
  <si>
    <t>Методы криптографической защиты в инфокоммуникациях</t>
  </si>
  <si>
    <t>Теория автоматизированного управления в инфокоммуникациях</t>
  </si>
  <si>
    <t xml:space="preserve">1-45 80 01 Системы и сети инфокоммуникаций </t>
  </si>
  <si>
    <t>Методы управления информационными потоками</t>
  </si>
  <si>
    <t>Технологии спутниковой связи и мультимедийного вещания</t>
  </si>
  <si>
    <t>Технологии сетевого взаимодействия инфокоммуникационных систем</t>
  </si>
  <si>
    <t>Технологии видеонаблюдения и видеоаналитики</t>
  </si>
  <si>
    <t>Технологии разработки инфокоммуникационных систем на микроконтроллерах и сигнальных процессорах</t>
  </si>
  <si>
    <t>Алгоритмы машинного обучения в инфокоммуникациях</t>
  </si>
  <si>
    <t>Технологии разработки инфокоммуникационных систем на программируемых логических интегральных схемах</t>
  </si>
  <si>
    <t>Нейросетевые технологии в инфокоммуникациях</t>
  </si>
  <si>
    <t>Модуль «Технологии разработки инфокоммуникационных систем»</t>
  </si>
  <si>
    <t>Модули по выбору</t>
  </si>
  <si>
    <t>Методы передачи с расширением спектра</t>
  </si>
  <si>
    <t>Оптические методы локации, обработки и передачи информации</t>
  </si>
  <si>
    <t>Модуль «Передача и защита информации»</t>
  </si>
  <si>
    <t>Модуль «Управление системами и сетями инфокоммуникаций»</t>
  </si>
  <si>
    <t>Модуль «Интеллектуальная обработка данных»</t>
  </si>
  <si>
    <t>Модуль «Сетевое взаимодействие и безопасность»</t>
  </si>
  <si>
    <t>Методы защиты сетей инфокоммуникаций</t>
  </si>
  <si>
    <t>Модуль «Широкополосные технологии передачи и обработки данных»</t>
  </si>
  <si>
    <t>Мультиантенные технологии радиосвязи</t>
  </si>
  <si>
    <t>Технологии распределенной обработки и хранения данных</t>
  </si>
  <si>
    <t>Модуль «Распределенные инфокоммуникационные системы»</t>
  </si>
  <si>
    <t>Методы обработки сигналов в условиях многолучевости</t>
  </si>
  <si>
    <t xml:space="preserve">Методы помехоустойчивого кодирования в системах радиосвязи </t>
  </si>
  <si>
    <t>Методы распараллеливания обработки информации</t>
  </si>
  <si>
    <t>Методология проектирования систем и сетей радиосвязи</t>
  </si>
  <si>
    <t>Модуль «Системы и сети радиосвязи»</t>
  </si>
  <si>
    <t>УК-3, УК-4</t>
  </si>
  <si>
    <t>УК-5</t>
  </si>
  <si>
    <t>УК-8</t>
  </si>
  <si>
    <t>УПК-3</t>
  </si>
  <si>
    <t xml:space="preserve">Владеть теорией формирования, анализа и обработки сигналов систем и сетей инфокоммуникаций, уметь применять ее для разработки и обоснования инновационных проектов систем и сетей инфокоммуникаций </t>
  </si>
  <si>
    <t>Знать методы криптографической защиты информации, авторизации, аккаунтинга, аутентификации в инфокоммуникациях, уметь применять их для разработки защищенных систем инфокоммуникаций</t>
  </si>
  <si>
    <t>Владеть теорией автоматизированного управления, уметь применять ее в процессе разработки и исследования систем и сетей инфокоммуникаций</t>
  </si>
  <si>
    <t>УПК-4</t>
  </si>
  <si>
    <t>Выполнять научно-исследовательские и опытно-конструкторские работы в области систем и сетей инфокоммуникаций</t>
  </si>
  <si>
    <t>2.2.1</t>
  </si>
  <si>
    <t>2.2.2</t>
  </si>
  <si>
    <t xml:space="preserve">Владеть технологиями проектирования и разработки инфокоммуникационных систем на микроконтроллерах и сигнальных процессорах </t>
  </si>
  <si>
    <t>Владеть технологиями проектирования и разработки инфокоммуникационных систем на программируемых логических интегральных схемах</t>
  </si>
  <si>
    <t>СК-2, СК-3</t>
  </si>
  <si>
    <t>СК-2, СК-4</t>
  </si>
  <si>
    <t>Владеть методами сетевого взаимодействия, уметь разрабатывать протоколы и интерфейсы систем и сетей инфокоммуникаций</t>
  </si>
  <si>
    <t>2.3.1</t>
  </si>
  <si>
    <t>2.3</t>
  </si>
  <si>
    <t>2.3.2</t>
  </si>
  <si>
    <t>Владеть методами сетевой защиты, уметь применять их для проектирования и разработки систем и протоколов сетевой безопасности</t>
  </si>
  <si>
    <t>Владеть методами формирования, обработки, передачи, хранения и воспроизведения информации, уметь применять их для разработки систем инфокоммуникаций</t>
  </si>
  <si>
    <t>2.4.3</t>
  </si>
  <si>
    <t>СК-2, СК-7, СК-8</t>
  </si>
  <si>
    <t>СК-9</t>
  </si>
  <si>
    <t>Владеть методами машинного обучения, уметь применять их для исследования систем и сетей инфокоммуникаций</t>
  </si>
  <si>
    <t>СК-10</t>
  </si>
  <si>
    <t>Владеть методами нейросетевой обработки данных, уметь применять их для исследования инфокоммуникационных систем</t>
  </si>
  <si>
    <t>2.6.1.1</t>
  </si>
  <si>
    <t>2.6.1.2</t>
  </si>
  <si>
    <t>2.6.1.3</t>
  </si>
  <si>
    <t>2.6.1.4</t>
  </si>
  <si>
    <t>2.6.2.1</t>
  </si>
  <si>
    <t>2.6.2.2</t>
  </si>
  <si>
    <t>2.6.2.3</t>
  </si>
  <si>
    <t>СК-11</t>
  </si>
  <si>
    <t>СК-12</t>
  </si>
  <si>
    <t>СК-13</t>
  </si>
  <si>
    <t>СК-14</t>
  </si>
  <si>
    <t>Методы самоорганизации и сенсорные сети</t>
  </si>
  <si>
    <t>СК-7, СК-13</t>
  </si>
  <si>
    <t>СК-5, СК-12</t>
  </si>
  <si>
    <t>2.3.1, 2.6.1.3</t>
  </si>
  <si>
    <t>2.4.1, 2.6.1.2</t>
  </si>
  <si>
    <t>СК-8, СК-12</t>
  </si>
  <si>
    <t>2.4.1, 2.6.2.2</t>
  </si>
  <si>
    <t>2.2.1, 2.2.2, 2.4.1, 2.6.2.3</t>
  </si>
  <si>
    <t>СК-2, СК-12</t>
  </si>
  <si>
    <t>2.6.2.4</t>
  </si>
  <si>
    <t>СК-15</t>
  </si>
  <si>
    <t>Председатель НМС по связи и информационной безопасности</t>
  </si>
  <si>
    <t>С.В. Дробот</t>
  </si>
  <si>
    <t>Использовать теорию принятия  решений для анализа исходных данных, разработки подходов к решению научно-технических задач, оценки эффективности принимаемых решений</t>
  </si>
  <si>
    <t>УК-1, УК-2</t>
  </si>
  <si>
    <t>Разработан в качестве примера реализации образовательного стандарта по специальности 1-45 80 01 «Системы и сети инфокоммуникаций».</t>
  </si>
  <si>
    <t>3.</t>
  </si>
  <si>
    <t>Срок обучения: 1 год 8 месяцев</t>
  </si>
  <si>
    <t>СК-12,      СК-15</t>
  </si>
  <si>
    <t>2.7</t>
  </si>
  <si>
    <t>/568</t>
  </si>
  <si>
    <t>/316</t>
  </si>
  <si>
    <t>/96</t>
  </si>
  <si>
    <t>/140</t>
  </si>
  <si>
    <t>/230</t>
  </si>
  <si>
    <t>/122</t>
  </si>
  <si>
    <t>/6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</si>
  <si>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</si>
  <si>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</si>
  <si>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</si>
  <si>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</si>
  <si>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</si>
  <si>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</si>
  <si>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</si>
  <si>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</si>
  <si>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</si>
  <si>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</si>
  <si>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</si>
  <si>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</si>
  <si>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Продолжение типового учебного плана по специальности 1-45 80 01  «Системы и сети инфокоммуникаций».</t>
  </si>
  <si>
    <t>1.3</t>
  </si>
  <si>
    <t>1.3.1</t>
  </si>
  <si>
    <t>1.3.2</t>
  </si>
  <si>
    <t>1.3.3</t>
  </si>
  <si>
    <t>1.3.1, 1.3.2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</si>
  <si>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</si>
  <si>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Уметь применять методы системного анализа в научных исследованиях и разработках</t>
  </si>
  <si>
    <t>Владеть методами распределения информации, управления и маршрутизации, уметь использовать их для исследования и разработки систем инфокоммуникаций</t>
  </si>
  <si>
    <t>Владеть методами алгоритмизации, обработки сигналов, уметь применять их для разработки алгоритмов и программного обеспечение систем и сетей инфокоммуникаций</t>
  </si>
  <si>
    <t>Владеть теорией оптической связи, уметь применять ее к проектированию оптических систем и сетей, разработке устройств оптической передачи и обработки информации</t>
  </si>
  <si>
    <t>Владеть теорией передачи сигналов, распространения радиоволн, модуляции и кодирования, уметь применять ее к проектированию систем и сетей инфокоммуникаций</t>
  </si>
  <si>
    <t>Владеть методами коммутации, маршрутизации, распределения нагрузки, резервирования сетевых ресурсов, уметь применять их в проектировании систем и сетей инфокоммуникаций</t>
  </si>
  <si>
    <t>Владеть методами распараллеливания обработки данных, уметь применять их для разработки высокоскоростных инфокоммуникационных систем</t>
  </si>
  <si>
    <t>Владеть методами помехоустойчивого кодирования данных, уметь применять их для разработки помехоустойчивых инфокоммуникационных систем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</si>
  <si>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</si>
  <si>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</si>
  <si>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</si>
  <si>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>30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</si>
  <si>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>23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</si>
  <si>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</si>
  <si>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</si>
  <si>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>29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</si>
  <si>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t>2.5.2, 2.6.1.3, 2.6.2.2, 2.6.2.3, 2.6.2.4</t>
  </si>
  <si>
    <t>2.6.1.1, 2.6.1.2</t>
  </si>
  <si>
    <t>2.6.2.1, 2.6.2.4</t>
  </si>
  <si>
    <t>Обладать навыками организации и планировния научных исследований и разработок в области инфокоммуникаций, формирования отчетов по НИР, написания научных работ, подготовки научных публикаций, докладов</t>
  </si>
  <si>
    <r>
      <rPr>
        <u/>
        <sz val="22"/>
        <rFont val="Times New Roman"/>
        <family val="1"/>
        <charset val="204"/>
      </rPr>
      <t>26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</si>
</sst>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name val="Arial Cyr"/>
      <charset val="204"/>
    </font>
    <font>
      <i/>
      <sz val="28"/>
      <name val="Times New Roman"/>
      <family val="1"/>
      <charset val="204"/>
    </font>
    <font>
      <b/>
      <sz val="28"/>
      <color theme="0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sz val="28"/>
      <color theme="0"/>
      <name val="Times New Roman"/>
      <family val="1"/>
      <charset val="204"/>
    </font>
    <font>
      <sz val="28"/>
      <color theme="0"/>
      <name val="Arial Cyr"/>
      <charset val="204"/>
    </font>
    <font>
      <sz val="30"/>
      <color theme="0"/>
      <name val="Arial Cyr"/>
      <charset val="204"/>
    </font>
    <font>
      <sz val="22"/>
      <color theme="0"/>
      <name val="Arial Cyr"/>
      <charset val="204"/>
    </font>
    <font>
      <b/>
      <sz val="28"/>
      <color theme="0"/>
      <name val="Times New Roman"/>
      <family val="1"/>
      <charset val="204"/>
    </font>
    <font>
      <b/>
      <sz val="22"/>
      <color theme="0"/>
      <name val="Arial Cyr"/>
      <charset val="204"/>
    </font>
    <font>
      <i/>
      <sz val="28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52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23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8" fillId="0" borderId="0" xfId="0" applyFont="1" applyFill="1" applyAlignment="1"/>
    <xf numFmtId="0" fontId="13" fillId="0" borderId="0" xfId="0" applyFont="1" applyFill="1"/>
    <xf numFmtId="49" fontId="2" fillId="0" borderId="0" xfId="0" applyNumberFormat="1" applyFont="1" applyFill="1" applyBorder="1" applyAlignment="1">
      <alignment horizontal="left" vertical="center"/>
    </xf>
    <xf numFmtId="49" fontId="3" fillId="0" borderId="54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3" fillId="0" borderId="54" xfId="0" applyFont="1" applyFill="1" applyBorder="1" applyAlignment="1">
      <alignment horizontal="left" vertical="center"/>
    </xf>
    <xf numFmtId="49" fontId="12" fillId="0" borderId="56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left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/>
    <xf numFmtId="49" fontId="2" fillId="0" borderId="1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6" fillId="0" borderId="59" xfId="0" applyFont="1" applyFill="1" applyBorder="1"/>
    <xf numFmtId="0" fontId="16" fillId="0" borderId="59" xfId="0" applyFont="1" applyFill="1" applyBorder="1" applyAlignment="1">
      <alignment horizontal="center" vertical="center"/>
    </xf>
    <xf numFmtId="49" fontId="16" fillId="0" borderId="59" xfId="0" applyNumberFormat="1" applyFont="1" applyFill="1" applyBorder="1" applyAlignment="1">
      <alignment horizontal="center"/>
    </xf>
    <xf numFmtId="49" fontId="16" fillId="0" borderId="72" xfId="0" applyNumberFormat="1" applyFont="1" applyFill="1" applyBorder="1" applyAlignment="1">
      <alignment horizontal="center"/>
    </xf>
    <xf numFmtId="49" fontId="2" fillId="0" borderId="58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left" vertical="top"/>
    </xf>
    <xf numFmtId="0" fontId="16" fillId="0" borderId="16" xfId="0" applyFont="1" applyFill="1" applyBorder="1" applyAlignment="1">
      <alignment horizontal="left" vertical="top"/>
    </xf>
    <xf numFmtId="0" fontId="16" fillId="0" borderId="53" xfId="0" applyFont="1" applyFill="1" applyBorder="1"/>
    <xf numFmtId="0" fontId="16" fillId="0" borderId="47" xfId="0" applyFont="1" applyFill="1" applyBorder="1"/>
    <xf numFmtId="0" fontId="16" fillId="0" borderId="46" xfId="0" applyFont="1" applyFill="1" applyBorder="1"/>
    <xf numFmtId="0" fontId="16" fillId="0" borderId="46" xfId="0" applyFont="1" applyFill="1" applyBorder="1" applyAlignment="1">
      <alignment horizontal="center" vertical="center"/>
    </xf>
    <xf numFmtId="0" fontId="10" fillId="0" borderId="46" xfId="0" applyFont="1" applyFill="1" applyBorder="1"/>
    <xf numFmtId="0" fontId="16" fillId="0" borderId="5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49" fontId="2" fillId="0" borderId="66" xfId="0" applyNumberFormat="1" applyFont="1" applyFill="1" applyBorder="1" applyAlignment="1">
      <alignment horizontal="left" vertical="center"/>
    </xf>
    <xf numFmtId="49" fontId="12" fillId="0" borderId="66" xfId="0" applyNumberFormat="1" applyFont="1" applyFill="1" applyBorder="1" applyAlignment="1">
      <alignment horizontal="left" vertical="center"/>
    </xf>
    <xf numFmtId="49" fontId="2" fillId="0" borderId="57" xfId="0" applyNumberFormat="1" applyFont="1" applyFill="1" applyBorder="1" applyAlignment="1">
      <alignment horizontal="left" vertical="center"/>
    </xf>
    <xf numFmtId="49" fontId="12" fillId="0" borderId="7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wrapText="1"/>
    </xf>
    <xf numFmtId="49" fontId="3" fillId="0" borderId="56" xfId="0" applyNumberFormat="1" applyFont="1" applyFill="1" applyBorder="1" applyAlignment="1">
      <alignment horizontal="left" vertical="center"/>
    </xf>
    <xf numFmtId="49" fontId="12" fillId="0" borderId="74" xfId="0" applyNumberFormat="1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49" fontId="16" fillId="0" borderId="46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NumberFormat="1" applyFont="1" applyFill="1"/>
    <xf numFmtId="0" fontId="23" fillId="0" borderId="0" xfId="0" applyFont="1" applyFill="1" applyProtection="1">
      <protection locked="0"/>
    </xf>
    <xf numFmtId="0" fontId="28" fillId="0" borderId="0" xfId="0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0" fontId="15" fillId="0" borderId="0" xfId="0" applyFont="1" applyFill="1" applyBorder="1"/>
    <xf numFmtId="1" fontId="26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 vertical="center"/>
    </xf>
    <xf numFmtId="0" fontId="24" fillId="0" borderId="0" xfId="0" applyFont="1" applyFill="1" applyBorder="1"/>
    <xf numFmtId="49" fontId="23" fillId="0" borderId="0" xfId="0" applyNumberFormat="1" applyFont="1" applyFill="1" applyBorder="1" applyAlignment="1">
      <alignment wrapText="1"/>
    </xf>
    <xf numFmtId="0" fontId="12" fillId="0" borderId="3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left" wrapText="1"/>
    </xf>
    <xf numFmtId="0" fontId="12" fillId="0" borderId="36" xfId="0" applyFont="1" applyFill="1" applyBorder="1" applyAlignment="1">
      <alignment horizontal="left" wrapText="1"/>
    </xf>
    <xf numFmtId="0" fontId="12" fillId="0" borderId="35" xfId="0" applyFont="1" applyFill="1" applyBorder="1" applyAlignment="1">
      <alignment horizontal="left" wrapText="1"/>
    </xf>
    <xf numFmtId="0" fontId="12" fillId="0" borderId="70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0" fontId="2" fillId="0" borderId="73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left" vertical="center"/>
    </xf>
    <xf numFmtId="0" fontId="2" fillId="0" borderId="75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 vertical="center" textRotation="90"/>
    </xf>
    <xf numFmtId="0" fontId="2" fillId="0" borderId="37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26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left" wrapText="1"/>
    </xf>
    <xf numFmtId="0" fontId="7" fillId="0" borderId="69" xfId="0" applyFont="1" applyFill="1" applyBorder="1" applyAlignment="1">
      <alignment horizontal="left" wrapText="1"/>
    </xf>
    <xf numFmtId="0" fontId="7" fillId="0" borderId="71" xfId="0" applyFont="1" applyFill="1" applyBorder="1" applyAlignment="1">
      <alignment horizontal="left" wrapText="1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14" fillId="0" borderId="67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68" xfId="0" applyNumberFormat="1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45" xfId="0" applyNumberFormat="1" applyFont="1" applyFill="1" applyBorder="1" applyAlignment="1">
      <alignment horizontal="center" vertical="center"/>
    </xf>
    <xf numFmtId="49" fontId="14" fillId="0" borderId="51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wrapText="1"/>
    </xf>
    <xf numFmtId="0" fontId="2" fillId="0" borderId="48" xfId="0" applyFont="1" applyFill="1" applyBorder="1" applyAlignment="1">
      <alignment horizontal="left" wrapText="1"/>
    </xf>
    <xf numFmtId="49" fontId="2" fillId="0" borderId="6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left" wrapText="1"/>
    </xf>
    <xf numFmtId="0" fontId="12" fillId="0" borderId="29" xfId="0" applyFont="1" applyFill="1" applyBorder="1" applyAlignment="1">
      <alignment horizontal="left" wrapText="1"/>
    </xf>
    <xf numFmtId="0" fontId="12" fillId="0" borderId="29" xfId="0" applyFont="1" applyFill="1" applyBorder="1" applyAlignment="1">
      <alignment horizontal="center" vertical="center"/>
    </xf>
    <xf numFmtId="49" fontId="14" fillId="0" borderId="63" xfId="0" applyNumberFormat="1" applyFont="1" applyFill="1" applyBorder="1" applyAlignment="1">
      <alignment horizontal="center" vertical="center"/>
    </xf>
    <xf numFmtId="49" fontId="14" fillId="0" borderId="65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9" fontId="14" fillId="0" borderId="64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wrapText="1"/>
    </xf>
    <xf numFmtId="0" fontId="3" fillId="0" borderId="63" xfId="0" applyFont="1" applyFill="1" applyBorder="1" applyAlignment="1">
      <alignment horizontal="left" wrapText="1"/>
    </xf>
    <xf numFmtId="0" fontId="3" fillId="0" borderId="64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3" fillId="0" borderId="47" xfId="0" applyNumberFormat="1" applyFont="1" applyFill="1" applyBorder="1" applyAlignment="1">
      <alignment horizontal="center" vertical="center"/>
    </xf>
    <xf numFmtId="49" fontId="3" fillId="0" borderId="46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left" wrapText="1"/>
    </xf>
    <xf numFmtId="0" fontId="2" fillId="0" borderId="5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textRotation="90"/>
    </xf>
    <xf numFmtId="0" fontId="2" fillId="0" borderId="22" xfId="0" applyFont="1" applyFill="1" applyBorder="1" applyAlignment="1">
      <alignment horizontal="center" textRotation="90"/>
    </xf>
    <xf numFmtId="0" fontId="2" fillId="0" borderId="19" xfId="0" applyFont="1" applyFill="1" applyBorder="1" applyAlignment="1">
      <alignment horizontal="center" textRotation="90"/>
    </xf>
    <xf numFmtId="0" fontId="2" fillId="0" borderId="18" xfId="0" applyFont="1" applyFill="1" applyBorder="1" applyAlignment="1">
      <alignment horizontal="center" textRotation="90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12" fillId="0" borderId="50" xfId="0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49" fontId="12" fillId="0" borderId="44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textRotation="90"/>
    </xf>
    <xf numFmtId="0" fontId="14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wrapText="1"/>
    </xf>
    <xf numFmtId="0" fontId="12" fillId="0" borderId="59" xfId="0" applyFont="1" applyFill="1" applyBorder="1" applyAlignment="1">
      <alignment horizontal="left" wrapText="1"/>
    </xf>
    <xf numFmtId="0" fontId="12" fillId="0" borderId="72" xfId="0" applyFont="1" applyFill="1" applyBorder="1" applyAlignment="1">
      <alignment horizontal="left" wrapText="1"/>
    </xf>
    <xf numFmtId="0" fontId="12" fillId="0" borderId="53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1" fontId="12" fillId="0" borderId="65" xfId="0" applyNumberFormat="1" applyFont="1" applyFill="1" applyBorder="1" applyAlignment="1">
      <alignment horizontal="center" vertical="center"/>
    </xf>
    <xf numFmtId="1" fontId="12" fillId="0" borderId="42" xfId="0" applyNumberFormat="1" applyFont="1" applyFill="1" applyBorder="1" applyAlignment="1">
      <alignment horizontal="center" vertical="center"/>
    </xf>
    <xf numFmtId="1" fontId="12" fillId="0" borderId="4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wrapText="1"/>
    </xf>
    <xf numFmtId="0" fontId="7" fillId="0" borderId="29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49" fontId="2" fillId="0" borderId="68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5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16" fillId="0" borderId="17" xfId="0" applyFont="1" applyFill="1" applyBorder="1" applyAlignment="1">
      <alignment horizontal="center" vertical="center" textRotation="90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58" xfId="0" applyFont="1" applyFill="1" applyBorder="1" applyAlignment="1">
      <alignment horizontal="center" vertical="center" textRotation="90"/>
    </xf>
    <xf numFmtId="0" fontId="16" fillId="0" borderId="57" xfId="0" applyFont="1" applyFill="1" applyBorder="1" applyAlignment="1">
      <alignment horizontal="center" vertical="center" textRotation="90"/>
    </xf>
    <xf numFmtId="0" fontId="17" fillId="0" borderId="41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16" fillId="0" borderId="41" xfId="0" applyFont="1" applyFill="1" applyBorder="1" applyAlignment="1">
      <alignment horizontal="center" vertical="center" textRotation="90"/>
    </xf>
    <xf numFmtId="0" fontId="16" fillId="0" borderId="46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textRotation="90"/>
    </xf>
    <xf numFmtId="0" fontId="2" fillId="0" borderId="43" xfId="0" applyFont="1" applyFill="1" applyBorder="1" applyAlignment="1">
      <alignment horizontal="center" textRotation="90"/>
    </xf>
    <xf numFmtId="0" fontId="2" fillId="0" borderId="52" xfId="0" applyFont="1" applyFill="1" applyBorder="1" applyAlignment="1">
      <alignment horizontal="center" textRotation="90"/>
    </xf>
    <xf numFmtId="0" fontId="2" fillId="0" borderId="49" xfId="0" applyFont="1" applyFill="1" applyBorder="1" applyAlignment="1">
      <alignment horizontal="center" textRotation="90"/>
    </xf>
    <xf numFmtId="0" fontId="2" fillId="0" borderId="68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0" fontId="16" fillId="0" borderId="73" xfId="0" applyFont="1" applyFill="1" applyBorder="1" applyAlignment="1">
      <alignment horizontal="left" vertical="center" textRotation="255"/>
    </xf>
    <xf numFmtId="0" fontId="16" fillId="0" borderId="75" xfId="0" applyFont="1" applyFill="1" applyBorder="1" applyAlignment="1">
      <alignment horizontal="left" vertical="center" textRotation="255"/>
    </xf>
    <xf numFmtId="0" fontId="17" fillId="0" borderId="6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right" textRotation="90"/>
    </xf>
    <xf numFmtId="0" fontId="16" fillId="0" borderId="36" xfId="0" applyFont="1" applyFill="1" applyBorder="1" applyAlignment="1">
      <alignment horizontal="right" textRotation="90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textRotation="90"/>
    </xf>
    <xf numFmtId="0" fontId="12" fillId="0" borderId="12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6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49" fontId="2" fillId="0" borderId="7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6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4"/>
  <sheetViews>
    <sheetView showZeros="0" tabSelected="1" view="pageBreakPreview" zoomScale="40" zoomScaleNormal="55" zoomScaleSheetLayoutView="40" zoomScalePageLayoutView="55" workbookViewId="0">
      <selection sqref="A1:BH146"/>
    </sheetView>
  </sheetViews>
  <sheetFormatPr defaultColWidth="8.85546875" defaultRowHeight="35.25" x14ac:dyDescent="0.5"/>
  <cols>
    <col min="1" max="1" width="17.140625" style="27" customWidth="1"/>
    <col min="2" max="2" width="5.7109375" style="25" customWidth="1"/>
    <col min="3" max="4" width="6.42578125" style="25" customWidth="1"/>
    <col min="5" max="5" width="6.7109375" style="25" customWidth="1"/>
    <col min="6" max="8" width="6.85546875" style="25" customWidth="1"/>
    <col min="9" max="10" width="6.7109375" style="25" customWidth="1"/>
    <col min="11" max="11" width="5.7109375" style="25" customWidth="1"/>
    <col min="12" max="13" width="6.42578125" style="25" customWidth="1"/>
    <col min="14" max="14" width="6.28515625" style="25" customWidth="1"/>
    <col min="15" max="15" width="6.140625" style="25" customWidth="1"/>
    <col min="16" max="16" width="6.28515625" style="25" customWidth="1"/>
    <col min="17" max="17" width="6.7109375" style="25" customWidth="1"/>
    <col min="18" max="18" width="7.28515625" style="26" customWidth="1"/>
    <col min="19" max="19" width="7.42578125" style="26" customWidth="1"/>
    <col min="20" max="20" width="7.7109375" style="25" customWidth="1"/>
    <col min="21" max="21" width="7.140625" style="25" customWidth="1"/>
    <col min="22" max="22" width="6.5703125" style="25" customWidth="1"/>
    <col min="23" max="23" width="6.85546875" style="25" customWidth="1"/>
    <col min="24" max="24" width="5.7109375" style="25" customWidth="1"/>
    <col min="25" max="25" width="6.42578125" style="25" customWidth="1"/>
    <col min="26" max="26" width="6.7109375" style="25" customWidth="1"/>
    <col min="27" max="27" width="6.5703125" style="25" customWidth="1"/>
    <col min="28" max="28" width="5.7109375" style="25" customWidth="1"/>
    <col min="29" max="29" width="6.7109375" style="25" customWidth="1"/>
    <col min="30" max="31" width="6.5703125" style="25" customWidth="1"/>
    <col min="32" max="32" width="6.7109375" style="25" customWidth="1"/>
    <col min="33" max="33" width="6.42578125" style="25" customWidth="1"/>
    <col min="34" max="36" width="6.5703125" style="25" customWidth="1"/>
    <col min="37" max="37" width="6.28515625" style="25" customWidth="1"/>
    <col min="38" max="38" width="6.85546875" style="25" customWidth="1"/>
    <col min="39" max="39" width="6.5703125" style="25" customWidth="1"/>
    <col min="40" max="40" width="6.140625" style="25" customWidth="1"/>
    <col min="41" max="41" width="5.28515625" style="25" customWidth="1"/>
    <col min="42" max="42" width="6" style="25" customWidth="1"/>
    <col min="43" max="43" width="6.28515625" style="25" customWidth="1"/>
    <col min="44" max="44" width="6.85546875" style="25" customWidth="1"/>
    <col min="45" max="45" width="6.5703125" style="25" customWidth="1"/>
    <col min="46" max="47" width="6.140625" style="25" customWidth="1"/>
    <col min="48" max="48" width="5.85546875" style="25" customWidth="1"/>
    <col min="49" max="51" width="5.7109375" style="25" customWidth="1"/>
    <col min="52" max="52" width="6" style="25" customWidth="1"/>
    <col min="53" max="53" width="6.28515625" style="25" customWidth="1"/>
    <col min="54" max="54" width="6.42578125" style="25" customWidth="1"/>
    <col min="55" max="55" width="5.7109375" style="25" customWidth="1"/>
    <col min="56" max="56" width="5.42578125" style="27" customWidth="1"/>
    <col min="57" max="57" width="6.42578125" style="27" customWidth="1"/>
    <col min="58" max="58" width="5.7109375" style="27" customWidth="1"/>
    <col min="59" max="59" width="6.140625" style="27" customWidth="1"/>
    <col min="60" max="60" width="6.42578125" style="27" customWidth="1"/>
    <col min="61" max="61" width="4.85546875" style="113" customWidth="1"/>
    <col min="62" max="62" width="21.28515625" style="129" bestFit="1" customWidth="1"/>
    <col min="63" max="16384" width="8.85546875" style="25"/>
  </cols>
  <sheetData>
    <row r="1" spans="1:62" s="9" customFormat="1" ht="37.5" x14ac:dyDescent="0.5">
      <c r="A1" s="11"/>
      <c r="R1" s="10"/>
      <c r="S1" s="10"/>
      <c r="BD1" s="11"/>
      <c r="BE1" s="11"/>
      <c r="BF1" s="11"/>
      <c r="BG1" s="11"/>
      <c r="BH1" s="11"/>
      <c r="BI1" s="113"/>
      <c r="BJ1" s="129"/>
    </row>
    <row r="2" spans="1:62" s="9" customFormat="1" ht="33" customHeight="1" x14ac:dyDescent="0.55000000000000004">
      <c r="A2" s="11"/>
      <c r="B2" s="2" t="s">
        <v>131</v>
      </c>
      <c r="C2" s="2"/>
      <c r="D2" s="2"/>
      <c r="E2" s="2"/>
      <c r="F2" s="2"/>
      <c r="G2" s="2"/>
      <c r="H2" s="2"/>
      <c r="I2" s="2"/>
      <c r="J2" s="2"/>
      <c r="K2" s="2"/>
      <c r="L2" s="2"/>
      <c r="R2" s="10"/>
      <c r="S2" s="10"/>
      <c r="V2" s="28" t="s">
        <v>130</v>
      </c>
      <c r="Z2" s="12"/>
      <c r="BC2" s="486"/>
      <c r="BD2" s="486"/>
      <c r="BE2" s="486"/>
      <c r="BF2" s="486"/>
      <c r="BG2" s="486"/>
      <c r="BH2" s="486"/>
      <c r="BI2" s="113"/>
      <c r="BJ2" s="129"/>
    </row>
    <row r="3" spans="1:62" s="9" customFormat="1" ht="21" customHeight="1" x14ac:dyDescent="0.5">
      <c r="A3" s="11"/>
      <c r="R3" s="10"/>
      <c r="S3" s="10"/>
      <c r="BD3" s="11"/>
      <c r="BE3" s="11"/>
      <c r="BF3" s="11"/>
      <c r="BG3" s="11"/>
      <c r="BH3" s="11"/>
      <c r="BI3" s="113"/>
      <c r="BJ3" s="129"/>
    </row>
    <row r="4" spans="1:62" s="9" customFormat="1" ht="40.5" x14ac:dyDescent="0.55000000000000004">
      <c r="A4" s="11"/>
      <c r="B4" s="2" t="s">
        <v>129</v>
      </c>
      <c r="C4" s="2"/>
      <c r="D4" s="2"/>
      <c r="E4" s="2"/>
      <c r="F4" s="2"/>
      <c r="G4" s="2"/>
      <c r="H4" s="2"/>
      <c r="I4" s="2"/>
      <c r="J4" s="2"/>
      <c r="K4" s="2"/>
      <c r="L4" s="2"/>
      <c r="R4" s="10"/>
      <c r="S4" s="10"/>
      <c r="AA4" s="13" t="s">
        <v>128</v>
      </c>
      <c r="BD4" s="11"/>
      <c r="BE4" s="11"/>
      <c r="BF4" s="11"/>
      <c r="BG4" s="11"/>
      <c r="BH4" s="11"/>
      <c r="BI4" s="113"/>
      <c r="BJ4" s="129"/>
    </row>
    <row r="5" spans="1:62" s="9" customFormat="1" ht="35.25" customHeight="1" x14ac:dyDescent="0.55000000000000004">
      <c r="A5" s="11"/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R5" s="10"/>
      <c r="S5" s="10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BD5" s="11"/>
      <c r="BE5" s="11"/>
      <c r="BF5" s="11"/>
      <c r="BG5" s="11"/>
      <c r="BH5" s="11"/>
      <c r="BI5" s="113"/>
      <c r="BJ5" s="129"/>
    </row>
    <row r="6" spans="1:62" s="9" customFormat="1" ht="35.25" customHeight="1" x14ac:dyDescent="0.55000000000000004">
      <c r="A6" s="11"/>
      <c r="B6" s="2" t="s">
        <v>126</v>
      </c>
      <c r="C6" s="2"/>
      <c r="D6" s="2"/>
      <c r="E6" s="2"/>
      <c r="F6" s="2"/>
      <c r="G6" s="2"/>
      <c r="H6" s="2"/>
      <c r="I6" s="2"/>
      <c r="J6" s="2"/>
      <c r="K6" s="2"/>
      <c r="L6" s="2"/>
      <c r="P6" s="14"/>
      <c r="Q6" s="14"/>
      <c r="R6" s="14"/>
      <c r="S6" s="28" t="s">
        <v>136</v>
      </c>
      <c r="T6" s="14"/>
      <c r="U6" s="14"/>
      <c r="W6" s="15"/>
      <c r="X6" s="15"/>
      <c r="Y6" s="168" t="s">
        <v>194</v>
      </c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98"/>
      <c r="AV6" s="16" t="s">
        <v>125</v>
      </c>
      <c r="AW6" s="16"/>
      <c r="AX6" s="2"/>
      <c r="AY6" s="2"/>
      <c r="AZ6" s="17" t="s">
        <v>124</v>
      </c>
      <c r="BD6" s="1"/>
      <c r="BE6" s="1"/>
      <c r="BF6" s="2"/>
      <c r="BG6" s="2"/>
      <c r="BH6" s="2"/>
      <c r="BI6" s="113"/>
      <c r="BJ6" s="129"/>
    </row>
    <row r="7" spans="1:62" s="9" customFormat="1" ht="38.25" customHeight="1" x14ac:dyDescent="0.55000000000000004">
      <c r="A7" s="11"/>
      <c r="B7" s="18"/>
      <c r="C7" s="19"/>
      <c r="D7" s="19"/>
      <c r="E7" s="19"/>
      <c r="F7" s="19"/>
      <c r="G7" s="19"/>
      <c r="H7" s="14" t="s">
        <v>149</v>
      </c>
      <c r="I7" s="14"/>
      <c r="J7" s="2"/>
      <c r="K7" s="2"/>
      <c r="L7" s="2"/>
      <c r="O7" s="14"/>
      <c r="Q7" s="14"/>
      <c r="R7" s="14"/>
      <c r="S7" s="10"/>
      <c r="U7" s="14"/>
      <c r="V7" s="15"/>
      <c r="W7" s="15"/>
      <c r="X7" s="15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98"/>
      <c r="AW7" s="20"/>
      <c r="AX7" s="2"/>
      <c r="AY7" s="2"/>
      <c r="AZ7" s="2"/>
      <c r="BD7" s="2"/>
      <c r="BE7" s="2"/>
      <c r="BF7" s="2"/>
      <c r="BG7" s="2"/>
      <c r="BH7" s="2"/>
      <c r="BI7" s="113"/>
      <c r="BJ7" s="129"/>
    </row>
    <row r="8" spans="1:62" s="9" customFormat="1" ht="42.75" customHeight="1" x14ac:dyDescent="0.55000000000000004">
      <c r="A8" s="11"/>
      <c r="B8" s="483" t="s">
        <v>159</v>
      </c>
      <c r="C8" s="483"/>
      <c r="D8" s="483"/>
      <c r="E8" s="483"/>
      <c r="F8" s="483"/>
      <c r="G8" s="483"/>
      <c r="H8" s="487">
        <v>2019</v>
      </c>
      <c r="I8" s="487"/>
      <c r="J8" s="487"/>
      <c r="K8" s="487"/>
      <c r="L8" s="2"/>
      <c r="O8" s="21"/>
      <c r="R8" s="21"/>
      <c r="S8" s="324"/>
      <c r="T8" s="324"/>
      <c r="U8" s="324"/>
      <c r="V8" s="324"/>
      <c r="W8" s="324"/>
      <c r="X8" s="324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2" t="s">
        <v>276</v>
      </c>
      <c r="AX8" s="14"/>
      <c r="AY8" s="14"/>
      <c r="AZ8" s="14"/>
      <c r="BD8" s="14"/>
      <c r="BE8" s="14"/>
      <c r="BF8" s="14"/>
      <c r="BG8" s="14"/>
      <c r="BH8" s="14"/>
      <c r="BI8" s="113"/>
      <c r="BJ8" s="129"/>
    </row>
    <row r="9" spans="1:62" s="9" customFormat="1" ht="21.75" customHeight="1" x14ac:dyDescent="0.55000000000000004">
      <c r="A9" s="11"/>
      <c r="C9" s="2"/>
      <c r="D9" s="2"/>
      <c r="E9" s="2"/>
      <c r="F9" s="2"/>
      <c r="G9" s="2"/>
      <c r="L9" s="2"/>
      <c r="O9" s="10"/>
      <c r="R9" s="10"/>
      <c r="S9" s="324"/>
      <c r="T9" s="324"/>
      <c r="U9" s="324"/>
      <c r="V9" s="324"/>
      <c r="W9" s="324"/>
      <c r="X9" s="324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4"/>
      <c r="AZ9" s="14"/>
      <c r="BA9" s="14"/>
      <c r="BB9" s="14"/>
      <c r="BC9" s="14"/>
      <c r="BD9" s="14"/>
      <c r="BE9" s="14"/>
      <c r="BF9" s="14"/>
      <c r="BG9" s="14"/>
      <c r="BH9" s="14"/>
      <c r="BI9" s="113"/>
      <c r="BJ9" s="129"/>
    </row>
    <row r="10" spans="1:62" s="9" customFormat="1" ht="30" customHeight="1" x14ac:dyDescent="0.55000000000000004">
      <c r="A10" s="11"/>
      <c r="B10" s="2" t="s">
        <v>123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R10" s="10"/>
      <c r="S10" s="324"/>
      <c r="T10" s="324"/>
      <c r="U10" s="324"/>
      <c r="V10" s="324"/>
      <c r="W10" s="324"/>
      <c r="X10" s="324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BD10" s="11"/>
      <c r="BE10" s="11"/>
      <c r="BF10" s="11"/>
      <c r="BG10" s="11"/>
      <c r="BH10" s="11"/>
      <c r="BI10" s="113"/>
      <c r="BJ10" s="129"/>
    </row>
    <row r="11" spans="1:62" s="9" customFormat="1" ht="14.25" customHeight="1" x14ac:dyDescent="0.55000000000000004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R11" s="10"/>
      <c r="S11" s="10"/>
      <c r="T11" s="2"/>
      <c r="U11" s="2"/>
      <c r="V11" s="15"/>
      <c r="W11" s="15"/>
      <c r="X11" s="15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BA11" s="2"/>
      <c r="BD11" s="11"/>
      <c r="BE11" s="11"/>
      <c r="BF11" s="11"/>
      <c r="BG11" s="11"/>
      <c r="BH11" s="11"/>
      <c r="BI11" s="113"/>
      <c r="BJ11" s="129"/>
    </row>
    <row r="12" spans="1:62" s="96" customFormat="1" x14ac:dyDescent="0.5">
      <c r="A12" s="24"/>
      <c r="K12" s="6" t="s">
        <v>122</v>
      </c>
      <c r="R12" s="22"/>
      <c r="S12" s="22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23"/>
      <c r="AN12" s="23" t="s">
        <v>121</v>
      </c>
      <c r="BD12" s="24"/>
      <c r="BE12" s="24"/>
      <c r="BF12" s="24"/>
      <c r="BG12" s="24"/>
      <c r="BH12" s="24"/>
      <c r="BI12" s="113"/>
      <c r="BJ12" s="129"/>
    </row>
    <row r="13" spans="1:62" ht="13.5" customHeight="1" thickBot="1" x14ac:dyDescent="0.55000000000000004"/>
    <row r="14" spans="1:62" ht="25.5" customHeight="1" x14ac:dyDescent="0.5">
      <c r="A14" s="509" t="s">
        <v>120</v>
      </c>
      <c r="B14" s="511" t="s">
        <v>119</v>
      </c>
      <c r="C14" s="492"/>
      <c r="D14" s="492"/>
      <c r="E14" s="492"/>
      <c r="F14" s="493" t="s">
        <v>320</v>
      </c>
      <c r="G14" s="492" t="s">
        <v>118</v>
      </c>
      <c r="H14" s="492"/>
      <c r="I14" s="492"/>
      <c r="J14" s="493" t="s">
        <v>319</v>
      </c>
      <c r="K14" s="492" t="s">
        <v>117</v>
      </c>
      <c r="L14" s="492"/>
      <c r="M14" s="492"/>
      <c r="N14" s="492"/>
      <c r="O14" s="492" t="s">
        <v>116</v>
      </c>
      <c r="P14" s="492"/>
      <c r="Q14" s="492"/>
      <c r="R14" s="492"/>
      <c r="S14" s="493" t="s">
        <v>318</v>
      </c>
      <c r="T14" s="492" t="s">
        <v>115</v>
      </c>
      <c r="U14" s="492"/>
      <c r="V14" s="492"/>
      <c r="W14" s="493" t="s">
        <v>325</v>
      </c>
      <c r="X14" s="492" t="s">
        <v>114</v>
      </c>
      <c r="Y14" s="492"/>
      <c r="Z14" s="492"/>
      <c r="AA14" s="493" t="s">
        <v>317</v>
      </c>
      <c r="AB14" s="492" t="s">
        <v>113</v>
      </c>
      <c r="AC14" s="492"/>
      <c r="AD14" s="492"/>
      <c r="AE14" s="492"/>
      <c r="AF14" s="493" t="s">
        <v>316</v>
      </c>
      <c r="AG14" s="492" t="s">
        <v>112</v>
      </c>
      <c r="AH14" s="492"/>
      <c r="AI14" s="492"/>
      <c r="AJ14" s="493" t="s">
        <v>315</v>
      </c>
      <c r="AK14" s="492" t="s">
        <v>111</v>
      </c>
      <c r="AL14" s="492"/>
      <c r="AM14" s="492"/>
      <c r="AN14" s="492"/>
      <c r="AO14" s="492" t="s">
        <v>110</v>
      </c>
      <c r="AP14" s="492"/>
      <c r="AQ14" s="492"/>
      <c r="AR14" s="492"/>
      <c r="AS14" s="493" t="s">
        <v>314</v>
      </c>
      <c r="AT14" s="492" t="s">
        <v>109</v>
      </c>
      <c r="AU14" s="492"/>
      <c r="AV14" s="492"/>
      <c r="AW14" s="493" t="s">
        <v>313</v>
      </c>
      <c r="AX14" s="492" t="s">
        <v>108</v>
      </c>
      <c r="AY14" s="492"/>
      <c r="AZ14" s="492"/>
      <c r="BA14" s="508"/>
      <c r="BB14" s="495" t="s">
        <v>107</v>
      </c>
      <c r="BC14" s="497" t="s">
        <v>106</v>
      </c>
      <c r="BD14" s="497" t="s">
        <v>105</v>
      </c>
      <c r="BE14" s="514" t="s">
        <v>104</v>
      </c>
      <c r="BF14" s="497" t="s">
        <v>103</v>
      </c>
      <c r="BG14" s="488" t="s">
        <v>102</v>
      </c>
      <c r="BH14" s="490" t="s">
        <v>54</v>
      </c>
    </row>
    <row r="15" spans="1:62" ht="273" customHeight="1" thickBot="1" x14ac:dyDescent="0.55000000000000004">
      <c r="A15" s="510"/>
      <c r="B15" s="35" t="s">
        <v>101</v>
      </c>
      <c r="C15" s="36" t="s">
        <v>87</v>
      </c>
      <c r="D15" s="36" t="s">
        <v>86</v>
      </c>
      <c r="E15" s="36" t="s">
        <v>85</v>
      </c>
      <c r="F15" s="494"/>
      <c r="G15" s="36" t="s">
        <v>84</v>
      </c>
      <c r="H15" s="36" t="s">
        <v>83</v>
      </c>
      <c r="I15" s="36" t="s">
        <v>82</v>
      </c>
      <c r="J15" s="494"/>
      <c r="K15" s="36" t="s">
        <v>81</v>
      </c>
      <c r="L15" s="36" t="s">
        <v>80</v>
      </c>
      <c r="M15" s="36" t="s">
        <v>79</v>
      </c>
      <c r="N15" s="36" t="s">
        <v>100</v>
      </c>
      <c r="O15" s="36" t="s">
        <v>88</v>
      </c>
      <c r="P15" s="36" t="s">
        <v>87</v>
      </c>
      <c r="Q15" s="36" t="s">
        <v>86</v>
      </c>
      <c r="R15" s="36" t="s">
        <v>85</v>
      </c>
      <c r="S15" s="494"/>
      <c r="T15" s="36" t="s">
        <v>99</v>
      </c>
      <c r="U15" s="36" t="s">
        <v>98</v>
      </c>
      <c r="V15" s="36" t="s">
        <v>97</v>
      </c>
      <c r="W15" s="494"/>
      <c r="X15" s="36" t="s">
        <v>96</v>
      </c>
      <c r="Y15" s="36" t="s">
        <v>95</v>
      </c>
      <c r="Z15" s="36" t="s">
        <v>94</v>
      </c>
      <c r="AA15" s="494"/>
      <c r="AB15" s="36" t="s">
        <v>96</v>
      </c>
      <c r="AC15" s="36" t="s">
        <v>95</v>
      </c>
      <c r="AD15" s="36" t="s">
        <v>94</v>
      </c>
      <c r="AE15" s="36" t="s">
        <v>93</v>
      </c>
      <c r="AF15" s="494"/>
      <c r="AG15" s="36" t="s">
        <v>84</v>
      </c>
      <c r="AH15" s="36" t="s">
        <v>83</v>
      </c>
      <c r="AI15" s="36" t="s">
        <v>82</v>
      </c>
      <c r="AJ15" s="494"/>
      <c r="AK15" s="36" t="s">
        <v>92</v>
      </c>
      <c r="AL15" s="36" t="s">
        <v>91</v>
      </c>
      <c r="AM15" s="36" t="s">
        <v>90</v>
      </c>
      <c r="AN15" s="36" t="s">
        <v>89</v>
      </c>
      <c r="AO15" s="36" t="s">
        <v>88</v>
      </c>
      <c r="AP15" s="36" t="s">
        <v>87</v>
      </c>
      <c r="AQ15" s="36" t="s">
        <v>86</v>
      </c>
      <c r="AR15" s="36" t="s">
        <v>85</v>
      </c>
      <c r="AS15" s="494"/>
      <c r="AT15" s="36" t="s">
        <v>84</v>
      </c>
      <c r="AU15" s="36" t="s">
        <v>83</v>
      </c>
      <c r="AV15" s="36" t="s">
        <v>82</v>
      </c>
      <c r="AW15" s="494"/>
      <c r="AX15" s="36" t="s">
        <v>81</v>
      </c>
      <c r="AY15" s="36" t="s">
        <v>80</v>
      </c>
      <c r="AZ15" s="36" t="s">
        <v>79</v>
      </c>
      <c r="BA15" s="37" t="s">
        <v>78</v>
      </c>
      <c r="BB15" s="496"/>
      <c r="BC15" s="498"/>
      <c r="BD15" s="498"/>
      <c r="BE15" s="515"/>
      <c r="BF15" s="498"/>
      <c r="BG15" s="489"/>
      <c r="BH15" s="491"/>
    </row>
    <row r="16" spans="1:62" ht="30" customHeight="1" x14ac:dyDescent="0.5">
      <c r="A16" s="87" t="s">
        <v>77</v>
      </c>
      <c r="B16" s="88"/>
      <c r="C16" s="80"/>
      <c r="D16" s="80"/>
      <c r="E16" s="80"/>
      <c r="F16" s="80"/>
      <c r="G16" s="80"/>
      <c r="H16" s="80"/>
      <c r="I16" s="80"/>
      <c r="J16" s="80">
        <v>18</v>
      </c>
      <c r="K16" s="80"/>
      <c r="L16" s="80"/>
      <c r="M16" s="80"/>
      <c r="N16" s="80"/>
      <c r="O16" s="81"/>
      <c r="P16" s="81"/>
      <c r="Q16" s="81"/>
      <c r="R16" s="81"/>
      <c r="S16" s="81"/>
      <c r="T16" s="108" t="s">
        <v>69</v>
      </c>
      <c r="U16" s="108" t="s">
        <v>69</v>
      </c>
      <c r="V16" s="108" t="s">
        <v>69</v>
      </c>
      <c r="W16" s="82" t="s">
        <v>65</v>
      </c>
      <c r="X16" s="82" t="s">
        <v>65</v>
      </c>
      <c r="Y16" s="81"/>
      <c r="Z16" s="81"/>
      <c r="AA16" s="81"/>
      <c r="AB16" s="81"/>
      <c r="AC16" s="81"/>
      <c r="AD16" s="81"/>
      <c r="AE16" s="81"/>
      <c r="AF16" s="81">
        <v>18</v>
      </c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108" t="s">
        <v>69</v>
      </c>
      <c r="AR16" s="108" t="s">
        <v>69</v>
      </c>
      <c r="AS16" s="108" t="s">
        <v>69</v>
      </c>
      <c r="AT16" s="82" t="s">
        <v>65</v>
      </c>
      <c r="AU16" s="82" t="s">
        <v>65</v>
      </c>
      <c r="AV16" s="82" t="s">
        <v>65</v>
      </c>
      <c r="AW16" s="82" t="s">
        <v>65</v>
      </c>
      <c r="AX16" s="82" t="s">
        <v>65</v>
      </c>
      <c r="AY16" s="82" t="s">
        <v>65</v>
      </c>
      <c r="AZ16" s="82" t="s">
        <v>65</v>
      </c>
      <c r="BA16" s="83" t="s">
        <v>65</v>
      </c>
      <c r="BB16" s="38">
        <v>36</v>
      </c>
      <c r="BC16" s="39">
        <v>6</v>
      </c>
      <c r="BD16" s="39"/>
      <c r="BE16" s="39"/>
      <c r="BF16" s="39"/>
      <c r="BG16" s="40">
        <v>10</v>
      </c>
      <c r="BH16" s="41">
        <f>SUM(BB16:BG16)</f>
        <v>52</v>
      </c>
    </row>
    <row r="17" spans="1:62" ht="30" customHeight="1" thickBot="1" x14ac:dyDescent="0.55000000000000004">
      <c r="A17" s="86" t="s">
        <v>76</v>
      </c>
      <c r="B17" s="89"/>
      <c r="C17" s="90"/>
      <c r="D17" s="90"/>
      <c r="E17" s="90"/>
      <c r="F17" s="90"/>
      <c r="G17" s="90"/>
      <c r="H17" s="90"/>
      <c r="I17" s="90"/>
      <c r="J17" s="90">
        <v>17</v>
      </c>
      <c r="K17" s="90"/>
      <c r="L17" s="90"/>
      <c r="M17" s="90"/>
      <c r="N17" s="90"/>
      <c r="O17" s="91"/>
      <c r="P17" s="91"/>
      <c r="Q17" s="91"/>
      <c r="R17" s="91"/>
      <c r="S17" s="109" t="s">
        <v>69</v>
      </c>
      <c r="T17" s="109" t="s">
        <v>69</v>
      </c>
      <c r="U17" s="109" t="s">
        <v>69</v>
      </c>
      <c r="V17" s="128" t="s">
        <v>65</v>
      </c>
      <c r="W17" s="128" t="s">
        <v>65</v>
      </c>
      <c r="X17" s="91" t="s">
        <v>143</v>
      </c>
      <c r="Y17" s="91" t="s">
        <v>143</v>
      </c>
      <c r="Z17" s="91" t="s">
        <v>143</v>
      </c>
      <c r="AA17" s="91" t="s">
        <v>67</v>
      </c>
      <c r="AB17" s="91" t="s">
        <v>67</v>
      </c>
      <c r="AC17" s="91" t="s">
        <v>67</v>
      </c>
      <c r="AD17" s="91" t="s">
        <v>67</v>
      </c>
      <c r="AE17" s="91" t="s">
        <v>67</v>
      </c>
      <c r="AF17" s="91" t="s">
        <v>67</v>
      </c>
      <c r="AG17" s="91" t="s">
        <v>67</v>
      </c>
      <c r="AH17" s="91" t="s">
        <v>67</v>
      </c>
      <c r="AI17" s="91" t="s">
        <v>71</v>
      </c>
      <c r="AJ17" s="91" t="s">
        <v>71</v>
      </c>
      <c r="AK17" s="92"/>
      <c r="AL17" s="92"/>
      <c r="AM17" s="92"/>
      <c r="AN17" s="92"/>
      <c r="AO17" s="92"/>
      <c r="AP17" s="92"/>
      <c r="AQ17" s="92"/>
      <c r="AR17" s="92"/>
      <c r="AS17" s="92"/>
      <c r="AT17" s="91"/>
      <c r="AU17" s="91"/>
      <c r="AV17" s="91"/>
      <c r="AW17" s="91"/>
      <c r="AX17" s="91"/>
      <c r="AY17" s="91"/>
      <c r="AZ17" s="91"/>
      <c r="BA17" s="93"/>
      <c r="BB17" s="42">
        <v>17</v>
      </c>
      <c r="BC17" s="43">
        <v>3</v>
      </c>
      <c r="BD17" s="43">
        <v>3</v>
      </c>
      <c r="BE17" s="43">
        <v>8</v>
      </c>
      <c r="BF17" s="43">
        <v>2</v>
      </c>
      <c r="BG17" s="44">
        <v>2</v>
      </c>
      <c r="BH17" s="41">
        <f>SUM(BB17:BG17)</f>
        <v>35</v>
      </c>
    </row>
    <row r="18" spans="1:62" ht="30" customHeight="1" thickBot="1" x14ac:dyDescent="0.55000000000000004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110">
        <f>SUM(BB16:BB17)</f>
        <v>53</v>
      </c>
      <c r="BC18" s="112">
        <f t="shared" ref="BC18:BH18" si="0">SUM(BC16:BC17)</f>
        <v>9</v>
      </c>
      <c r="BD18" s="112">
        <f t="shared" si="0"/>
        <v>3</v>
      </c>
      <c r="BE18" s="112">
        <f t="shared" si="0"/>
        <v>8</v>
      </c>
      <c r="BF18" s="112">
        <f t="shared" si="0"/>
        <v>2</v>
      </c>
      <c r="BG18" s="111">
        <f t="shared" si="0"/>
        <v>12</v>
      </c>
      <c r="BH18" s="49">
        <f t="shared" si="0"/>
        <v>87</v>
      </c>
    </row>
    <row r="19" spans="1:62" s="96" customFormat="1" x14ac:dyDescent="0.5">
      <c r="A19" s="50"/>
      <c r="B19" s="51"/>
      <c r="C19" s="51" t="s">
        <v>75</v>
      </c>
      <c r="D19" s="51"/>
      <c r="E19" s="51"/>
      <c r="F19" s="51"/>
      <c r="H19" s="52"/>
      <c r="I19" s="53" t="s">
        <v>64</v>
      </c>
      <c r="J19" s="51" t="s">
        <v>74</v>
      </c>
      <c r="N19" s="51"/>
      <c r="O19" s="51"/>
      <c r="P19" s="51"/>
      <c r="Q19" s="51"/>
      <c r="R19" s="54"/>
      <c r="S19" s="123" t="s">
        <v>73</v>
      </c>
      <c r="T19" s="53" t="s">
        <v>64</v>
      </c>
      <c r="U19" s="51" t="s">
        <v>72</v>
      </c>
      <c r="W19" s="51"/>
      <c r="X19" s="51"/>
      <c r="Y19" s="51"/>
      <c r="Z19" s="51"/>
      <c r="AA19" s="51"/>
      <c r="AB19" s="51"/>
      <c r="AC19" s="51"/>
      <c r="AE19" s="55" t="s">
        <v>71</v>
      </c>
      <c r="AF19" s="53" t="s">
        <v>64</v>
      </c>
      <c r="AG19" s="51" t="s">
        <v>70</v>
      </c>
      <c r="AH19" s="51"/>
      <c r="AI19" s="51"/>
      <c r="AJ19" s="94"/>
      <c r="AK19" s="94"/>
      <c r="AL19" s="94"/>
      <c r="AM19" s="94"/>
      <c r="AN19" s="94"/>
      <c r="AO19" s="94"/>
      <c r="BD19" s="24"/>
      <c r="BE19" s="24"/>
      <c r="BF19" s="24"/>
      <c r="BG19" s="24"/>
      <c r="BH19" s="24"/>
      <c r="BI19" s="130"/>
      <c r="BJ19" s="129"/>
    </row>
    <row r="20" spans="1:62" s="96" customFormat="1" ht="17.25" customHeight="1" x14ac:dyDescent="0.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4"/>
      <c r="S20" s="54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BD20" s="24"/>
      <c r="BE20" s="24"/>
      <c r="BF20" s="24"/>
      <c r="BG20" s="24"/>
      <c r="BH20" s="24"/>
      <c r="BI20" s="113"/>
      <c r="BJ20" s="129"/>
    </row>
    <row r="21" spans="1:62" s="96" customFormat="1" x14ac:dyDescent="0.5">
      <c r="A21" s="50"/>
      <c r="B21" s="51"/>
      <c r="C21" s="51"/>
      <c r="D21" s="51"/>
      <c r="E21" s="51"/>
      <c r="F21" s="51"/>
      <c r="G21" s="51"/>
      <c r="H21" s="124" t="s">
        <v>69</v>
      </c>
      <c r="I21" s="53" t="s">
        <v>64</v>
      </c>
      <c r="J21" s="51" t="s">
        <v>68</v>
      </c>
      <c r="N21" s="51"/>
      <c r="O21" s="51"/>
      <c r="P21" s="51"/>
      <c r="Q21" s="51"/>
      <c r="R21" s="54"/>
      <c r="S21" s="55" t="s">
        <v>67</v>
      </c>
      <c r="T21" s="53" t="s">
        <v>64</v>
      </c>
      <c r="U21" s="51" t="s">
        <v>66</v>
      </c>
      <c r="W21" s="51"/>
      <c r="X21" s="51"/>
      <c r="Y21" s="51"/>
      <c r="Z21" s="51"/>
      <c r="AA21" s="51"/>
      <c r="AB21" s="51"/>
      <c r="AC21" s="51"/>
      <c r="AE21" s="55" t="s">
        <v>65</v>
      </c>
      <c r="AF21" s="53" t="s">
        <v>64</v>
      </c>
      <c r="AG21" s="51" t="s">
        <v>63</v>
      </c>
      <c r="AH21" s="51"/>
      <c r="AI21" s="51"/>
      <c r="AJ21" s="94"/>
      <c r="AK21" s="94"/>
      <c r="AL21" s="94"/>
      <c r="AM21" s="94"/>
      <c r="AN21" s="94"/>
      <c r="AO21" s="94"/>
      <c r="BD21" s="24"/>
      <c r="BE21" s="24"/>
      <c r="BF21" s="24"/>
      <c r="BG21" s="24"/>
      <c r="BH21" s="24"/>
      <c r="BI21" s="113"/>
      <c r="BJ21" s="129"/>
    </row>
    <row r="22" spans="1:62" s="96" customFormat="1" ht="15" customHeight="1" x14ac:dyDescent="0.5">
      <c r="A22" s="50"/>
      <c r="B22" s="51"/>
      <c r="C22" s="51"/>
      <c r="D22" s="51"/>
      <c r="E22" s="51"/>
      <c r="F22" s="51"/>
      <c r="G22" s="51"/>
      <c r="H22" s="56"/>
      <c r="I22" s="53"/>
      <c r="J22" s="51"/>
      <c r="N22" s="51"/>
      <c r="O22" s="51"/>
      <c r="P22" s="51"/>
      <c r="Q22" s="51"/>
      <c r="R22" s="54"/>
      <c r="S22" s="57"/>
      <c r="T22" s="53"/>
      <c r="U22" s="51"/>
      <c r="W22" s="51"/>
      <c r="X22" s="51"/>
      <c r="Y22" s="51"/>
      <c r="Z22" s="51"/>
      <c r="AA22" s="51"/>
      <c r="AB22" s="51"/>
      <c r="AC22" s="51"/>
      <c r="AE22" s="57"/>
      <c r="AF22" s="53"/>
      <c r="AG22" s="51"/>
      <c r="AH22" s="51"/>
      <c r="AI22" s="51"/>
      <c r="AJ22" s="94"/>
      <c r="AK22" s="94"/>
      <c r="AL22" s="94"/>
      <c r="AM22" s="94"/>
      <c r="AN22" s="94"/>
      <c r="AO22" s="94"/>
      <c r="BD22" s="24"/>
      <c r="BE22" s="24"/>
      <c r="BF22" s="24"/>
      <c r="BG22" s="24"/>
      <c r="BH22" s="24"/>
      <c r="BI22" s="113"/>
      <c r="BJ22" s="129"/>
    </row>
    <row r="23" spans="1:62" s="96" customFormat="1" x14ac:dyDescent="0.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4"/>
      <c r="S23" s="54"/>
      <c r="T23" s="51"/>
      <c r="U23" s="51"/>
      <c r="V23" s="51"/>
      <c r="W23" s="51"/>
      <c r="X23" s="51"/>
      <c r="Y23" s="51"/>
      <c r="Z23" s="51"/>
      <c r="AA23" s="6" t="s">
        <v>62</v>
      </c>
      <c r="AB23" s="51"/>
      <c r="AC23" s="51"/>
      <c r="AD23" s="51"/>
      <c r="AE23" s="51"/>
      <c r="AF23" s="51"/>
      <c r="AG23" s="51"/>
      <c r="AH23" s="51"/>
      <c r="AI23" s="51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BD23" s="24"/>
      <c r="BE23" s="24"/>
      <c r="BF23" s="24"/>
      <c r="BG23" s="24"/>
      <c r="BH23" s="24"/>
      <c r="BI23" s="113"/>
      <c r="BJ23" s="129"/>
    </row>
    <row r="24" spans="1:62" s="96" customFormat="1" ht="14.25" customHeight="1" thickBot="1" x14ac:dyDescent="0.55000000000000004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4"/>
      <c r="S24" s="54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BD24" s="24"/>
      <c r="BE24" s="24"/>
      <c r="BF24" s="24"/>
      <c r="BG24" s="24"/>
      <c r="BH24" s="24"/>
      <c r="BI24" s="113"/>
      <c r="BJ24" s="129"/>
    </row>
    <row r="25" spans="1:62" s="96" customFormat="1" ht="30" customHeight="1" thickBot="1" x14ac:dyDescent="0.55000000000000004">
      <c r="A25" s="169" t="s">
        <v>61</v>
      </c>
      <c r="B25" s="172" t="s">
        <v>60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3"/>
      <c r="P25" s="178" t="s">
        <v>59</v>
      </c>
      <c r="Q25" s="179"/>
      <c r="R25" s="184" t="s">
        <v>58</v>
      </c>
      <c r="S25" s="185"/>
      <c r="T25" s="190" t="s">
        <v>57</v>
      </c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2"/>
      <c r="AF25" s="193" t="s">
        <v>56</v>
      </c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5"/>
      <c r="BD25" s="196" t="s">
        <v>55</v>
      </c>
      <c r="BE25" s="178"/>
      <c r="BF25" s="178"/>
      <c r="BG25" s="178"/>
      <c r="BH25" s="185"/>
      <c r="BI25" s="113"/>
      <c r="BJ25" s="129"/>
    </row>
    <row r="26" spans="1:62" s="96" customFormat="1" ht="30.75" customHeight="1" thickBot="1" x14ac:dyDescent="0.55000000000000004">
      <c r="A26" s="170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5"/>
      <c r="P26" s="180"/>
      <c r="Q26" s="181"/>
      <c r="R26" s="186"/>
      <c r="S26" s="187"/>
      <c r="T26" s="197" t="s">
        <v>54</v>
      </c>
      <c r="U26" s="180"/>
      <c r="V26" s="184" t="s">
        <v>53</v>
      </c>
      <c r="W26" s="185"/>
      <c r="X26" s="190" t="s">
        <v>52</v>
      </c>
      <c r="Y26" s="191"/>
      <c r="Z26" s="191"/>
      <c r="AA26" s="191"/>
      <c r="AB26" s="191"/>
      <c r="AC26" s="191"/>
      <c r="AD26" s="191"/>
      <c r="AE26" s="192"/>
      <c r="AF26" s="199" t="s">
        <v>51</v>
      </c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1"/>
      <c r="AR26" s="199" t="s">
        <v>50</v>
      </c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1"/>
      <c r="BD26" s="197"/>
      <c r="BE26" s="180"/>
      <c r="BF26" s="180"/>
      <c r="BG26" s="180"/>
      <c r="BH26" s="187"/>
      <c r="BI26" s="113"/>
      <c r="BJ26" s="129"/>
    </row>
    <row r="27" spans="1:62" s="96" customFormat="1" ht="63.75" customHeight="1" thickBot="1" x14ac:dyDescent="0.55000000000000004">
      <c r="A27" s="170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5"/>
      <c r="P27" s="180"/>
      <c r="Q27" s="181"/>
      <c r="R27" s="186"/>
      <c r="S27" s="187"/>
      <c r="T27" s="197"/>
      <c r="U27" s="180"/>
      <c r="V27" s="186"/>
      <c r="W27" s="187"/>
      <c r="X27" s="202" t="s">
        <v>49</v>
      </c>
      <c r="Y27" s="178"/>
      <c r="Z27" s="203" t="s">
        <v>48</v>
      </c>
      <c r="AA27" s="179"/>
      <c r="AB27" s="204" t="s">
        <v>47</v>
      </c>
      <c r="AC27" s="178"/>
      <c r="AD27" s="184" t="s">
        <v>46</v>
      </c>
      <c r="AE27" s="185"/>
      <c r="AF27" s="205" t="s">
        <v>183</v>
      </c>
      <c r="AG27" s="206"/>
      <c r="AH27" s="206"/>
      <c r="AI27" s="206"/>
      <c r="AJ27" s="206"/>
      <c r="AK27" s="207"/>
      <c r="AL27" s="205" t="s">
        <v>184</v>
      </c>
      <c r="AM27" s="206"/>
      <c r="AN27" s="206"/>
      <c r="AO27" s="206"/>
      <c r="AP27" s="206"/>
      <c r="AQ27" s="206"/>
      <c r="AR27" s="205" t="s">
        <v>182</v>
      </c>
      <c r="AS27" s="206"/>
      <c r="AT27" s="206"/>
      <c r="AU27" s="206"/>
      <c r="AV27" s="206"/>
      <c r="AW27" s="207"/>
      <c r="AX27" s="206" t="s">
        <v>148</v>
      </c>
      <c r="AY27" s="206"/>
      <c r="AZ27" s="206"/>
      <c r="BA27" s="206"/>
      <c r="BB27" s="206"/>
      <c r="BC27" s="207"/>
      <c r="BD27" s="197"/>
      <c r="BE27" s="180"/>
      <c r="BF27" s="180"/>
      <c r="BG27" s="180"/>
      <c r="BH27" s="187"/>
      <c r="BI27" s="131"/>
      <c r="BJ27" s="132">
        <f>SUM(BD29,BD40)</f>
        <v>100</v>
      </c>
    </row>
    <row r="28" spans="1:62" s="96" customFormat="1" ht="159" customHeight="1" thickBot="1" x14ac:dyDescent="0.55000000000000004">
      <c r="A28" s="171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  <c r="P28" s="182"/>
      <c r="Q28" s="183"/>
      <c r="R28" s="188"/>
      <c r="S28" s="189"/>
      <c r="T28" s="198"/>
      <c r="U28" s="182"/>
      <c r="V28" s="188"/>
      <c r="W28" s="189"/>
      <c r="X28" s="198"/>
      <c r="Y28" s="182"/>
      <c r="Z28" s="188"/>
      <c r="AA28" s="183"/>
      <c r="AB28" s="182"/>
      <c r="AC28" s="182"/>
      <c r="AD28" s="188"/>
      <c r="AE28" s="189"/>
      <c r="AF28" s="525" t="s">
        <v>45</v>
      </c>
      <c r="AG28" s="501"/>
      <c r="AH28" s="499" t="s">
        <v>44</v>
      </c>
      <c r="AI28" s="500"/>
      <c r="AJ28" s="501" t="s">
        <v>43</v>
      </c>
      <c r="AK28" s="502"/>
      <c r="AL28" s="501" t="s">
        <v>45</v>
      </c>
      <c r="AM28" s="501"/>
      <c r="AN28" s="499" t="s">
        <v>44</v>
      </c>
      <c r="AO28" s="500"/>
      <c r="AP28" s="501" t="s">
        <v>43</v>
      </c>
      <c r="AQ28" s="501"/>
      <c r="AR28" s="525" t="s">
        <v>45</v>
      </c>
      <c r="AS28" s="501"/>
      <c r="AT28" s="499" t="s">
        <v>44</v>
      </c>
      <c r="AU28" s="500"/>
      <c r="AV28" s="501" t="s">
        <v>43</v>
      </c>
      <c r="AW28" s="502"/>
      <c r="AX28" s="501" t="s">
        <v>45</v>
      </c>
      <c r="AY28" s="501"/>
      <c r="AZ28" s="499" t="s">
        <v>44</v>
      </c>
      <c r="BA28" s="500"/>
      <c r="BB28" s="501" t="s">
        <v>43</v>
      </c>
      <c r="BC28" s="502"/>
      <c r="BD28" s="198"/>
      <c r="BE28" s="182"/>
      <c r="BF28" s="182"/>
      <c r="BG28" s="182"/>
      <c r="BH28" s="189"/>
      <c r="BI28" s="113"/>
      <c r="BJ28" s="129"/>
    </row>
    <row r="29" spans="1:62" s="29" customFormat="1" ht="41.25" customHeight="1" thickBot="1" x14ac:dyDescent="0.55000000000000004">
      <c r="A29" s="33" t="s">
        <v>42</v>
      </c>
      <c r="B29" s="531" t="s">
        <v>41</v>
      </c>
      <c r="C29" s="53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359"/>
      <c r="Q29" s="211"/>
      <c r="R29" s="211"/>
      <c r="S29" s="231"/>
      <c r="T29" s="208">
        <f>SUM(T30,T33,T36)</f>
        <v>1148</v>
      </c>
      <c r="U29" s="209"/>
      <c r="V29" s="210">
        <f>SUM(V30,V33,V36)</f>
        <v>272</v>
      </c>
      <c r="W29" s="231"/>
      <c r="X29" s="208">
        <f>SUM(X30,X33,X36)</f>
        <v>124</v>
      </c>
      <c r="Y29" s="209"/>
      <c r="Z29" s="210">
        <f>SUM(Z30,Z33,Z36)</f>
        <v>60</v>
      </c>
      <c r="AA29" s="211"/>
      <c r="AB29" s="212">
        <f>SUM(AB30,AB33,AB36)</f>
        <v>88</v>
      </c>
      <c r="AC29" s="209"/>
      <c r="AD29" s="210"/>
      <c r="AE29" s="231"/>
      <c r="AF29" s="208">
        <f>SUM(AF30,AF33,AF36)</f>
        <v>220</v>
      </c>
      <c r="AG29" s="209"/>
      <c r="AH29" s="210">
        <f>SUM(AH30,AH33,AH36)</f>
        <v>72</v>
      </c>
      <c r="AI29" s="211"/>
      <c r="AJ29" s="212">
        <f>SUM(AJ30,AJ33,AJ36)</f>
        <v>6</v>
      </c>
      <c r="AK29" s="211"/>
      <c r="AL29" s="208">
        <f>SUM(AL30,AL33,AL36)</f>
        <v>438</v>
      </c>
      <c r="AM29" s="209"/>
      <c r="AN29" s="210">
        <f>SUM(AN30,AN33,AN36)</f>
        <v>108</v>
      </c>
      <c r="AO29" s="211"/>
      <c r="AP29" s="212">
        <f>SUM(AP30,AP33,AP36)</f>
        <v>12</v>
      </c>
      <c r="AQ29" s="211"/>
      <c r="AR29" s="208">
        <f>SUM(AR30,AR33,AR36)</f>
        <v>490</v>
      </c>
      <c r="AS29" s="209"/>
      <c r="AT29" s="210">
        <f>SUM(AT30,AT33,AT36)</f>
        <v>92</v>
      </c>
      <c r="AU29" s="211"/>
      <c r="AV29" s="212">
        <f>SUM(AV30,AV33,AV36)</f>
        <v>15</v>
      </c>
      <c r="AW29" s="211"/>
      <c r="AX29" s="208"/>
      <c r="AY29" s="209"/>
      <c r="AZ29" s="210"/>
      <c r="BA29" s="211"/>
      <c r="BB29" s="212"/>
      <c r="BC29" s="209"/>
      <c r="BD29" s="213">
        <f>T29*100/T77</f>
        <v>31.246597713663583</v>
      </c>
      <c r="BE29" s="214"/>
      <c r="BF29" s="214"/>
      <c r="BG29" s="214"/>
      <c r="BH29" s="215"/>
      <c r="BI29" s="32"/>
      <c r="BJ29" s="133">
        <f>SUM(X29:AE29)</f>
        <v>272</v>
      </c>
    </row>
    <row r="30" spans="1:62" s="96" customFormat="1" ht="72" customHeight="1" x14ac:dyDescent="0.45">
      <c r="A30" s="100" t="s">
        <v>40</v>
      </c>
      <c r="B30" s="412" t="s">
        <v>207</v>
      </c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4"/>
      <c r="P30" s="222"/>
      <c r="Q30" s="338"/>
      <c r="R30" s="338"/>
      <c r="S30" s="343"/>
      <c r="T30" s="450">
        <f>SUM(T31,T32)</f>
        <v>220</v>
      </c>
      <c r="U30" s="431"/>
      <c r="V30" s="451">
        <f>SUM(V31,V32)</f>
        <v>72</v>
      </c>
      <c r="W30" s="448"/>
      <c r="X30" s="450">
        <f>SUM(X31,X32)</f>
        <v>38</v>
      </c>
      <c r="Y30" s="431"/>
      <c r="Z30" s="451">
        <f>SUM(Z31,Z32)</f>
        <v>12</v>
      </c>
      <c r="AA30" s="444"/>
      <c r="AB30" s="449">
        <f>SUM(AB31,AB32)</f>
        <v>22</v>
      </c>
      <c r="AC30" s="431"/>
      <c r="AD30" s="451"/>
      <c r="AE30" s="448"/>
      <c r="AF30" s="450">
        <f>SUM(AF31,AF32)</f>
        <v>220</v>
      </c>
      <c r="AG30" s="431"/>
      <c r="AH30" s="451">
        <f>SUM(AH31,AH32)</f>
        <v>72</v>
      </c>
      <c r="AI30" s="444"/>
      <c r="AJ30" s="449">
        <f>SUM(AJ31,AJ32)</f>
        <v>6</v>
      </c>
      <c r="AK30" s="444"/>
      <c r="AL30" s="450"/>
      <c r="AM30" s="431"/>
      <c r="AN30" s="451"/>
      <c r="AO30" s="444"/>
      <c r="AP30" s="449">
        <f t="shared" ref="AP30" si="1">SUM(AP31:AQ32)</f>
        <v>0</v>
      </c>
      <c r="AQ30" s="444"/>
      <c r="AR30" s="450">
        <f t="shared" ref="AR30" si="2">SUM(AR31:AS32)</f>
        <v>0</v>
      </c>
      <c r="AS30" s="431"/>
      <c r="AT30" s="451">
        <f t="shared" ref="AT30" si="3">SUM(AT31:AU32)</f>
        <v>0</v>
      </c>
      <c r="AU30" s="444"/>
      <c r="AV30" s="449">
        <f t="shared" ref="AV30" si="4">SUM(AV31:AW32)</f>
        <v>0</v>
      </c>
      <c r="AW30" s="444"/>
      <c r="AX30" s="450">
        <f t="shared" ref="AX30" si="5">SUM(AX31:AY32)</f>
        <v>0</v>
      </c>
      <c r="AY30" s="431"/>
      <c r="AZ30" s="451">
        <f t="shared" ref="AZ30" si="6">SUM(AZ31:BA32)</f>
        <v>0</v>
      </c>
      <c r="BA30" s="444"/>
      <c r="BB30" s="449">
        <f t="shared" ref="BB30" si="7">SUM(BB31:BC32)</f>
        <v>0</v>
      </c>
      <c r="BC30" s="444"/>
      <c r="BD30" s="318"/>
      <c r="BE30" s="319"/>
      <c r="BF30" s="319"/>
      <c r="BG30" s="319"/>
      <c r="BH30" s="320"/>
      <c r="BI30" s="114"/>
      <c r="BJ30" s="133">
        <f t="shared" ref="BJ30:BJ77" si="8">SUM(X30:AE30)</f>
        <v>72</v>
      </c>
    </row>
    <row r="31" spans="1:62" s="96" customFormat="1" ht="36" customHeight="1" x14ac:dyDescent="0.45">
      <c r="A31" s="99" t="s">
        <v>161</v>
      </c>
      <c r="B31" s="356" t="s">
        <v>191</v>
      </c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8"/>
      <c r="P31" s="165">
        <v>1</v>
      </c>
      <c r="Q31" s="166"/>
      <c r="R31" s="166"/>
      <c r="S31" s="167"/>
      <c r="T31" s="455">
        <f>SUM(AF31,AL31,AR31,AX31)</f>
        <v>110</v>
      </c>
      <c r="U31" s="339"/>
      <c r="V31" s="166">
        <f>SUM(AH31,AN31,AT31,AZ31)</f>
        <v>36</v>
      </c>
      <c r="W31" s="167"/>
      <c r="X31" s="353">
        <v>22</v>
      </c>
      <c r="Y31" s="339"/>
      <c r="Z31" s="166"/>
      <c r="AA31" s="166"/>
      <c r="AB31" s="353">
        <v>14</v>
      </c>
      <c r="AC31" s="339"/>
      <c r="AD31" s="166"/>
      <c r="AE31" s="167"/>
      <c r="AF31" s="455">
        <v>110</v>
      </c>
      <c r="AG31" s="459"/>
      <c r="AH31" s="460">
        <v>36</v>
      </c>
      <c r="AI31" s="460"/>
      <c r="AJ31" s="353">
        <v>3</v>
      </c>
      <c r="AK31" s="167"/>
      <c r="AL31" s="353"/>
      <c r="AM31" s="339"/>
      <c r="AN31" s="166"/>
      <c r="AO31" s="166"/>
      <c r="AP31" s="353"/>
      <c r="AQ31" s="339"/>
      <c r="AR31" s="165"/>
      <c r="AS31" s="339"/>
      <c r="AT31" s="166"/>
      <c r="AU31" s="166"/>
      <c r="AV31" s="353"/>
      <c r="AW31" s="167"/>
      <c r="AX31" s="165"/>
      <c r="AY31" s="339"/>
      <c r="AZ31" s="166"/>
      <c r="BA31" s="166"/>
      <c r="BB31" s="353"/>
      <c r="BC31" s="339"/>
      <c r="BD31" s="321" t="s">
        <v>16</v>
      </c>
      <c r="BE31" s="322"/>
      <c r="BF31" s="322"/>
      <c r="BG31" s="322"/>
      <c r="BH31" s="323"/>
      <c r="BI31" s="114"/>
      <c r="BJ31" s="133">
        <f t="shared" si="8"/>
        <v>36</v>
      </c>
    </row>
    <row r="32" spans="1:62" s="96" customFormat="1" ht="72" customHeight="1" x14ac:dyDescent="0.45">
      <c r="A32" s="99" t="s">
        <v>162</v>
      </c>
      <c r="B32" s="356" t="s">
        <v>192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165">
        <v>1</v>
      </c>
      <c r="Q32" s="166"/>
      <c r="R32" s="166"/>
      <c r="S32" s="167"/>
      <c r="T32" s="455">
        <f>SUM(AF32,AL32,AR32,AX32)</f>
        <v>110</v>
      </c>
      <c r="U32" s="339"/>
      <c r="V32" s="166">
        <f>SUM(AH32,AN32,AT32,AZ32)</f>
        <v>36</v>
      </c>
      <c r="W32" s="167"/>
      <c r="X32" s="353">
        <v>16</v>
      </c>
      <c r="Y32" s="339"/>
      <c r="Z32" s="166">
        <v>12</v>
      </c>
      <c r="AA32" s="166"/>
      <c r="AB32" s="353">
        <v>8</v>
      </c>
      <c r="AC32" s="339"/>
      <c r="AD32" s="166"/>
      <c r="AE32" s="167"/>
      <c r="AF32" s="455">
        <v>110</v>
      </c>
      <c r="AG32" s="459"/>
      <c r="AH32" s="460">
        <v>36</v>
      </c>
      <c r="AI32" s="460"/>
      <c r="AJ32" s="353">
        <v>3</v>
      </c>
      <c r="AK32" s="167"/>
      <c r="AL32" s="353"/>
      <c r="AM32" s="339"/>
      <c r="AN32" s="166"/>
      <c r="AO32" s="166"/>
      <c r="AP32" s="353"/>
      <c r="AQ32" s="339"/>
      <c r="AR32" s="165">
        <v>0</v>
      </c>
      <c r="AS32" s="339"/>
      <c r="AT32" s="166">
        <v>0</v>
      </c>
      <c r="AU32" s="166"/>
      <c r="AV32" s="353">
        <v>0</v>
      </c>
      <c r="AW32" s="167"/>
      <c r="AX32" s="165"/>
      <c r="AY32" s="339"/>
      <c r="AZ32" s="166"/>
      <c r="BA32" s="166"/>
      <c r="BB32" s="353"/>
      <c r="BC32" s="339"/>
      <c r="BD32" s="321" t="s">
        <v>163</v>
      </c>
      <c r="BE32" s="322"/>
      <c r="BF32" s="322"/>
      <c r="BG32" s="322"/>
      <c r="BH32" s="323"/>
      <c r="BI32" s="114"/>
      <c r="BJ32" s="133">
        <f t="shared" si="8"/>
        <v>36</v>
      </c>
    </row>
    <row r="33" spans="1:62" s="29" customFormat="1" ht="70.5" customHeight="1" x14ac:dyDescent="0.5">
      <c r="A33" s="100" t="s">
        <v>39</v>
      </c>
      <c r="B33" s="412" t="s">
        <v>208</v>
      </c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4"/>
      <c r="P33" s="222"/>
      <c r="Q33" s="338"/>
      <c r="R33" s="338"/>
      <c r="S33" s="343"/>
      <c r="T33" s="222">
        <f>SUM(T34,T35)</f>
        <v>240</v>
      </c>
      <c r="U33" s="223"/>
      <c r="V33" s="338">
        <f>SUM(V34,V35)</f>
        <v>108</v>
      </c>
      <c r="W33" s="343"/>
      <c r="X33" s="222">
        <f>SUM(X34,X35)</f>
        <v>42</v>
      </c>
      <c r="Y33" s="223"/>
      <c r="Z33" s="338">
        <f>SUM(Z34,Z35)</f>
        <v>32</v>
      </c>
      <c r="AA33" s="338"/>
      <c r="AB33" s="337">
        <f>SUM(AB34,AB35)</f>
        <v>34</v>
      </c>
      <c r="AC33" s="223"/>
      <c r="AD33" s="338"/>
      <c r="AE33" s="343"/>
      <c r="AF33" s="222"/>
      <c r="AG33" s="223"/>
      <c r="AH33" s="338"/>
      <c r="AI33" s="338"/>
      <c r="AJ33" s="337"/>
      <c r="AK33" s="338"/>
      <c r="AL33" s="222">
        <f>SUM(AL34,AL35)</f>
        <v>240</v>
      </c>
      <c r="AM33" s="223"/>
      <c r="AN33" s="338">
        <f>SUM(AN34,AN35)</f>
        <v>108</v>
      </c>
      <c r="AO33" s="338"/>
      <c r="AP33" s="337">
        <f>SUM(AP34,AP35)</f>
        <v>6</v>
      </c>
      <c r="AQ33" s="338"/>
      <c r="AR33" s="222"/>
      <c r="AS33" s="223"/>
      <c r="AT33" s="338">
        <f t="shared" ref="AT33" si="9">SUM(AT34:AU35)</f>
        <v>0</v>
      </c>
      <c r="AU33" s="338"/>
      <c r="AV33" s="337">
        <f t="shared" ref="AV33" si="10">SUM(AV34:AW35)</f>
        <v>0</v>
      </c>
      <c r="AW33" s="338"/>
      <c r="AX33" s="222">
        <f t="shared" ref="AX33" si="11">SUM(AX34:AY35)</f>
        <v>0</v>
      </c>
      <c r="AY33" s="223"/>
      <c r="AZ33" s="338">
        <f t="shared" ref="AZ33" si="12">SUM(AZ34:BA35)</f>
        <v>0</v>
      </c>
      <c r="BA33" s="338"/>
      <c r="BB33" s="337">
        <f t="shared" ref="BB33" si="13">SUM(BB34:BC35)</f>
        <v>0</v>
      </c>
      <c r="BC33" s="338"/>
      <c r="BD33" s="321"/>
      <c r="BE33" s="322"/>
      <c r="BF33" s="322"/>
      <c r="BG33" s="322"/>
      <c r="BH33" s="323"/>
      <c r="BI33" s="114"/>
      <c r="BJ33" s="133">
        <f t="shared" si="8"/>
        <v>108</v>
      </c>
    </row>
    <row r="34" spans="1:62" s="96" customFormat="1" ht="71.25" customHeight="1" x14ac:dyDescent="0.45">
      <c r="A34" s="99" t="s">
        <v>12</v>
      </c>
      <c r="B34" s="356" t="s">
        <v>193</v>
      </c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8"/>
      <c r="P34" s="165"/>
      <c r="Q34" s="454"/>
      <c r="R34" s="166">
        <v>2</v>
      </c>
      <c r="S34" s="167"/>
      <c r="T34" s="165">
        <f>SUM(AF34,AL34,AR34,AX34)</f>
        <v>120</v>
      </c>
      <c r="U34" s="339"/>
      <c r="V34" s="166">
        <f>SUM(AH34,AN34,AT34,AZ34)</f>
        <v>54</v>
      </c>
      <c r="W34" s="167"/>
      <c r="X34" s="353">
        <v>20</v>
      </c>
      <c r="Y34" s="339"/>
      <c r="Z34" s="166">
        <v>8</v>
      </c>
      <c r="AA34" s="166"/>
      <c r="AB34" s="353">
        <v>26</v>
      </c>
      <c r="AC34" s="339"/>
      <c r="AD34" s="166"/>
      <c r="AE34" s="167"/>
      <c r="AF34" s="165"/>
      <c r="AG34" s="339"/>
      <c r="AH34" s="166"/>
      <c r="AI34" s="166"/>
      <c r="AJ34" s="353"/>
      <c r="AK34" s="167"/>
      <c r="AL34" s="353">
        <v>120</v>
      </c>
      <c r="AM34" s="339"/>
      <c r="AN34" s="166">
        <v>54</v>
      </c>
      <c r="AO34" s="166"/>
      <c r="AP34" s="353">
        <v>3</v>
      </c>
      <c r="AQ34" s="339"/>
      <c r="AR34" s="165"/>
      <c r="AS34" s="339"/>
      <c r="AT34" s="166"/>
      <c r="AU34" s="166"/>
      <c r="AV34" s="353"/>
      <c r="AW34" s="167"/>
      <c r="AX34" s="165"/>
      <c r="AY34" s="339"/>
      <c r="AZ34" s="166"/>
      <c r="BA34" s="166"/>
      <c r="BB34" s="353"/>
      <c r="BC34" s="339"/>
      <c r="BD34" s="321" t="s">
        <v>224</v>
      </c>
      <c r="BE34" s="322"/>
      <c r="BF34" s="322"/>
      <c r="BG34" s="322"/>
      <c r="BH34" s="323"/>
      <c r="BI34" s="114"/>
      <c r="BJ34" s="133">
        <f t="shared" si="8"/>
        <v>54</v>
      </c>
    </row>
    <row r="35" spans="1:62" s="96" customFormat="1" ht="67.150000000000006" customHeight="1" x14ac:dyDescent="0.5">
      <c r="A35" s="99" t="s">
        <v>10</v>
      </c>
      <c r="B35" s="363" t="s">
        <v>195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3"/>
      <c r="P35" s="165">
        <v>2</v>
      </c>
      <c r="Q35" s="166"/>
      <c r="R35" s="166"/>
      <c r="S35" s="167"/>
      <c r="T35" s="165">
        <f>SUM(AF35,AL35,AR35,AX35)</f>
        <v>120</v>
      </c>
      <c r="U35" s="339"/>
      <c r="V35" s="166">
        <f>SUM(AH35,AN35,AT35,AZ35)</f>
        <v>54</v>
      </c>
      <c r="W35" s="167"/>
      <c r="X35" s="353">
        <v>22</v>
      </c>
      <c r="Y35" s="339"/>
      <c r="Z35" s="166">
        <v>24</v>
      </c>
      <c r="AA35" s="166"/>
      <c r="AB35" s="353">
        <v>8</v>
      </c>
      <c r="AC35" s="339"/>
      <c r="AD35" s="166"/>
      <c r="AE35" s="167"/>
      <c r="AF35" s="165"/>
      <c r="AG35" s="339"/>
      <c r="AH35" s="166"/>
      <c r="AI35" s="166"/>
      <c r="AJ35" s="353"/>
      <c r="AK35" s="167"/>
      <c r="AL35" s="353">
        <v>120</v>
      </c>
      <c r="AM35" s="339"/>
      <c r="AN35" s="166">
        <v>54</v>
      </c>
      <c r="AO35" s="166"/>
      <c r="AP35" s="353">
        <v>3</v>
      </c>
      <c r="AQ35" s="339"/>
      <c r="AR35" s="165"/>
      <c r="AS35" s="339"/>
      <c r="AT35" s="166"/>
      <c r="AU35" s="166"/>
      <c r="AV35" s="353"/>
      <c r="AW35" s="167"/>
      <c r="AX35" s="165"/>
      <c r="AY35" s="339"/>
      <c r="AZ35" s="166"/>
      <c r="BA35" s="166"/>
      <c r="BB35" s="353"/>
      <c r="BC35" s="339"/>
      <c r="BD35" s="321" t="s">
        <v>228</v>
      </c>
      <c r="BE35" s="322"/>
      <c r="BF35" s="322"/>
      <c r="BG35" s="322"/>
      <c r="BH35" s="323"/>
      <c r="BI35" s="114"/>
      <c r="BJ35" s="133">
        <f t="shared" si="8"/>
        <v>54</v>
      </c>
    </row>
    <row r="36" spans="1:62" s="29" customFormat="1" ht="67.5" customHeight="1" x14ac:dyDescent="0.5">
      <c r="A36" s="100" t="s">
        <v>299</v>
      </c>
      <c r="B36" s="340" t="s">
        <v>137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2"/>
      <c r="P36" s="222"/>
      <c r="Q36" s="338"/>
      <c r="R36" s="422" t="s">
        <v>169</v>
      </c>
      <c r="S36" s="439"/>
      <c r="T36" s="222">
        <f>SUM(T37,T38,T39)</f>
        <v>688</v>
      </c>
      <c r="U36" s="223"/>
      <c r="V36" s="338">
        <f>SUM(V37,V38,V39)</f>
        <v>92</v>
      </c>
      <c r="W36" s="343"/>
      <c r="X36" s="337">
        <f>SUM(X37,X38,X39)</f>
        <v>44</v>
      </c>
      <c r="Y36" s="223"/>
      <c r="Z36" s="338">
        <f>SUM(Z37,Z38,Z39)</f>
        <v>16</v>
      </c>
      <c r="AA36" s="338"/>
      <c r="AB36" s="337">
        <f>SUM(AB37,AB38,AB39)</f>
        <v>32</v>
      </c>
      <c r="AC36" s="223"/>
      <c r="AD36" s="338"/>
      <c r="AE36" s="343"/>
      <c r="AF36" s="436"/>
      <c r="AG36" s="437"/>
      <c r="AH36" s="223"/>
      <c r="AI36" s="337"/>
      <c r="AJ36" s="437"/>
      <c r="AK36" s="438"/>
      <c r="AL36" s="337">
        <f>SUM(AL37,AL38,AL39)</f>
        <v>198</v>
      </c>
      <c r="AM36" s="223"/>
      <c r="AN36" s="338"/>
      <c r="AO36" s="338"/>
      <c r="AP36" s="337">
        <f>SUM(AP37,AP38,AP39)</f>
        <v>6</v>
      </c>
      <c r="AQ36" s="223"/>
      <c r="AR36" s="222">
        <f>SUM(AR37,AR38,AR39)</f>
        <v>490</v>
      </c>
      <c r="AS36" s="223"/>
      <c r="AT36" s="338">
        <f>SUM(AT37,AT38,AT39)</f>
        <v>92</v>
      </c>
      <c r="AU36" s="338"/>
      <c r="AV36" s="337">
        <f>SUM(AV37,AV38,AV39)</f>
        <v>15</v>
      </c>
      <c r="AW36" s="343"/>
      <c r="AX36" s="337">
        <f t="shared" ref="AX36" si="14">SUM(AX37,AX38,AX39)</f>
        <v>0</v>
      </c>
      <c r="AY36" s="223"/>
      <c r="AZ36" s="338">
        <f t="shared" ref="AZ36" si="15">SUM(AZ37,AZ38,AZ39)</f>
        <v>0</v>
      </c>
      <c r="BA36" s="223"/>
      <c r="BB36" s="338">
        <f t="shared" ref="BB36" si="16">SUM(BB37,BB38,BB39)</f>
        <v>0</v>
      </c>
      <c r="BC36" s="343"/>
      <c r="BD36" s="216"/>
      <c r="BE36" s="217"/>
      <c r="BF36" s="217"/>
      <c r="BG36" s="217"/>
      <c r="BH36" s="218"/>
      <c r="BI36" s="114"/>
      <c r="BJ36" s="133">
        <f t="shared" si="8"/>
        <v>92</v>
      </c>
    </row>
    <row r="37" spans="1:62" s="96" customFormat="1" ht="39" customHeight="1" x14ac:dyDescent="0.45">
      <c r="A37" s="99" t="s">
        <v>300</v>
      </c>
      <c r="B37" s="356" t="s">
        <v>138</v>
      </c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8"/>
      <c r="P37" s="165"/>
      <c r="Q37" s="166"/>
      <c r="R37" s="166">
        <v>2.2999999999999998</v>
      </c>
      <c r="S37" s="167"/>
      <c r="T37" s="165">
        <f>SUM(AF37,AL37,AR37,AX37)</f>
        <v>504</v>
      </c>
      <c r="U37" s="339"/>
      <c r="V37" s="166">
        <f>SUM(AH37,AN37,AT37,AZ37)</f>
        <v>0</v>
      </c>
      <c r="W37" s="167"/>
      <c r="X37" s="353"/>
      <c r="Y37" s="339"/>
      <c r="Z37" s="166"/>
      <c r="AA37" s="166"/>
      <c r="AB37" s="353"/>
      <c r="AC37" s="339"/>
      <c r="AD37" s="166"/>
      <c r="AE37" s="167"/>
      <c r="AF37" s="165"/>
      <c r="AG37" s="339"/>
      <c r="AH37" s="166"/>
      <c r="AI37" s="166"/>
      <c r="AJ37" s="353"/>
      <c r="AK37" s="167"/>
      <c r="AL37" s="353">
        <v>198</v>
      </c>
      <c r="AM37" s="339"/>
      <c r="AN37" s="166"/>
      <c r="AO37" s="166"/>
      <c r="AP37" s="353">
        <v>6</v>
      </c>
      <c r="AQ37" s="339"/>
      <c r="AR37" s="165">
        <v>306</v>
      </c>
      <c r="AS37" s="339"/>
      <c r="AT37" s="166"/>
      <c r="AU37" s="166"/>
      <c r="AV37" s="353">
        <v>9</v>
      </c>
      <c r="AW37" s="167"/>
      <c r="AX37" s="466"/>
      <c r="AY37" s="467"/>
      <c r="AZ37" s="445"/>
      <c r="BA37" s="445"/>
      <c r="BB37" s="446"/>
      <c r="BC37" s="446"/>
      <c r="BD37" s="540" t="s">
        <v>20</v>
      </c>
      <c r="BE37" s="541"/>
      <c r="BF37" s="541"/>
      <c r="BG37" s="541"/>
      <c r="BH37" s="542"/>
      <c r="BI37" s="114"/>
      <c r="BJ37" s="133">
        <f t="shared" si="8"/>
        <v>0</v>
      </c>
    </row>
    <row r="38" spans="1:62" s="96" customFormat="1" ht="107.25" customHeight="1" x14ac:dyDescent="0.45">
      <c r="A38" s="99" t="s">
        <v>301</v>
      </c>
      <c r="B38" s="356" t="s">
        <v>190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8"/>
      <c r="P38" s="165"/>
      <c r="Q38" s="166"/>
      <c r="R38" s="166">
        <v>3</v>
      </c>
      <c r="S38" s="167"/>
      <c r="T38" s="165">
        <f t="shared" ref="T38:T39" si="17">SUM(AF38,AL38,AR38,AX38)</f>
        <v>92</v>
      </c>
      <c r="U38" s="339"/>
      <c r="V38" s="166">
        <f t="shared" ref="V38:V39" si="18">SUM(AH38,AN38,AT38,AZ38)</f>
        <v>46</v>
      </c>
      <c r="W38" s="167"/>
      <c r="X38" s="353">
        <v>22</v>
      </c>
      <c r="Y38" s="339"/>
      <c r="Z38" s="166">
        <v>8</v>
      </c>
      <c r="AA38" s="166"/>
      <c r="AB38" s="353">
        <v>16</v>
      </c>
      <c r="AC38" s="339"/>
      <c r="AD38" s="166"/>
      <c r="AE38" s="167"/>
      <c r="AF38" s="165"/>
      <c r="AG38" s="339"/>
      <c r="AH38" s="166"/>
      <c r="AI38" s="166"/>
      <c r="AJ38" s="353"/>
      <c r="AK38" s="167"/>
      <c r="AL38" s="353"/>
      <c r="AM38" s="339"/>
      <c r="AN38" s="166"/>
      <c r="AO38" s="166"/>
      <c r="AP38" s="353"/>
      <c r="AQ38" s="339"/>
      <c r="AR38" s="165">
        <v>92</v>
      </c>
      <c r="AS38" s="339"/>
      <c r="AT38" s="166">
        <v>46</v>
      </c>
      <c r="AU38" s="166"/>
      <c r="AV38" s="353">
        <v>3</v>
      </c>
      <c r="AW38" s="167"/>
      <c r="AX38" s="466"/>
      <c r="AY38" s="467"/>
      <c r="AZ38" s="445"/>
      <c r="BA38" s="445"/>
      <c r="BB38" s="446"/>
      <c r="BC38" s="446"/>
      <c r="BD38" s="466" t="s">
        <v>273</v>
      </c>
      <c r="BE38" s="445"/>
      <c r="BF38" s="445"/>
      <c r="BG38" s="445"/>
      <c r="BH38" s="529"/>
      <c r="BI38" s="114"/>
      <c r="BJ38" s="133">
        <f t="shared" si="8"/>
        <v>46</v>
      </c>
    </row>
    <row r="39" spans="1:62" s="96" customFormat="1" ht="72.75" customHeight="1" thickBot="1" x14ac:dyDescent="0.5">
      <c r="A39" s="99" t="s">
        <v>302</v>
      </c>
      <c r="B39" s="356" t="s">
        <v>189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8"/>
      <c r="P39" s="165">
        <v>3</v>
      </c>
      <c r="Q39" s="166"/>
      <c r="R39" s="166"/>
      <c r="S39" s="167"/>
      <c r="T39" s="165">
        <f t="shared" si="17"/>
        <v>92</v>
      </c>
      <c r="U39" s="339"/>
      <c r="V39" s="166">
        <f t="shared" si="18"/>
        <v>46</v>
      </c>
      <c r="W39" s="167"/>
      <c r="X39" s="353">
        <v>22</v>
      </c>
      <c r="Y39" s="339"/>
      <c r="Z39" s="166">
        <v>8</v>
      </c>
      <c r="AA39" s="166"/>
      <c r="AB39" s="353">
        <v>16</v>
      </c>
      <c r="AC39" s="339"/>
      <c r="AD39" s="166"/>
      <c r="AE39" s="167"/>
      <c r="AF39" s="165"/>
      <c r="AG39" s="339"/>
      <c r="AH39" s="166"/>
      <c r="AI39" s="166"/>
      <c r="AJ39" s="353"/>
      <c r="AK39" s="167"/>
      <c r="AL39" s="353"/>
      <c r="AM39" s="339"/>
      <c r="AN39" s="166"/>
      <c r="AO39" s="166"/>
      <c r="AP39" s="353"/>
      <c r="AQ39" s="339"/>
      <c r="AR39" s="165">
        <v>92</v>
      </c>
      <c r="AS39" s="339"/>
      <c r="AT39" s="166">
        <v>46</v>
      </c>
      <c r="AU39" s="166"/>
      <c r="AV39" s="353">
        <v>3</v>
      </c>
      <c r="AW39" s="167"/>
      <c r="AX39" s="466"/>
      <c r="AY39" s="467"/>
      <c r="AZ39" s="445"/>
      <c r="BA39" s="445"/>
      <c r="BB39" s="446"/>
      <c r="BC39" s="446"/>
      <c r="BD39" s="466" t="s">
        <v>221</v>
      </c>
      <c r="BE39" s="445"/>
      <c r="BF39" s="445"/>
      <c r="BG39" s="445"/>
      <c r="BH39" s="529"/>
      <c r="BI39" s="114"/>
      <c r="BJ39" s="133">
        <f t="shared" si="8"/>
        <v>46</v>
      </c>
    </row>
    <row r="40" spans="1:62" s="29" customFormat="1" ht="65.25" customHeight="1" thickBot="1" x14ac:dyDescent="0.55000000000000004">
      <c r="A40" s="31" t="s">
        <v>38</v>
      </c>
      <c r="B40" s="433" t="s">
        <v>37</v>
      </c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5"/>
      <c r="P40" s="359"/>
      <c r="Q40" s="211"/>
      <c r="R40" s="211"/>
      <c r="S40" s="231"/>
      <c r="T40" s="359">
        <f>SUM(T41,T42,T45,T48,T52,T61,T72)</f>
        <v>2526</v>
      </c>
      <c r="U40" s="209"/>
      <c r="V40" s="211">
        <f t="shared" ref="V40" si="19">SUM(V41,V42,V45,V48,V52,V61,V72)</f>
        <v>956</v>
      </c>
      <c r="W40" s="231"/>
      <c r="X40" s="359">
        <f t="shared" ref="X40" si="20">SUM(X41,X42,X45,X48,X52,X61,X72)</f>
        <v>420</v>
      </c>
      <c r="Y40" s="209"/>
      <c r="Z40" s="211">
        <f t="shared" ref="Z40" si="21">SUM(Z41,Z42,Z45,Z48,Z52,Z61,Z72)</f>
        <v>264</v>
      </c>
      <c r="AA40" s="209"/>
      <c r="AB40" s="211">
        <f t="shared" ref="AB40" si="22">SUM(AB41,AB42,AB45,AB48,AB52,AB61,AB72)</f>
        <v>272</v>
      </c>
      <c r="AC40" s="209"/>
      <c r="AD40" s="211">
        <f t="shared" ref="AD40" si="23">SUM(AD41,AD42,AD45,AD48,AD52,AD61,AD72)</f>
        <v>0</v>
      </c>
      <c r="AE40" s="231"/>
      <c r="AF40" s="359">
        <f t="shared" ref="AF40" si="24">SUM(AF41,AF42,AF45,AF48,AF52,AF61,AF72)</f>
        <v>914</v>
      </c>
      <c r="AG40" s="209"/>
      <c r="AH40" s="211">
        <f t="shared" ref="AH40" si="25">SUM(AH41,AH42,AH45,AH48,AH52,AH61,AH72)</f>
        <v>336</v>
      </c>
      <c r="AI40" s="209"/>
      <c r="AJ40" s="211">
        <f t="shared" ref="AJ40" si="26">SUM(AJ41,AJ42,AJ45,AJ48,AJ52,AJ61,AJ72)</f>
        <v>24</v>
      </c>
      <c r="AK40" s="231"/>
      <c r="AL40" s="359">
        <f t="shared" ref="AL40" si="27">SUM(AL41,AL42,AL45,AL48,AL52,AL61,AL72)</f>
        <v>688</v>
      </c>
      <c r="AM40" s="209"/>
      <c r="AN40" s="211">
        <f t="shared" ref="AN40" si="28">SUM(AN41,AN42,AN45,AN48,AN52,AN61,AN72)</f>
        <v>304</v>
      </c>
      <c r="AO40" s="209"/>
      <c r="AP40" s="211">
        <f t="shared" ref="AP40" si="29">SUM(AP41,AP42,AP45,AP48,AP52,AP61,AP72)</f>
        <v>18</v>
      </c>
      <c r="AQ40" s="231"/>
      <c r="AR40" s="359">
        <f t="shared" ref="AR40" si="30">SUM(AR41,AR42,AR45,AR48,AR52,AR61,AR72)</f>
        <v>924</v>
      </c>
      <c r="AS40" s="209"/>
      <c r="AT40" s="211">
        <f t="shared" ref="AT40" si="31">SUM(AT41,AT42,AT45,AT48,AT52,AT61,AT72)</f>
        <v>316</v>
      </c>
      <c r="AU40" s="209"/>
      <c r="AV40" s="211">
        <f t="shared" ref="AV40" si="32">SUM(AV41,AV42,AV45,AV48,AV52,AV61,AV72)</f>
        <v>28</v>
      </c>
      <c r="AW40" s="231"/>
      <c r="AX40" s="359">
        <f t="shared" ref="AX40" si="33">SUM(AX41,AX42,AX45,AX48,AX52,AX61,AX72)</f>
        <v>0</v>
      </c>
      <c r="AY40" s="209"/>
      <c r="AZ40" s="211">
        <f t="shared" ref="AZ40" si="34">SUM(AZ41,AZ42,AZ45,AZ48,AZ52,AZ61,AZ72)</f>
        <v>0</v>
      </c>
      <c r="BA40" s="209"/>
      <c r="BB40" s="211">
        <f t="shared" ref="BB40" si="35">SUM(BB41,BB42,BB45,BB48,BB52,BB61,BB72)</f>
        <v>0</v>
      </c>
      <c r="BC40" s="231"/>
      <c r="BD40" s="463">
        <f>T40*100/T77</f>
        <v>68.753402286336424</v>
      </c>
      <c r="BE40" s="464"/>
      <c r="BF40" s="464"/>
      <c r="BG40" s="464"/>
      <c r="BH40" s="465"/>
      <c r="BI40" s="32"/>
      <c r="BJ40" s="133">
        <f t="shared" si="8"/>
        <v>956</v>
      </c>
    </row>
    <row r="41" spans="1:62" s="29" customFormat="1" ht="96.75" customHeight="1" x14ac:dyDescent="0.5">
      <c r="A41" s="102" t="s">
        <v>132</v>
      </c>
      <c r="B41" s="424" t="s">
        <v>139</v>
      </c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6"/>
      <c r="P41" s="427"/>
      <c r="Q41" s="428"/>
      <c r="R41" s="428">
        <v>1</v>
      </c>
      <c r="S41" s="429"/>
      <c r="T41" s="430">
        <f>SUM(AF41,AL41,AR41,AX41)</f>
        <v>120</v>
      </c>
      <c r="U41" s="431"/>
      <c r="V41" s="431">
        <f>SUM(AH41,AN41,AT41,AZ41)</f>
        <v>42</v>
      </c>
      <c r="W41" s="432"/>
      <c r="X41" s="277">
        <v>24</v>
      </c>
      <c r="Y41" s="278"/>
      <c r="Z41" s="428"/>
      <c r="AA41" s="428"/>
      <c r="AB41" s="277">
        <v>18</v>
      </c>
      <c r="AC41" s="278"/>
      <c r="AD41" s="428"/>
      <c r="AE41" s="429"/>
      <c r="AF41" s="427">
        <v>120</v>
      </c>
      <c r="AG41" s="278"/>
      <c r="AH41" s="428">
        <v>42</v>
      </c>
      <c r="AI41" s="428"/>
      <c r="AJ41" s="277">
        <v>3</v>
      </c>
      <c r="AK41" s="429"/>
      <c r="AL41" s="277"/>
      <c r="AM41" s="278"/>
      <c r="AN41" s="428"/>
      <c r="AO41" s="428"/>
      <c r="AP41" s="277"/>
      <c r="AQ41" s="278"/>
      <c r="AR41" s="427"/>
      <c r="AS41" s="278"/>
      <c r="AT41" s="428"/>
      <c r="AU41" s="428"/>
      <c r="AV41" s="447"/>
      <c r="AW41" s="448"/>
      <c r="AX41" s="430"/>
      <c r="AY41" s="431"/>
      <c r="AZ41" s="444"/>
      <c r="BA41" s="444"/>
      <c r="BB41" s="277"/>
      <c r="BC41" s="278"/>
      <c r="BD41" s="219" t="s">
        <v>15</v>
      </c>
      <c r="BE41" s="220"/>
      <c r="BF41" s="220"/>
      <c r="BG41" s="220"/>
      <c r="BH41" s="221"/>
      <c r="BI41" s="32"/>
      <c r="BJ41" s="133">
        <f t="shared" si="8"/>
        <v>42</v>
      </c>
    </row>
    <row r="42" spans="1:62" s="96" customFormat="1" ht="71.25" customHeight="1" x14ac:dyDescent="0.45">
      <c r="A42" s="100" t="s">
        <v>36</v>
      </c>
      <c r="B42" s="543" t="s">
        <v>203</v>
      </c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6"/>
      <c r="P42" s="222"/>
      <c r="Q42" s="338"/>
      <c r="R42" s="166"/>
      <c r="S42" s="167"/>
      <c r="T42" s="222">
        <f>SUM(T43,T44)</f>
        <v>460</v>
      </c>
      <c r="U42" s="223"/>
      <c r="V42" s="338">
        <f>SUM(V43,V44)</f>
        <v>144</v>
      </c>
      <c r="W42" s="343"/>
      <c r="X42" s="222">
        <f>SUM(X43:Y44)</f>
        <v>64</v>
      </c>
      <c r="Y42" s="223"/>
      <c r="Z42" s="338">
        <f t="shared" ref="Z42" si="36">SUM(Z43:AA44)</f>
        <v>48</v>
      </c>
      <c r="AA42" s="223"/>
      <c r="AB42" s="338">
        <f t="shared" ref="AB42" si="37">SUM(AB43:AC44)</f>
        <v>32</v>
      </c>
      <c r="AC42" s="338"/>
      <c r="AD42" s="338"/>
      <c r="AE42" s="343"/>
      <c r="AF42" s="222">
        <f>SUM(AF43,AF44)</f>
        <v>460</v>
      </c>
      <c r="AG42" s="223"/>
      <c r="AH42" s="338">
        <f>SUM(AH43,AH44)</f>
        <v>144</v>
      </c>
      <c r="AI42" s="338"/>
      <c r="AJ42" s="337">
        <f>SUM(AJ43,AJ44)</f>
        <v>12</v>
      </c>
      <c r="AK42" s="343"/>
      <c r="AL42" s="337"/>
      <c r="AM42" s="223"/>
      <c r="AN42" s="338"/>
      <c r="AO42" s="338"/>
      <c r="AP42" s="337"/>
      <c r="AQ42" s="223"/>
      <c r="AR42" s="222"/>
      <c r="AS42" s="223"/>
      <c r="AT42" s="338"/>
      <c r="AU42" s="338"/>
      <c r="AV42" s="313"/>
      <c r="AW42" s="314"/>
      <c r="AX42" s="162"/>
      <c r="AY42" s="163"/>
      <c r="AZ42" s="141"/>
      <c r="BA42" s="141"/>
      <c r="BB42" s="337"/>
      <c r="BC42" s="223"/>
      <c r="BD42" s="421"/>
      <c r="BE42" s="422"/>
      <c r="BF42" s="422"/>
      <c r="BG42" s="422"/>
      <c r="BH42" s="423"/>
      <c r="BI42" s="114"/>
      <c r="BJ42" s="133">
        <f t="shared" si="8"/>
        <v>144</v>
      </c>
    </row>
    <row r="43" spans="1:62" s="96" customFormat="1" ht="141" customHeight="1" x14ac:dyDescent="0.45">
      <c r="A43" s="99" t="s">
        <v>230</v>
      </c>
      <c r="B43" s="475" t="s">
        <v>199</v>
      </c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291"/>
      <c r="P43" s="165">
        <v>1</v>
      </c>
      <c r="Q43" s="166"/>
      <c r="R43" s="166"/>
      <c r="S43" s="167"/>
      <c r="T43" s="165">
        <f>SUM(AF43,AL43,AR43,AX43)</f>
        <v>230</v>
      </c>
      <c r="U43" s="339"/>
      <c r="V43" s="166">
        <f>SUM(AH43,AN43,AT43,AZ43)</f>
        <v>72</v>
      </c>
      <c r="W43" s="167"/>
      <c r="X43" s="165">
        <v>32</v>
      </c>
      <c r="Y43" s="339"/>
      <c r="Z43" s="166">
        <v>24</v>
      </c>
      <c r="AA43" s="166"/>
      <c r="AB43" s="353">
        <v>16</v>
      </c>
      <c r="AC43" s="339"/>
      <c r="AD43" s="166"/>
      <c r="AE43" s="167"/>
      <c r="AF43" s="165">
        <v>230</v>
      </c>
      <c r="AG43" s="339"/>
      <c r="AH43" s="166">
        <v>72</v>
      </c>
      <c r="AI43" s="166"/>
      <c r="AJ43" s="353">
        <v>6</v>
      </c>
      <c r="AK43" s="167"/>
      <c r="AL43" s="337"/>
      <c r="AM43" s="223"/>
      <c r="AN43" s="338"/>
      <c r="AO43" s="338"/>
      <c r="AP43" s="337"/>
      <c r="AQ43" s="223"/>
      <c r="AR43" s="222"/>
      <c r="AS43" s="223"/>
      <c r="AT43" s="338"/>
      <c r="AU43" s="338"/>
      <c r="AV43" s="313"/>
      <c r="AW43" s="314"/>
      <c r="AX43" s="162"/>
      <c r="AY43" s="163"/>
      <c r="AZ43" s="141"/>
      <c r="BA43" s="141"/>
      <c r="BB43" s="337"/>
      <c r="BC43" s="223"/>
      <c r="BD43" s="443" t="s">
        <v>234</v>
      </c>
      <c r="BE43" s="422"/>
      <c r="BF43" s="422"/>
      <c r="BG43" s="422"/>
      <c r="BH43" s="423"/>
      <c r="BI43" s="114"/>
      <c r="BJ43" s="133">
        <f t="shared" si="8"/>
        <v>72</v>
      </c>
    </row>
    <row r="44" spans="1:62" s="96" customFormat="1" ht="147.6" customHeight="1" x14ac:dyDescent="0.45">
      <c r="A44" s="99" t="s">
        <v>231</v>
      </c>
      <c r="B44" s="475" t="s">
        <v>201</v>
      </c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6"/>
      <c r="P44" s="165"/>
      <c r="Q44" s="166"/>
      <c r="R44" s="166">
        <v>1</v>
      </c>
      <c r="S44" s="167"/>
      <c r="T44" s="165">
        <f>SUM(AF44,AL44,AR44,AX44)</f>
        <v>230</v>
      </c>
      <c r="U44" s="339"/>
      <c r="V44" s="166">
        <f>SUM(AH44,AN44,AT44,AZ44)</f>
        <v>72</v>
      </c>
      <c r="W44" s="167"/>
      <c r="X44" s="165">
        <v>32</v>
      </c>
      <c r="Y44" s="339"/>
      <c r="Z44" s="166">
        <v>24</v>
      </c>
      <c r="AA44" s="166"/>
      <c r="AB44" s="353">
        <v>16</v>
      </c>
      <c r="AC44" s="339"/>
      <c r="AD44" s="166"/>
      <c r="AE44" s="167"/>
      <c r="AF44" s="165">
        <v>230</v>
      </c>
      <c r="AG44" s="339"/>
      <c r="AH44" s="166">
        <v>72</v>
      </c>
      <c r="AI44" s="166"/>
      <c r="AJ44" s="353">
        <v>6</v>
      </c>
      <c r="AK44" s="167"/>
      <c r="AL44" s="337"/>
      <c r="AM44" s="223"/>
      <c r="AN44" s="338"/>
      <c r="AO44" s="338"/>
      <c r="AP44" s="337"/>
      <c r="AQ44" s="223"/>
      <c r="AR44" s="222"/>
      <c r="AS44" s="223"/>
      <c r="AT44" s="338"/>
      <c r="AU44" s="338"/>
      <c r="AV44" s="313"/>
      <c r="AW44" s="314"/>
      <c r="AX44" s="162"/>
      <c r="AY44" s="163"/>
      <c r="AZ44" s="141"/>
      <c r="BA44" s="141"/>
      <c r="BB44" s="337"/>
      <c r="BC44" s="223"/>
      <c r="BD44" s="443" t="s">
        <v>235</v>
      </c>
      <c r="BE44" s="422"/>
      <c r="BF44" s="422"/>
      <c r="BG44" s="422"/>
      <c r="BH44" s="423"/>
      <c r="BI44" s="114"/>
      <c r="BJ44" s="133">
        <f t="shared" si="8"/>
        <v>72</v>
      </c>
    </row>
    <row r="45" spans="1:62" s="96" customFormat="1" ht="72.599999999999994" customHeight="1" x14ac:dyDescent="0.45">
      <c r="A45" s="100" t="s">
        <v>238</v>
      </c>
      <c r="B45" s="340" t="s">
        <v>210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2"/>
      <c r="P45" s="222"/>
      <c r="Q45" s="338"/>
      <c r="R45" s="338"/>
      <c r="S45" s="343"/>
      <c r="T45" s="222">
        <f>SUM(T46,T47)</f>
        <v>340</v>
      </c>
      <c r="U45" s="223"/>
      <c r="V45" s="338">
        <f>SUM(V46,V47)</f>
        <v>132</v>
      </c>
      <c r="W45" s="343"/>
      <c r="X45" s="222">
        <f>SUM(X46,X47)</f>
        <v>52</v>
      </c>
      <c r="Y45" s="223"/>
      <c r="Z45" s="338">
        <f>SUM(Z46,Z47)</f>
        <v>48</v>
      </c>
      <c r="AA45" s="338"/>
      <c r="AB45" s="337">
        <f>SUM(AB46,AB47)</f>
        <v>32</v>
      </c>
      <c r="AC45" s="223"/>
      <c r="AD45" s="338"/>
      <c r="AE45" s="343"/>
      <c r="AF45" s="222"/>
      <c r="AG45" s="223"/>
      <c r="AH45" s="338"/>
      <c r="AI45" s="338"/>
      <c r="AJ45" s="337"/>
      <c r="AK45" s="223"/>
      <c r="AL45" s="222">
        <f>SUM(AL46,AL47)</f>
        <v>340</v>
      </c>
      <c r="AM45" s="223"/>
      <c r="AN45" s="338">
        <f>SUM(AN46,AN47)</f>
        <v>132</v>
      </c>
      <c r="AO45" s="338"/>
      <c r="AP45" s="337">
        <f>SUM(AP46,AP47)</f>
        <v>9</v>
      </c>
      <c r="AQ45" s="223"/>
      <c r="AR45" s="222">
        <f t="shared" ref="AR45" si="38">SUM(AR46:AS47)</f>
        <v>0</v>
      </c>
      <c r="AS45" s="223"/>
      <c r="AT45" s="338">
        <f t="shared" ref="AT45" si="39">SUM(AT46:AU47)</f>
        <v>0</v>
      </c>
      <c r="AU45" s="338"/>
      <c r="AV45" s="337">
        <f t="shared" ref="AV45" si="40">SUM(AV46:AW47)</f>
        <v>0</v>
      </c>
      <c r="AW45" s="223"/>
      <c r="AX45" s="222">
        <f t="shared" ref="AX45" si="41">SUM(AX46:AY47)</f>
        <v>0</v>
      </c>
      <c r="AY45" s="223"/>
      <c r="AZ45" s="338">
        <f t="shared" ref="AZ45" si="42">SUM(AZ46:BA47)</f>
        <v>0</v>
      </c>
      <c r="BA45" s="338"/>
      <c r="BB45" s="337">
        <f t="shared" ref="BB45" si="43">SUM(BB46:BC47)</f>
        <v>0</v>
      </c>
      <c r="BC45" s="223"/>
      <c r="BD45" s="321"/>
      <c r="BE45" s="322"/>
      <c r="BF45" s="322"/>
      <c r="BG45" s="322"/>
      <c r="BH45" s="323"/>
      <c r="BI45" s="114"/>
      <c r="BJ45" s="133">
        <f t="shared" si="8"/>
        <v>132</v>
      </c>
    </row>
    <row r="46" spans="1:62" s="96" customFormat="1" ht="70.900000000000006" customHeight="1" x14ac:dyDescent="0.45">
      <c r="A46" s="99" t="s">
        <v>237</v>
      </c>
      <c r="B46" s="356" t="s">
        <v>197</v>
      </c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8"/>
      <c r="P46" s="165">
        <v>2</v>
      </c>
      <c r="Q46" s="166"/>
      <c r="R46" s="166"/>
      <c r="S46" s="167"/>
      <c r="T46" s="165">
        <f>SUM(AF46,AL46,AR46,AX46)</f>
        <v>120</v>
      </c>
      <c r="U46" s="339"/>
      <c r="V46" s="166">
        <f>SUM(AH46,AN46,AT46,AZ46)</f>
        <v>60</v>
      </c>
      <c r="W46" s="167"/>
      <c r="X46" s="353">
        <v>20</v>
      </c>
      <c r="Y46" s="339"/>
      <c r="Z46" s="166">
        <v>24</v>
      </c>
      <c r="AA46" s="166"/>
      <c r="AB46" s="353">
        <v>16</v>
      </c>
      <c r="AC46" s="339"/>
      <c r="AD46" s="166"/>
      <c r="AE46" s="167"/>
      <c r="AF46" s="165"/>
      <c r="AG46" s="339"/>
      <c r="AH46" s="166"/>
      <c r="AI46" s="166"/>
      <c r="AJ46" s="353"/>
      <c r="AK46" s="167"/>
      <c r="AL46" s="353">
        <v>120</v>
      </c>
      <c r="AM46" s="339"/>
      <c r="AN46" s="166">
        <v>60</v>
      </c>
      <c r="AO46" s="166"/>
      <c r="AP46" s="353">
        <v>3</v>
      </c>
      <c r="AQ46" s="339"/>
      <c r="AR46" s="165"/>
      <c r="AS46" s="339"/>
      <c r="AT46" s="166"/>
      <c r="AU46" s="166"/>
      <c r="AV46" s="353"/>
      <c r="AW46" s="167"/>
      <c r="AX46" s="165"/>
      <c r="AY46" s="339"/>
      <c r="AZ46" s="166"/>
      <c r="BA46" s="166"/>
      <c r="BB46" s="353"/>
      <c r="BC46" s="339"/>
      <c r="BD46" s="321" t="s">
        <v>9</v>
      </c>
      <c r="BE46" s="322"/>
      <c r="BF46" s="322"/>
      <c r="BG46" s="322"/>
      <c r="BH46" s="323"/>
      <c r="BI46" s="114"/>
      <c r="BJ46" s="133">
        <f t="shared" si="8"/>
        <v>60</v>
      </c>
    </row>
    <row r="47" spans="1:62" s="96" customFormat="1" ht="72" customHeight="1" x14ac:dyDescent="0.45">
      <c r="A47" s="99" t="s">
        <v>239</v>
      </c>
      <c r="B47" s="356" t="s">
        <v>211</v>
      </c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8"/>
      <c r="P47" s="165">
        <v>2</v>
      </c>
      <c r="Q47" s="166"/>
      <c r="R47" s="166"/>
      <c r="S47" s="167"/>
      <c r="T47" s="165">
        <f>SUM(AF47,AL47,AR47,AX47)</f>
        <v>220</v>
      </c>
      <c r="U47" s="339"/>
      <c r="V47" s="166">
        <f>SUM(AH47,AN47,AT47,AZ47)</f>
        <v>72</v>
      </c>
      <c r="W47" s="167"/>
      <c r="X47" s="353">
        <v>32</v>
      </c>
      <c r="Y47" s="339"/>
      <c r="Z47" s="166">
        <v>24</v>
      </c>
      <c r="AA47" s="166"/>
      <c r="AB47" s="353">
        <v>16</v>
      </c>
      <c r="AC47" s="339"/>
      <c r="AD47" s="166"/>
      <c r="AE47" s="167"/>
      <c r="AF47" s="165"/>
      <c r="AG47" s="339"/>
      <c r="AH47" s="166"/>
      <c r="AI47" s="166"/>
      <c r="AJ47" s="353"/>
      <c r="AK47" s="167"/>
      <c r="AL47" s="353">
        <v>220</v>
      </c>
      <c r="AM47" s="339"/>
      <c r="AN47" s="166">
        <v>72</v>
      </c>
      <c r="AO47" s="166"/>
      <c r="AP47" s="353">
        <v>6</v>
      </c>
      <c r="AQ47" s="339"/>
      <c r="AR47" s="165"/>
      <c r="AS47" s="339"/>
      <c r="AT47" s="166"/>
      <c r="AU47" s="166"/>
      <c r="AV47" s="353"/>
      <c r="AW47" s="167"/>
      <c r="AX47" s="165"/>
      <c r="AY47" s="339"/>
      <c r="AZ47" s="166"/>
      <c r="BA47" s="166"/>
      <c r="BB47" s="353"/>
      <c r="BC47" s="339"/>
      <c r="BD47" s="321" t="s">
        <v>8</v>
      </c>
      <c r="BE47" s="322"/>
      <c r="BF47" s="322"/>
      <c r="BG47" s="322"/>
      <c r="BH47" s="323"/>
      <c r="BI47" s="114"/>
      <c r="BJ47" s="133">
        <f t="shared" si="8"/>
        <v>72</v>
      </c>
    </row>
    <row r="48" spans="1:62" s="29" customFormat="1" ht="72" customHeight="1" x14ac:dyDescent="0.5">
      <c r="A48" s="34" t="s">
        <v>35</v>
      </c>
      <c r="B48" s="415" t="s">
        <v>209</v>
      </c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6"/>
      <c r="P48" s="162"/>
      <c r="Q48" s="141"/>
      <c r="R48" s="141"/>
      <c r="S48" s="314"/>
      <c r="T48" s="222">
        <f>SUM(T49,T50,T51)</f>
        <v>630</v>
      </c>
      <c r="U48" s="223"/>
      <c r="V48" s="338">
        <f>SUM(V49,V50,V51)</f>
        <v>204</v>
      </c>
      <c r="W48" s="343"/>
      <c r="X48" s="222">
        <f>SUM(X49,X50,X51)</f>
        <v>80</v>
      </c>
      <c r="Y48" s="223"/>
      <c r="Z48" s="338">
        <f>SUM(Z49,Z50,Z51)</f>
        <v>56</v>
      </c>
      <c r="AA48" s="338"/>
      <c r="AB48" s="337">
        <f>SUM(AB49,AB50,AB51)</f>
        <v>68</v>
      </c>
      <c r="AC48" s="223"/>
      <c r="AD48" s="338"/>
      <c r="AE48" s="343"/>
      <c r="AF48" s="222"/>
      <c r="AG48" s="223"/>
      <c r="AH48" s="338"/>
      <c r="AI48" s="338"/>
      <c r="AJ48" s="337"/>
      <c r="AK48" s="338"/>
      <c r="AL48" s="222"/>
      <c r="AM48" s="223"/>
      <c r="AN48" s="338"/>
      <c r="AO48" s="338"/>
      <c r="AP48" s="337"/>
      <c r="AQ48" s="338"/>
      <c r="AR48" s="222">
        <f>SUM(AR49,AR50,AR51)</f>
        <v>630</v>
      </c>
      <c r="AS48" s="223"/>
      <c r="AT48" s="338">
        <f>SUM(AT49,AT50,AT51)</f>
        <v>204</v>
      </c>
      <c r="AU48" s="338"/>
      <c r="AV48" s="337">
        <f>SUM(AV49,AV50,AV51)</f>
        <v>19</v>
      </c>
      <c r="AW48" s="338"/>
      <c r="AX48" s="222">
        <f t="shared" ref="AX48" si="44">SUM(AX49:AY51)</f>
        <v>0</v>
      </c>
      <c r="AY48" s="223"/>
      <c r="AZ48" s="338">
        <f t="shared" ref="AZ48" si="45">SUM(AZ49:BA51)</f>
        <v>0</v>
      </c>
      <c r="BA48" s="338"/>
      <c r="BB48" s="337">
        <f t="shared" ref="BB48" si="46">SUM(BB49:BC51)</f>
        <v>0</v>
      </c>
      <c r="BC48" s="338"/>
      <c r="BD48" s="440"/>
      <c r="BE48" s="441"/>
      <c r="BF48" s="441"/>
      <c r="BG48" s="441"/>
      <c r="BH48" s="442"/>
      <c r="BI48" s="32"/>
      <c r="BJ48" s="133">
        <f t="shared" si="8"/>
        <v>204</v>
      </c>
    </row>
    <row r="49" spans="1:62" s="96" customFormat="1" ht="69.599999999999994" customHeight="1" x14ac:dyDescent="0.5">
      <c r="A49" s="99" t="s">
        <v>150</v>
      </c>
      <c r="B49" s="411" t="s">
        <v>198</v>
      </c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363"/>
      <c r="P49" s="165">
        <v>3</v>
      </c>
      <c r="Q49" s="166"/>
      <c r="R49" s="166"/>
      <c r="S49" s="167"/>
      <c r="T49" s="165">
        <f>SUM(AF49,AL49,AR49,AX49)</f>
        <v>306</v>
      </c>
      <c r="U49" s="339"/>
      <c r="V49" s="166">
        <f>SUM(AH49,AN49,AT49,AZ49)</f>
        <v>96</v>
      </c>
      <c r="W49" s="167"/>
      <c r="X49" s="353">
        <v>32</v>
      </c>
      <c r="Y49" s="339"/>
      <c r="Z49" s="166">
        <v>32</v>
      </c>
      <c r="AA49" s="166"/>
      <c r="AB49" s="353">
        <v>32</v>
      </c>
      <c r="AC49" s="339"/>
      <c r="AD49" s="166"/>
      <c r="AE49" s="167"/>
      <c r="AF49" s="165"/>
      <c r="AG49" s="339"/>
      <c r="AH49" s="166"/>
      <c r="AI49" s="166"/>
      <c r="AJ49" s="353"/>
      <c r="AK49" s="167"/>
      <c r="AL49" s="353"/>
      <c r="AM49" s="339"/>
      <c r="AN49" s="166"/>
      <c r="AO49" s="166"/>
      <c r="AP49" s="353"/>
      <c r="AQ49" s="339"/>
      <c r="AR49" s="165">
        <v>306</v>
      </c>
      <c r="AS49" s="339"/>
      <c r="AT49" s="166">
        <v>96</v>
      </c>
      <c r="AU49" s="166"/>
      <c r="AV49" s="353">
        <v>9</v>
      </c>
      <c r="AW49" s="167"/>
      <c r="AX49" s="165"/>
      <c r="AY49" s="339"/>
      <c r="AZ49" s="166"/>
      <c r="BA49" s="166"/>
      <c r="BB49" s="353"/>
      <c r="BC49" s="339"/>
      <c r="BD49" s="321" t="s">
        <v>243</v>
      </c>
      <c r="BE49" s="322"/>
      <c r="BF49" s="322"/>
      <c r="BG49" s="322"/>
      <c r="BH49" s="323"/>
      <c r="BI49" s="32"/>
      <c r="BJ49" s="133">
        <f t="shared" si="8"/>
        <v>96</v>
      </c>
    </row>
    <row r="50" spans="1:62" s="96" customFormat="1" ht="71.25" customHeight="1" x14ac:dyDescent="0.5">
      <c r="A50" s="99" t="s">
        <v>151</v>
      </c>
      <c r="B50" s="356" t="s">
        <v>202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8"/>
      <c r="P50" s="165"/>
      <c r="Q50" s="166"/>
      <c r="R50" s="166">
        <v>3</v>
      </c>
      <c r="S50" s="167"/>
      <c r="T50" s="165">
        <f t="shared" ref="T50:T51" si="47">SUM(AF50,AL50,AR50,AX50)</f>
        <v>198</v>
      </c>
      <c r="U50" s="339"/>
      <c r="V50" s="166">
        <f t="shared" ref="V50:V51" si="48">SUM(AH50,AN50,AT50,AZ50)</f>
        <v>62</v>
      </c>
      <c r="W50" s="167"/>
      <c r="X50" s="353">
        <v>26</v>
      </c>
      <c r="Y50" s="339"/>
      <c r="Z50" s="166">
        <v>12</v>
      </c>
      <c r="AA50" s="166"/>
      <c r="AB50" s="353">
        <v>24</v>
      </c>
      <c r="AC50" s="339"/>
      <c r="AD50" s="166"/>
      <c r="AE50" s="167"/>
      <c r="AF50" s="165"/>
      <c r="AG50" s="339"/>
      <c r="AH50" s="166"/>
      <c r="AI50" s="166"/>
      <c r="AJ50" s="353"/>
      <c r="AK50" s="167"/>
      <c r="AL50" s="353"/>
      <c r="AM50" s="339"/>
      <c r="AN50" s="166"/>
      <c r="AO50" s="166"/>
      <c r="AP50" s="353"/>
      <c r="AQ50" s="339"/>
      <c r="AR50" s="165">
        <v>198</v>
      </c>
      <c r="AS50" s="339"/>
      <c r="AT50" s="166">
        <v>62</v>
      </c>
      <c r="AU50" s="166"/>
      <c r="AV50" s="353">
        <v>6</v>
      </c>
      <c r="AW50" s="167"/>
      <c r="AX50" s="165"/>
      <c r="AY50" s="339"/>
      <c r="AZ50" s="166"/>
      <c r="BA50" s="166"/>
      <c r="BB50" s="353"/>
      <c r="BC50" s="339"/>
      <c r="BD50" s="321" t="s">
        <v>244</v>
      </c>
      <c r="BE50" s="322"/>
      <c r="BF50" s="322"/>
      <c r="BG50" s="322"/>
      <c r="BH50" s="323"/>
      <c r="BI50" s="32"/>
      <c r="BJ50" s="133">
        <f t="shared" si="8"/>
        <v>62</v>
      </c>
    </row>
    <row r="51" spans="1:62" s="96" customFormat="1" ht="71.25" customHeight="1" x14ac:dyDescent="0.5">
      <c r="A51" s="99" t="s">
        <v>242</v>
      </c>
      <c r="B51" s="356" t="s">
        <v>200</v>
      </c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8"/>
      <c r="P51" s="165">
        <v>3</v>
      </c>
      <c r="Q51" s="166"/>
      <c r="R51" s="166"/>
      <c r="S51" s="167"/>
      <c r="T51" s="165">
        <f t="shared" si="47"/>
        <v>126</v>
      </c>
      <c r="U51" s="339"/>
      <c r="V51" s="166">
        <f t="shared" si="48"/>
        <v>46</v>
      </c>
      <c r="W51" s="167"/>
      <c r="X51" s="353">
        <v>22</v>
      </c>
      <c r="Y51" s="339"/>
      <c r="Z51" s="166">
        <v>12</v>
      </c>
      <c r="AA51" s="166"/>
      <c r="AB51" s="353">
        <v>12</v>
      </c>
      <c r="AC51" s="339"/>
      <c r="AD51" s="166"/>
      <c r="AE51" s="167"/>
      <c r="AF51" s="165"/>
      <c r="AG51" s="339"/>
      <c r="AH51" s="166"/>
      <c r="AI51" s="166"/>
      <c r="AJ51" s="353"/>
      <c r="AK51" s="167"/>
      <c r="AL51" s="353"/>
      <c r="AM51" s="339"/>
      <c r="AN51" s="166"/>
      <c r="AO51" s="166"/>
      <c r="AP51" s="353"/>
      <c r="AQ51" s="339"/>
      <c r="AR51" s="165">
        <v>126</v>
      </c>
      <c r="AS51" s="339"/>
      <c r="AT51" s="166">
        <v>46</v>
      </c>
      <c r="AU51" s="166"/>
      <c r="AV51" s="353">
        <v>4</v>
      </c>
      <c r="AW51" s="167"/>
      <c r="AX51" s="165"/>
      <c r="AY51" s="339"/>
      <c r="AZ51" s="166"/>
      <c r="BA51" s="166"/>
      <c r="BB51" s="353"/>
      <c r="BC51" s="339"/>
      <c r="BD51" s="321" t="s">
        <v>246</v>
      </c>
      <c r="BE51" s="322"/>
      <c r="BF51" s="322"/>
      <c r="BG51" s="322"/>
      <c r="BH51" s="323"/>
      <c r="BI51" s="32"/>
      <c r="BJ51" s="133">
        <f t="shared" si="8"/>
        <v>46</v>
      </c>
    </row>
    <row r="52" spans="1:62" s="96" customFormat="1" ht="98.25" customHeight="1" x14ac:dyDescent="0.5">
      <c r="A52" s="100" t="s">
        <v>152</v>
      </c>
      <c r="B52" s="340" t="s">
        <v>212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2"/>
      <c r="P52" s="222"/>
      <c r="Q52" s="338"/>
      <c r="R52" s="338"/>
      <c r="S52" s="343"/>
      <c r="T52" s="222">
        <f>SUM(T53,T54)</f>
        <v>294</v>
      </c>
      <c r="U52" s="223"/>
      <c r="V52" s="338">
        <f>SUM(V54,V53)</f>
        <v>112</v>
      </c>
      <c r="W52" s="343"/>
      <c r="X52" s="222">
        <f>SUM(X53,X54)</f>
        <v>56</v>
      </c>
      <c r="Y52" s="223"/>
      <c r="Z52" s="338">
        <f>SUM(Z53,Z54)</f>
        <v>24</v>
      </c>
      <c r="AA52" s="338"/>
      <c r="AB52" s="337">
        <f>SUM(AB53,AB54)</f>
        <v>32</v>
      </c>
      <c r="AC52" s="223"/>
      <c r="AD52" s="338"/>
      <c r="AE52" s="343"/>
      <c r="AF52" s="222"/>
      <c r="AG52" s="223"/>
      <c r="AH52" s="338"/>
      <c r="AI52" s="338"/>
      <c r="AJ52" s="337"/>
      <c r="AK52" s="338"/>
      <c r="AL52" s="222"/>
      <c r="AM52" s="223"/>
      <c r="AN52" s="338"/>
      <c r="AO52" s="338"/>
      <c r="AP52" s="337"/>
      <c r="AQ52" s="338"/>
      <c r="AR52" s="222">
        <f>SUM(AR53,AR54)</f>
        <v>294</v>
      </c>
      <c r="AS52" s="223"/>
      <c r="AT52" s="338">
        <f>SUM(AT53,AT54)</f>
        <v>112</v>
      </c>
      <c r="AU52" s="338"/>
      <c r="AV52" s="337">
        <f>SUM(AV53,AV54)</f>
        <v>9</v>
      </c>
      <c r="AW52" s="338"/>
      <c r="AX52" s="222">
        <f t="shared" ref="AX52" si="49">SUM(AX53:AY54)</f>
        <v>0</v>
      </c>
      <c r="AY52" s="223"/>
      <c r="AZ52" s="338">
        <f t="shared" ref="AZ52" si="50">SUM(AZ53:BA54)</f>
        <v>0</v>
      </c>
      <c r="BA52" s="338"/>
      <c r="BB52" s="337">
        <f t="shared" ref="BB52" si="51">SUM(BB53:BC54)</f>
        <v>0</v>
      </c>
      <c r="BC52" s="338"/>
      <c r="BD52" s="321"/>
      <c r="BE52" s="322"/>
      <c r="BF52" s="322"/>
      <c r="BG52" s="322"/>
      <c r="BH52" s="323"/>
      <c r="BI52" s="32"/>
      <c r="BJ52" s="133">
        <f t="shared" si="8"/>
        <v>112</v>
      </c>
    </row>
    <row r="53" spans="1:62" s="96" customFormat="1" ht="71.25" customHeight="1" x14ac:dyDescent="0.5">
      <c r="A53" s="99" t="s">
        <v>156</v>
      </c>
      <c r="B53" s="400" t="s">
        <v>206</v>
      </c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0"/>
      <c r="N53" s="400"/>
      <c r="O53" s="291"/>
      <c r="P53" s="165">
        <v>3</v>
      </c>
      <c r="Q53" s="166"/>
      <c r="R53" s="166"/>
      <c r="S53" s="167"/>
      <c r="T53" s="165">
        <f>SUM(AF53,AL53,AR53,AX53)</f>
        <v>198</v>
      </c>
      <c r="U53" s="339"/>
      <c r="V53" s="166">
        <f>SUM(AH53,AN53,AT53,AZ53)</f>
        <v>64</v>
      </c>
      <c r="W53" s="167"/>
      <c r="X53" s="353">
        <v>32</v>
      </c>
      <c r="Y53" s="339"/>
      <c r="Z53" s="166">
        <v>16</v>
      </c>
      <c r="AA53" s="166"/>
      <c r="AB53" s="353">
        <v>16</v>
      </c>
      <c r="AC53" s="339"/>
      <c r="AD53" s="166"/>
      <c r="AE53" s="167"/>
      <c r="AF53" s="165"/>
      <c r="AG53" s="339"/>
      <c r="AH53" s="166"/>
      <c r="AI53" s="166"/>
      <c r="AJ53" s="353"/>
      <c r="AK53" s="167"/>
      <c r="AL53" s="353"/>
      <c r="AM53" s="339"/>
      <c r="AN53" s="166"/>
      <c r="AO53" s="166"/>
      <c r="AP53" s="353"/>
      <c r="AQ53" s="339"/>
      <c r="AR53" s="165">
        <v>198</v>
      </c>
      <c r="AS53" s="339"/>
      <c r="AT53" s="166">
        <v>64</v>
      </c>
      <c r="AU53" s="166"/>
      <c r="AV53" s="353">
        <v>6</v>
      </c>
      <c r="AW53" s="167"/>
      <c r="AX53" s="165"/>
      <c r="AY53" s="339"/>
      <c r="AZ53" s="166"/>
      <c r="BA53" s="166"/>
      <c r="BB53" s="353"/>
      <c r="BC53" s="339"/>
      <c r="BD53" s="321" t="s">
        <v>255</v>
      </c>
      <c r="BE53" s="322"/>
      <c r="BF53" s="322"/>
      <c r="BG53" s="322"/>
      <c r="BH53" s="323"/>
      <c r="BI53" s="32"/>
      <c r="BJ53" s="133">
        <f t="shared" si="8"/>
        <v>64</v>
      </c>
    </row>
    <row r="54" spans="1:62" s="96" customFormat="1" ht="72.75" customHeight="1" thickBot="1" x14ac:dyDescent="0.55000000000000004">
      <c r="A54" s="101" t="s">
        <v>157</v>
      </c>
      <c r="B54" s="401" t="s">
        <v>196</v>
      </c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5"/>
      <c r="P54" s="372"/>
      <c r="Q54" s="360"/>
      <c r="R54" s="360">
        <v>3</v>
      </c>
      <c r="S54" s="336"/>
      <c r="T54" s="372">
        <f>SUM(AF54,AL54,AR54,AX54)</f>
        <v>96</v>
      </c>
      <c r="U54" s="261"/>
      <c r="V54" s="360">
        <f>SUM(AH54,AN54,AT54,AZ54)</f>
        <v>48</v>
      </c>
      <c r="W54" s="336"/>
      <c r="X54" s="335">
        <v>24</v>
      </c>
      <c r="Y54" s="261"/>
      <c r="Z54" s="360">
        <v>8</v>
      </c>
      <c r="AA54" s="360"/>
      <c r="AB54" s="335">
        <v>16</v>
      </c>
      <c r="AC54" s="261"/>
      <c r="AD54" s="360"/>
      <c r="AE54" s="336"/>
      <c r="AF54" s="372"/>
      <c r="AG54" s="261"/>
      <c r="AH54" s="360"/>
      <c r="AI54" s="360"/>
      <c r="AJ54" s="335"/>
      <c r="AK54" s="336"/>
      <c r="AL54" s="335"/>
      <c r="AM54" s="261"/>
      <c r="AN54" s="360"/>
      <c r="AO54" s="360"/>
      <c r="AP54" s="335"/>
      <c r="AQ54" s="261"/>
      <c r="AR54" s="372">
        <v>96</v>
      </c>
      <c r="AS54" s="261"/>
      <c r="AT54" s="360">
        <v>48</v>
      </c>
      <c r="AU54" s="360"/>
      <c r="AV54" s="335">
        <v>3</v>
      </c>
      <c r="AW54" s="336"/>
      <c r="AX54" s="372"/>
      <c r="AY54" s="261"/>
      <c r="AZ54" s="360"/>
      <c r="BA54" s="360"/>
      <c r="BB54" s="335"/>
      <c r="BC54" s="261"/>
      <c r="BD54" s="530" t="s">
        <v>256</v>
      </c>
      <c r="BE54" s="387"/>
      <c r="BF54" s="387"/>
      <c r="BG54" s="387"/>
      <c r="BH54" s="388"/>
      <c r="BI54" s="32"/>
      <c r="BJ54" s="133">
        <f t="shared" si="8"/>
        <v>48</v>
      </c>
    </row>
    <row r="55" spans="1:62" s="95" customFormat="1" ht="31.5" customHeight="1" x14ac:dyDescent="0.5">
      <c r="A55" s="30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122"/>
      <c r="BE55" s="122"/>
      <c r="BF55" s="122"/>
      <c r="BG55" s="122"/>
      <c r="BH55" s="122"/>
      <c r="BI55" s="134"/>
      <c r="BJ55" s="135"/>
    </row>
    <row r="56" spans="1:62" s="95" customFormat="1" ht="34.5" customHeight="1" thickBot="1" x14ac:dyDescent="0.55000000000000004">
      <c r="A56" s="30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122"/>
      <c r="BE56" s="122"/>
      <c r="BF56" s="122"/>
      <c r="BG56" s="122"/>
      <c r="BH56" s="122"/>
      <c r="BI56" s="134"/>
      <c r="BJ56" s="135"/>
    </row>
    <row r="57" spans="1:62" s="96" customFormat="1" ht="30" customHeight="1" thickBot="1" x14ac:dyDescent="0.55000000000000004">
      <c r="A57" s="169" t="s">
        <v>61</v>
      </c>
      <c r="B57" s="172" t="s">
        <v>60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3"/>
      <c r="P57" s="178" t="s">
        <v>59</v>
      </c>
      <c r="Q57" s="179"/>
      <c r="R57" s="184" t="s">
        <v>58</v>
      </c>
      <c r="S57" s="185"/>
      <c r="T57" s="190" t="s">
        <v>57</v>
      </c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2"/>
      <c r="AF57" s="193" t="s">
        <v>56</v>
      </c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5"/>
      <c r="BD57" s="196" t="s">
        <v>55</v>
      </c>
      <c r="BE57" s="178"/>
      <c r="BF57" s="178"/>
      <c r="BG57" s="178"/>
      <c r="BH57" s="185"/>
      <c r="BI57" s="113"/>
      <c r="BJ57" s="129"/>
    </row>
    <row r="58" spans="1:62" s="96" customFormat="1" ht="30" customHeight="1" thickBot="1" x14ac:dyDescent="0.55000000000000004">
      <c r="A58" s="170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5"/>
      <c r="P58" s="180"/>
      <c r="Q58" s="181"/>
      <c r="R58" s="186"/>
      <c r="S58" s="187"/>
      <c r="T58" s="197" t="s">
        <v>54</v>
      </c>
      <c r="U58" s="180"/>
      <c r="V58" s="184" t="s">
        <v>53</v>
      </c>
      <c r="W58" s="185"/>
      <c r="X58" s="190" t="s">
        <v>52</v>
      </c>
      <c r="Y58" s="191"/>
      <c r="Z58" s="191"/>
      <c r="AA58" s="191"/>
      <c r="AB58" s="191"/>
      <c r="AC58" s="191"/>
      <c r="AD58" s="191"/>
      <c r="AE58" s="192"/>
      <c r="AF58" s="199" t="s">
        <v>51</v>
      </c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1"/>
      <c r="AR58" s="199" t="s">
        <v>50</v>
      </c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1"/>
      <c r="BD58" s="197"/>
      <c r="BE58" s="180"/>
      <c r="BF58" s="180"/>
      <c r="BG58" s="180"/>
      <c r="BH58" s="187"/>
      <c r="BI58" s="113"/>
      <c r="BJ58" s="129"/>
    </row>
    <row r="59" spans="1:62" s="96" customFormat="1" ht="63.75" customHeight="1" thickBot="1" x14ac:dyDescent="0.55000000000000004">
      <c r="A59" s="170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5"/>
      <c r="P59" s="180"/>
      <c r="Q59" s="181"/>
      <c r="R59" s="186"/>
      <c r="S59" s="187"/>
      <c r="T59" s="197"/>
      <c r="U59" s="180"/>
      <c r="V59" s="186"/>
      <c r="W59" s="187"/>
      <c r="X59" s="202" t="s">
        <v>49</v>
      </c>
      <c r="Y59" s="178"/>
      <c r="Z59" s="203" t="s">
        <v>48</v>
      </c>
      <c r="AA59" s="179"/>
      <c r="AB59" s="204" t="s">
        <v>47</v>
      </c>
      <c r="AC59" s="178"/>
      <c r="AD59" s="184" t="s">
        <v>46</v>
      </c>
      <c r="AE59" s="185"/>
      <c r="AF59" s="205" t="s">
        <v>183</v>
      </c>
      <c r="AG59" s="206"/>
      <c r="AH59" s="206"/>
      <c r="AI59" s="206"/>
      <c r="AJ59" s="206"/>
      <c r="AK59" s="207"/>
      <c r="AL59" s="205" t="s">
        <v>184</v>
      </c>
      <c r="AM59" s="206"/>
      <c r="AN59" s="206"/>
      <c r="AO59" s="206"/>
      <c r="AP59" s="206"/>
      <c r="AQ59" s="206"/>
      <c r="AR59" s="205" t="s">
        <v>182</v>
      </c>
      <c r="AS59" s="206"/>
      <c r="AT59" s="206"/>
      <c r="AU59" s="206"/>
      <c r="AV59" s="206"/>
      <c r="AW59" s="207"/>
      <c r="AX59" s="206" t="s">
        <v>148</v>
      </c>
      <c r="AY59" s="206"/>
      <c r="AZ59" s="206"/>
      <c r="BA59" s="206"/>
      <c r="BB59" s="206"/>
      <c r="BC59" s="207"/>
      <c r="BD59" s="197"/>
      <c r="BE59" s="180"/>
      <c r="BF59" s="180"/>
      <c r="BG59" s="180"/>
      <c r="BH59" s="187"/>
      <c r="BI59" s="131"/>
      <c r="BJ59" s="132">
        <f>SUM(BD61,BD73)</f>
        <v>0</v>
      </c>
    </row>
    <row r="60" spans="1:62" s="96" customFormat="1" ht="156.75" customHeight="1" thickBot="1" x14ac:dyDescent="0.55000000000000004">
      <c r="A60" s="171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7"/>
      <c r="P60" s="182"/>
      <c r="Q60" s="183"/>
      <c r="R60" s="188"/>
      <c r="S60" s="189"/>
      <c r="T60" s="198"/>
      <c r="U60" s="182"/>
      <c r="V60" s="188"/>
      <c r="W60" s="189"/>
      <c r="X60" s="198"/>
      <c r="Y60" s="182"/>
      <c r="Z60" s="188"/>
      <c r="AA60" s="183"/>
      <c r="AB60" s="182"/>
      <c r="AC60" s="182"/>
      <c r="AD60" s="188"/>
      <c r="AE60" s="189"/>
      <c r="AF60" s="409" t="s">
        <v>45</v>
      </c>
      <c r="AG60" s="395"/>
      <c r="AH60" s="393" t="s">
        <v>44</v>
      </c>
      <c r="AI60" s="394"/>
      <c r="AJ60" s="395" t="s">
        <v>43</v>
      </c>
      <c r="AK60" s="396"/>
      <c r="AL60" s="395" t="s">
        <v>45</v>
      </c>
      <c r="AM60" s="395"/>
      <c r="AN60" s="393" t="s">
        <v>44</v>
      </c>
      <c r="AO60" s="394"/>
      <c r="AP60" s="395" t="s">
        <v>43</v>
      </c>
      <c r="AQ60" s="395"/>
      <c r="AR60" s="409" t="s">
        <v>45</v>
      </c>
      <c r="AS60" s="395"/>
      <c r="AT60" s="393" t="s">
        <v>44</v>
      </c>
      <c r="AU60" s="394"/>
      <c r="AV60" s="395" t="s">
        <v>43</v>
      </c>
      <c r="AW60" s="396"/>
      <c r="AX60" s="395" t="s">
        <v>45</v>
      </c>
      <c r="AY60" s="395"/>
      <c r="AZ60" s="393" t="s">
        <v>44</v>
      </c>
      <c r="BA60" s="394"/>
      <c r="BB60" s="395" t="s">
        <v>43</v>
      </c>
      <c r="BC60" s="396"/>
      <c r="BD60" s="198"/>
      <c r="BE60" s="182"/>
      <c r="BF60" s="182"/>
      <c r="BG60" s="182"/>
      <c r="BH60" s="189"/>
      <c r="BI60" s="113"/>
      <c r="BJ60" s="129"/>
    </row>
    <row r="61" spans="1:62" s="96" customFormat="1" ht="37.9" customHeight="1" x14ac:dyDescent="0.5">
      <c r="A61" s="106" t="s">
        <v>153</v>
      </c>
      <c r="B61" s="526" t="s">
        <v>204</v>
      </c>
      <c r="C61" s="527"/>
      <c r="D61" s="527"/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8"/>
      <c r="P61" s="534"/>
      <c r="Q61" s="536"/>
      <c r="R61" s="536"/>
      <c r="S61" s="539"/>
      <c r="T61" s="534">
        <f>SUM(T63,T64,T65,T66)</f>
        <v>574</v>
      </c>
      <c r="U61" s="535"/>
      <c r="V61" s="536">
        <f>SUM(V63,V64,V65,V66)</f>
        <v>266</v>
      </c>
      <c r="W61" s="539"/>
      <c r="X61" s="534">
        <f>SUM(X63:Y66)</f>
        <v>114</v>
      </c>
      <c r="Y61" s="535"/>
      <c r="Z61" s="544">
        <f t="shared" ref="Z61" si="52">SUM(Z63:AA66)</f>
        <v>88</v>
      </c>
      <c r="AA61" s="347"/>
      <c r="AB61" s="544">
        <f t="shared" ref="AB61" si="53">SUM(AB63:AC66)</f>
        <v>64</v>
      </c>
      <c r="AC61" s="544"/>
      <c r="AD61" s="536"/>
      <c r="AE61" s="539"/>
      <c r="AF61" s="534">
        <f>SUM(AF63,AF64)</f>
        <v>334</v>
      </c>
      <c r="AG61" s="535"/>
      <c r="AH61" s="536">
        <f>SUM(AH63,AH64)</f>
        <v>150</v>
      </c>
      <c r="AI61" s="536"/>
      <c r="AJ61" s="537">
        <f>SUM(AJ63,AJ64)</f>
        <v>9</v>
      </c>
      <c r="AK61" s="536"/>
      <c r="AL61" s="534">
        <f>SUM(AL65,AL66)</f>
        <v>240</v>
      </c>
      <c r="AM61" s="535"/>
      <c r="AN61" s="536">
        <f>SUM(AN65,AN66)</f>
        <v>116</v>
      </c>
      <c r="AO61" s="536"/>
      <c r="AP61" s="537">
        <f>SUM(AP65,AP66)</f>
        <v>6</v>
      </c>
      <c r="AQ61" s="536"/>
      <c r="AR61" s="534"/>
      <c r="AS61" s="535"/>
      <c r="AT61" s="536"/>
      <c r="AU61" s="536"/>
      <c r="AV61" s="537"/>
      <c r="AW61" s="536"/>
      <c r="AX61" s="534"/>
      <c r="AY61" s="535"/>
      <c r="AZ61" s="536"/>
      <c r="BA61" s="536"/>
      <c r="BB61" s="537"/>
      <c r="BC61" s="536"/>
      <c r="BD61" s="440"/>
      <c r="BE61" s="441"/>
      <c r="BF61" s="441"/>
      <c r="BG61" s="441"/>
      <c r="BH61" s="442"/>
      <c r="BI61" s="32"/>
      <c r="BJ61" s="133">
        <f t="shared" si="8"/>
        <v>266</v>
      </c>
    </row>
    <row r="62" spans="1:62" s="96" customFormat="1" ht="75.599999999999994" customHeight="1" x14ac:dyDescent="0.5">
      <c r="A62" s="100" t="s">
        <v>154</v>
      </c>
      <c r="B62" s="412" t="s">
        <v>215</v>
      </c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4"/>
      <c r="P62" s="165"/>
      <c r="Q62" s="166"/>
      <c r="R62" s="166"/>
      <c r="S62" s="167"/>
      <c r="T62" s="165"/>
      <c r="U62" s="339"/>
      <c r="V62" s="166"/>
      <c r="W62" s="167"/>
      <c r="X62" s="165"/>
      <c r="Y62" s="339"/>
      <c r="Z62" s="166"/>
      <c r="AA62" s="166"/>
      <c r="AB62" s="353"/>
      <c r="AC62" s="339"/>
      <c r="AD62" s="166"/>
      <c r="AE62" s="167"/>
      <c r="AF62" s="165"/>
      <c r="AG62" s="339"/>
      <c r="AH62" s="166"/>
      <c r="AI62" s="166"/>
      <c r="AJ62" s="353"/>
      <c r="AK62" s="166"/>
      <c r="AL62" s="165"/>
      <c r="AM62" s="339"/>
      <c r="AN62" s="166"/>
      <c r="AO62" s="166"/>
      <c r="AP62" s="353"/>
      <c r="AQ62" s="166"/>
      <c r="AR62" s="296"/>
      <c r="AS62" s="383"/>
      <c r="AT62" s="297"/>
      <c r="AU62" s="297"/>
      <c r="AV62" s="382"/>
      <c r="AW62" s="297"/>
      <c r="AX62" s="296"/>
      <c r="AY62" s="383"/>
      <c r="AZ62" s="297"/>
      <c r="BA62" s="297"/>
      <c r="BB62" s="382"/>
      <c r="BC62" s="297"/>
      <c r="BD62" s="321"/>
      <c r="BE62" s="322"/>
      <c r="BF62" s="322"/>
      <c r="BG62" s="322"/>
      <c r="BH62" s="323"/>
      <c r="BI62" s="32"/>
      <c r="BJ62" s="133">
        <f t="shared" si="8"/>
        <v>0</v>
      </c>
    </row>
    <row r="63" spans="1:62" s="96" customFormat="1" ht="66" customHeight="1" x14ac:dyDescent="0.5">
      <c r="A63" s="99" t="s">
        <v>248</v>
      </c>
      <c r="B63" s="363" t="s">
        <v>259</v>
      </c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165">
        <v>1</v>
      </c>
      <c r="Q63" s="166"/>
      <c r="R63" s="166"/>
      <c r="S63" s="167"/>
      <c r="T63" s="165">
        <f>SUM(AF63,AL63,AR63,AX63)</f>
        <v>214</v>
      </c>
      <c r="U63" s="339"/>
      <c r="V63" s="166">
        <f>SUM(AH63,AN63,AT63,AZ63)</f>
        <v>96</v>
      </c>
      <c r="W63" s="167"/>
      <c r="X63" s="165">
        <v>32</v>
      </c>
      <c r="Y63" s="339"/>
      <c r="Z63" s="166">
        <v>32</v>
      </c>
      <c r="AA63" s="166"/>
      <c r="AB63" s="353">
        <v>32</v>
      </c>
      <c r="AC63" s="339"/>
      <c r="AD63" s="166"/>
      <c r="AE63" s="167"/>
      <c r="AF63" s="165">
        <v>214</v>
      </c>
      <c r="AG63" s="339"/>
      <c r="AH63" s="166">
        <v>96</v>
      </c>
      <c r="AI63" s="166"/>
      <c r="AJ63" s="353">
        <v>6</v>
      </c>
      <c r="AK63" s="166"/>
      <c r="AL63" s="165"/>
      <c r="AM63" s="339"/>
      <c r="AN63" s="166"/>
      <c r="AO63" s="166"/>
      <c r="AP63" s="353"/>
      <c r="AQ63" s="166"/>
      <c r="AR63" s="296"/>
      <c r="AS63" s="383"/>
      <c r="AT63" s="297"/>
      <c r="AU63" s="297"/>
      <c r="AV63" s="382"/>
      <c r="AW63" s="297"/>
      <c r="AX63" s="296"/>
      <c r="AY63" s="383"/>
      <c r="AZ63" s="297"/>
      <c r="BA63" s="297"/>
      <c r="BB63" s="382"/>
      <c r="BC63" s="297"/>
      <c r="BD63" s="321" t="s">
        <v>257</v>
      </c>
      <c r="BE63" s="322"/>
      <c r="BF63" s="322"/>
      <c r="BG63" s="322"/>
      <c r="BH63" s="323"/>
      <c r="BI63" s="32"/>
      <c r="BJ63" s="133">
        <f t="shared" si="8"/>
        <v>96</v>
      </c>
    </row>
    <row r="64" spans="1:62" s="96" customFormat="1" ht="70.900000000000006" customHeight="1" x14ac:dyDescent="0.5">
      <c r="A64" s="99" t="s">
        <v>249</v>
      </c>
      <c r="B64" s="363" t="s">
        <v>214</v>
      </c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5"/>
      <c r="P64" s="165"/>
      <c r="Q64" s="166"/>
      <c r="R64" s="166">
        <v>1</v>
      </c>
      <c r="S64" s="167"/>
      <c r="T64" s="165">
        <f t="shared" ref="T64:T66" si="54">SUM(AF64,AL64,AR64,AX64)</f>
        <v>120</v>
      </c>
      <c r="U64" s="339"/>
      <c r="V64" s="166">
        <f t="shared" ref="V64:V66" si="55">SUM(AH64,AN64,AT64,AZ64)</f>
        <v>54</v>
      </c>
      <c r="W64" s="167"/>
      <c r="X64" s="165">
        <v>24</v>
      </c>
      <c r="Y64" s="339"/>
      <c r="Z64" s="166">
        <v>16</v>
      </c>
      <c r="AA64" s="166"/>
      <c r="AB64" s="353">
        <v>14</v>
      </c>
      <c r="AC64" s="339"/>
      <c r="AD64" s="166"/>
      <c r="AE64" s="167"/>
      <c r="AF64" s="165">
        <v>120</v>
      </c>
      <c r="AG64" s="339"/>
      <c r="AH64" s="166">
        <v>54</v>
      </c>
      <c r="AI64" s="166"/>
      <c r="AJ64" s="353">
        <v>3</v>
      </c>
      <c r="AK64" s="166"/>
      <c r="AL64" s="165"/>
      <c r="AM64" s="339"/>
      <c r="AN64" s="166"/>
      <c r="AO64" s="166"/>
      <c r="AP64" s="353"/>
      <c r="AQ64" s="166"/>
      <c r="AR64" s="296"/>
      <c r="AS64" s="383"/>
      <c r="AT64" s="297"/>
      <c r="AU64" s="297"/>
      <c r="AV64" s="382"/>
      <c r="AW64" s="297"/>
      <c r="AX64" s="296"/>
      <c r="AY64" s="383"/>
      <c r="AZ64" s="297"/>
      <c r="BA64" s="297"/>
      <c r="BB64" s="382"/>
      <c r="BC64" s="297"/>
      <c r="BD64" s="321" t="s">
        <v>260</v>
      </c>
      <c r="BE64" s="322"/>
      <c r="BF64" s="322"/>
      <c r="BG64" s="322"/>
      <c r="BH64" s="323"/>
      <c r="BI64" s="32"/>
      <c r="BJ64" s="133">
        <f t="shared" si="8"/>
        <v>54</v>
      </c>
    </row>
    <row r="65" spans="1:62" s="96" customFormat="1" ht="49.5" customHeight="1" x14ac:dyDescent="0.5">
      <c r="A65" s="99" t="s">
        <v>250</v>
      </c>
      <c r="B65" s="356" t="s">
        <v>213</v>
      </c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8"/>
      <c r="P65" s="165">
        <v>2</v>
      </c>
      <c r="Q65" s="166"/>
      <c r="R65" s="166"/>
      <c r="S65" s="167"/>
      <c r="T65" s="165">
        <f t="shared" si="54"/>
        <v>120</v>
      </c>
      <c r="U65" s="339"/>
      <c r="V65" s="166">
        <f t="shared" si="55"/>
        <v>60</v>
      </c>
      <c r="W65" s="167"/>
      <c r="X65" s="165">
        <v>26</v>
      </c>
      <c r="Y65" s="339"/>
      <c r="Z65" s="166">
        <v>16</v>
      </c>
      <c r="AA65" s="166"/>
      <c r="AB65" s="353">
        <v>18</v>
      </c>
      <c r="AC65" s="339"/>
      <c r="AD65" s="166"/>
      <c r="AE65" s="167"/>
      <c r="AF65" s="165"/>
      <c r="AG65" s="339"/>
      <c r="AH65" s="166"/>
      <c r="AI65" s="166"/>
      <c r="AJ65" s="353"/>
      <c r="AK65" s="166"/>
      <c r="AL65" s="165">
        <v>120</v>
      </c>
      <c r="AM65" s="339"/>
      <c r="AN65" s="166">
        <v>60</v>
      </c>
      <c r="AO65" s="166"/>
      <c r="AP65" s="353">
        <v>3</v>
      </c>
      <c r="AQ65" s="166"/>
      <c r="AR65" s="296"/>
      <c r="AS65" s="383"/>
      <c r="AT65" s="297"/>
      <c r="AU65" s="297"/>
      <c r="AV65" s="382"/>
      <c r="AW65" s="297"/>
      <c r="AX65" s="296"/>
      <c r="AY65" s="383"/>
      <c r="AZ65" s="297"/>
      <c r="BA65" s="297"/>
      <c r="BB65" s="382"/>
      <c r="BC65" s="297"/>
      <c r="BD65" s="321" t="s">
        <v>261</v>
      </c>
      <c r="BE65" s="322"/>
      <c r="BF65" s="322"/>
      <c r="BG65" s="322"/>
      <c r="BH65" s="323"/>
      <c r="BI65" s="32"/>
      <c r="BJ65" s="133">
        <f t="shared" si="8"/>
        <v>60</v>
      </c>
    </row>
    <row r="66" spans="1:62" s="96" customFormat="1" ht="71.25" customHeight="1" x14ac:dyDescent="0.5">
      <c r="A66" s="99" t="s">
        <v>251</v>
      </c>
      <c r="B66" s="363" t="s">
        <v>218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5"/>
      <c r="P66" s="165"/>
      <c r="Q66" s="166"/>
      <c r="R66" s="166">
        <v>2</v>
      </c>
      <c r="S66" s="167"/>
      <c r="T66" s="165">
        <f t="shared" si="54"/>
        <v>120</v>
      </c>
      <c r="U66" s="339"/>
      <c r="V66" s="166">
        <f t="shared" si="55"/>
        <v>56</v>
      </c>
      <c r="W66" s="167"/>
      <c r="X66" s="165">
        <v>32</v>
      </c>
      <c r="Y66" s="339"/>
      <c r="Z66" s="166">
        <v>24</v>
      </c>
      <c r="AA66" s="166"/>
      <c r="AB66" s="353"/>
      <c r="AC66" s="339"/>
      <c r="AD66" s="166"/>
      <c r="AE66" s="167"/>
      <c r="AF66" s="165"/>
      <c r="AG66" s="339"/>
      <c r="AH66" s="166"/>
      <c r="AI66" s="166"/>
      <c r="AJ66" s="353"/>
      <c r="AK66" s="166"/>
      <c r="AL66" s="165">
        <v>120</v>
      </c>
      <c r="AM66" s="339"/>
      <c r="AN66" s="166">
        <v>56</v>
      </c>
      <c r="AO66" s="166"/>
      <c r="AP66" s="353">
        <v>3</v>
      </c>
      <c r="AQ66" s="166"/>
      <c r="AR66" s="296"/>
      <c r="AS66" s="383"/>
      <c r="AT66" s="297"/>
      <c r="AU66" s="297"/>
      <c r="AV66" s="382"/>
      <c r="AW66" s="297"/>
      <c r="AX66" s="296"/>
      <c r="AY66" s="383"/>
      <c r="AZ66" s="297"/>
      <c r="BA66" s="297"/>
      <c r="BB66" s="382"/>
      <c r="BC66" s="297"/>
      <c r="BD66" s="321" t="s">
        <v>258</v>
      </c>
      <c r="BE66" s="322"/>
      <c r="BF66" s="322"/>
      <c r="BG66" s="322"/>
      <c r="BH66" s="323"/>
      <c r="BI66" s="32"/>
      <c r="BJ66" s="133">
        <f t="shared" si="8"/>
        <v>56</v>
      </c>
    </row>
    <row r="67" spans="1:62" s="96" customFormat="1" ht="53.25" customHeight="1" x14ac:dyDescent="0.5">
      <c r="A67" s="100" t="s">
        <v>155</v>
      </c>
      <c r="B67" s="412" t="s">
        <v>220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4"/>
      <c r="P67" s="165"/>
      <c r="Q67" s="166"/>
      <c r="R67" s="166"/>
      <c r="S67" s="167"/>
      <c r="T67" s="165"/>
      <c r="U67" s="339"/>
      <c r="V67" s="166"/>
      <c r="W67" s="167"/>
      <c r="X67" s="165"/>
      <c r="Y67" s="339"/>
      <c r="Z67" s="166"/>
      <c r="AA67" s="166"/>
      <c r="AB67" s="353"/>
      <c r="AC67" s="339"/>
      <c r="AD67" s="166"/>
      <c r="AE67" s="167"/>
      <c r="AF67" s="165"/>
      <c r="AG67" s="339"/>
      <c r="AH67" s="166"/>
      <c r="AI67" s="166"/>
      <c r="AJ67" s="353"/>
      <c r="AK67" s="166"/>
      <c r="AL67" s="165"/>
      <c r="AM67" s="339"/>
      <c r="AN67" s="166"/>
      <c r="AO67" s="166"/>
      <c r="AP67" s="353"/>
      <c r="AQ67" s="166"/>
      <c r="AR67" s="296"/>
      <c r="AS67" s="383"/>
      <c r="AT67" s="297"/>
      <c r="AU67" s="297"/>
      <c r="AV67" s="382"/>
      <c r="AW67" s="297"/>
      <c r="AX67" s="296"/>
      <c r="AY67" s="383"/>
      <c r="AZ67" s="297"/>
      <c r="BA67" s="297"/>
      <c r="BB67" s="382"/>
      <c r="BC67" s="297"/>
      <c r="BD67" s="321"/>
      <c r="BE67" s="322"/>
      <c r="BF67" s="322"/>
      <c r="BG67" s="322"/>
      <c r="BH67" s="323"/>
      <c r="BI67" s="32"/>
      <c r="BJ67" s="133">
        <f t="shared" si="8"/>
        <v>0</v>
      </c>
    </row>
    <row r="68" spans="1:62" s="96" customFormat="1" ht="74.25" customHeight="1" x14ac:dyDescent="0.5">
      <c r="A68" s="99" t="s">
        <v>252</v>
      </c>
      <c r="B68" s="356" t="s">
        <v>217</v>
      </c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8"/>
      <c r="P68" s="165">
        <v>1</v>
      </c>
      <c r="Q68" s="166"/>
      <c r="R68" s="166"/>
      <c r="S68" s="167"/>
      <c r="T68" s="234">
        <f t="shared" ref="T68:T71" si="56">SUM(AF68,AL68,AR68,AX68)</f>
        <v>214</v>
      </c>
      <c r="U68" s="384"/>
      <c r="V68" s="384">
        <f t="shared" ref="V68:V71" si="57">SUM(AH68,AN68,AT68,AZ68)</f>
        <v>96</v>
      </c>
      <c r="W68" s="385"/>
      <c r="X68" s="165">
        <v>32</v>
      </c>
      <c r="Y68" s="339"/>
      <c r="Z68" s="166">
        <v>32</v>
      </c>
      <c r="AA68" s="166"/>
      <c r="AB68" s="353">
        <v>32</v>
      </c>
      <c r="AC68" s="339"/>
      <c r="AD68" s="166"/>
      <c r="AE68" s="167"/>
      <c r="AF68" s="165">
        <v>214</v>
      </c>
      <c r="AG68" s="339"/>
      <c r="AH68" s="166">
        <v>96</v>
      </c>
      <c r="AI68" s="166"/>
      <c r="AJ68" s="353">
        <v>6</v>
      </c>
      <c r="AK68" s="166"/>
      <c r="AL68" s="165"/>
      <c r="AM68" s="339"/>
      <c r="AN68" s="166"/>
      <c r="AO68" s="166"/>
      <c r="AP68" s="353"/>
      <c r="AQ68" s="166"/>
      <c r="AR68" s="296"/>
      <c r="AS68" s="383"/>
      <c r="AT68" s="297"/>
      <c r="AU68" s="297"/>
      <c r="AV68" s="382"/>
      <c r="AW68" s="297"/>
      <c r="AX68" s="296"/>
      <c r="AY68" s="383"/>
      <c r="AZ68" s="297"/>
      <c r="BA68" s="297"/>
      <c r="BB68" s="382"/>
      <c r="BC68" s="297"/>
      <c r="BD68" s="321" t="s">
        <v>269</v>
      </c>
      <c r="BE68" s="322"/>
      <c r="BF68" s="322"/>
      <c r="BG68" s="322"/>
      <c r="BH68" s="323"/>
      <c r="BI68" s="32"/>
      <c r="BJ68" s="133">
        <f t="shared" si="8"/>
        <v>96</v>
      </c>
    </row>
    <row r="69" spans="1:62" s="96" customFormat="1" ht="72" customHeight="1" x14ac:dyDescent="0.5">
      <c r="A69" s="99" t="s">
        <v>253</v>
      </c>
      <c r="B69" s="356" t="s">
        <v>216</v>
      </c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8"/>
      <c r="P69" s="165"/>
      <c r="Q69" s="166"/>
      <c r="R69" s="166">
        <v>1</v>
      </c>
      <c r="S69" s="167"/>
      <c r="T69" s="234">
        <f t="shared" si="56"/>
        <v>120</v>
      </c>
      <c r="U69" s="384"/>
      <c r="V69" s="384">
        <f t="shared" si="57"/>
        <v>54</v>
      </c>
      <c r="W69" s="385"/>
      <c r="X69" s="165">
        <v>24</v>
      </c>
      <c r="Y69" s="339"/>
      <c r="Z69" s="166">
        <v>16</v>
      </c>
      <c r="AA69" s="166"/>
      <c r="AB69" s="353">
        <v>14</v>
      </c>
      <c r="AC69" s="339"/>
      <c r="AD69" s="166"/>
      <c r="AE69" s="167"/>
      <c r="AF69" s="165">
        <v>120</v>
      </c>
      <c r="AG69" s="339"/>
      <c r="AH69" s="166">
        <v>54</v>
      </c>
      <c r="AI69" s="166"/>
      <c r="AJ69" s="353">
        <v>3</v>
      </c>
      <c r="AK69" s="166"/>
      <c r="AL69" s="165"/>
      <c r="AM69" s="339"/>
      <c r="AN69" s="166"/>
      <c r="AO69" s="166"/>
      <c r="AP69" s="353"/>
      <c r="AQ69" s="166"/>
      <c r="AR69" s="296"/>
      <c r="AS69" s="383"/>
      <c r="AT69" s="297"/>
      <c r="AU69" s="297"/>
      <c r="AV69" s="382"/>
      <c r="AW69" s="297"/>
      <c r="AX69" s="296"/>
      <c r="AY69" s="383"/>
      <c r="AZ69" s="297"/>
      <c r="BA69" s="297"/>
      <c r="BB69" s="382"/>
      <c r="BC69" s="297"/>
      <c r="BD69" s="321" t="s">
        <v>264</v>
      </c>
      <c r="BE69" s="322"/>
      <c r="BF69" s="322"/>
      <c r="BG69" s="322"/>
      <c r="BH69" s="323"/>
      <c r="BI69" s="32"/>
      <c r="BJ69" s="133">
        <f t="shared" si="8"/>
        <v>54</v>
      </c>
    </row>
    <row r="70" spans="1:62" s="96" customFormat="1" ht="71.25" customHeight="1" x14ac:dyDescent="0.5">
      <c r="A70" s="99" t="s">
        <v>254</v>
      </c>
      <c r="B70" s="356" t="s">
        <v>219</v>
      </c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8"/>
      <c r="P70" s="165">
        <v>2</v>
      </c>
      <c r="Q70" s="166"/>
      <c r="R70" s="166"/>
      <c r="S70" s="167"/>
      <c r="T70" s="234">
        <f t="shared" si="56"/>
        <v>120</v>
      </c>
      <c r="U70" s="384"/>
      <c r="V70" s="384">
        <f t="shared" si="57"/>
        <v>60</v>
      </c>
      <c r="W70" s="385"/>
      <c r="X70" s="165">
        <v>26</v>
      </c>
      <c r="Y70" s="339"/>
      <c r="Z70" s="166">
        <v>16</v>
      </c>
      <c r="AA70" s="166"/>
      <c r="AB70" s="353">
        <v>18</v>
      </c>
      <c r="AC70" s="339"/>
      <c r="AD70" s="166"/>
      <c r="AE70" s="167"/>
      <c r="AF70" s="165"/>
      <c r="AG70" s="339"/>
      <c r="AH70" s="166"/>
      <c r="AI70" s="166"/>
      <c r="AJ70" s="353"/>
      <c r="AK70" s="166"/>
      <c r="AL70" s="165">
        <v>120</v>
      </c>
      <c r="AM70" s="339"/>
      <c r="AN70" s="166">
        <v>60</v>
      </c>
      <c r="AO70" s="166"/>
      <c r="AP70" s="353">
        <v>3</v>
      </c>
      <c r="AQ70" s="166"/>
      <c r="AR70" s="296"/>
      <c r="AS70" s="383"/>
      <c r="AT70" s="297"/>
      <c r="AU70" s="297"/>
      <c r="AV70" s="382"/>
      <c r="AW70" s="297"/>
      <c r="AX70" s="296"/>
      <c r="AY70" s="383"/>
      <c r="AZ70" s="297"/>
      <c r="BA70" s="297"/>
      <c r="BB70" s="382"/>
      <c r="BC70" s="297"/>
      <c r="BD70" s="321" t="s">
        <v>267</v>
      </c>
      <c r="BE70" s="322"/>
      <c r="BF70" s="322"/>
      <c r="BG70" s="322"/>
      <c r="BH70" s="323"/>
      <c r="BI70" s="32"/>
      <c r="BJ70" s="133">
        <f t="shared" si="8"/>
        <v>60</v>
      </c>
    </row>
    <row r="71" spans="1:62" s="96" customFormat="1" ht="69" customHeight="1" x14ac:dyDescent="0.5">
      <c r="A71" s="99" t="s">
        <v>268</v>
      </c>
      <c r="B71" s="363" t="s">
        <v>205</v>
      </c>
      <c r="C71" s="364"/>
      <c r="D71" s="364"/>
      <c r="E71" s="364"/>
      <c r="F71" s="364"/>
      <c r="G71" s="364"/>
      <c r="H71" s="364"/>
      <c r="I71" s="364"/>
      <c r="J71" s="364"/>
      <c r="K71" s="364"/>
      <c r="L71" s="364"/>
      <c r="M71" s="364"/>
      <c r="N71" s="364"/>
      <c r="O71" s="365"/>
      <c r="P71" s="165"/>
      <c r="Q71" s="166"/>
      <c r="R71" s="166">
        <v>2</v>
      </c>
      <c r="S71" s="167"/>
      <c r="T71" s="234">
        <f t="shared" si="56"/>
        <v>120</v>
      </c>
      <c r="U71" s="384"/>
      <c r="V71" s="384">
        <f t="shared" si="57"/>
        <v>56</v>
      </c>
      <c r="W71" s="385"/>
      <c r="X71" s="165">
        <v>32</v>
      </c>
      <c r="Y71" s="339"/>
      <c r="Z71" s="166">
        <v>24</v>
      </c>
      <c r="AA71" s="166"/>
      <c r="AB71" s="353"/>
      <c r="AC71" s="339"/>
      <c r="AD71" s="166"/>
      <c r="AE71" s="167"/>
      <c r="AF71" s="165"/>
      <c r="AG71" s="339"/>
      <c r="AH71" s="166"/>
      <c r="AI71" s="166"/>
      <c r="AJ71" s="353"/>
      <c r="AK71" s="166"/>
      <c r="AL71" s="165">
        <v>120</v>
      </c>
      <c r="AM71" s="339"/>
      <c r="AN71" s="166">
        <v>56</v>
      </c>
      <c r="AO71" s="166"/>
      <c r="AP71" s="353">
        <v>3</v>
      </c>
      <c r="AQ71" s="166"/>
      <c r="AR71" s="296"/>
      <c r="AS71" s="383"/>
      <c r="AT71" s="297"/>
      <c r="AU71" s="297"/>
      <c r="AV71" s="382"/>
      <c r="AW71" s="297"/>
      <c r="AX71" s="296"/>
      <c r="AY71" s="383"/>
      <c r="AZ71" s="297"/>
      <c r="BA71" s="297"/>
      <c r="BB71" s="382"/>
      <c r="BC71" s="297"/>
      <c r="BD71" s="505" t="s">
        <v>277</v>
      </c>
      <c r="BE71" s="506"/>
      <c r="BF71" s="506"/>
      <c r="BG71" s="506"/>
      <c r="BH71" s="507"/>
      <c r="BI71" s="32"/>
      <c r="BJ71" s="133">
        <f t="shared" si="8"/>
        <v>56</v>
      </c>
    </row>
    <row r="72" spans="1:62" s="29" customFormat="1" ht="69" customHeight="1" thickBot="1" x14ac:dyDescent="0.55000000000000004">
      <c r="A72" s="107" t="s">
        <v>278</v>
      </c>
      <c r="B72" s="156" t="s">
        <v>160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8"/>
      <c r="P72" s="159"/>
      <c r="Q72" s="160"/>
      <c r="R72" s="160">
        <v>2</v>
      </c>
      <c r="S72" s="161"/>
      <c r="T72" s="162">
        <f>SUM(AF72,AL72,AR72,AX72)</f>
        <v>108</v>
      </c>
      <c r="U72" s="163"/>
      <c r="V72" s="163">
        <f>SUM(AH72,AN72,AT72,AZ72)</f>
        <v>56</v>
      </c>
      <c r="W72" s="164"/>
      <c r="X72" s="142">
        <v>30</v>
      </c>
      <c r="Y72" s="143"/>
      <c r="Z72" s="160"/>
      <c r="AA72" s="160"/>
      <c r="AB72" s="142">
        <v>26</v>
      </c>
      <c r="AC72" s="143"/>
      <c r="AD72" s="160"/>
      <c r="AE72" s="161"/>
      <c r="AF72" s="159"/>
      <c r="AG72" s="143"/>
      <c r="AH72" s="160"/>
      <c r="AI72" s="160"/>
      <c r="AJ72" s="142"/>
      <c r="AK72" s="161"/>
      <c r="AL72" s="142">
        <v>108</v>
      </c>
      <c r="AM72" s="143"/>
      <c r="AN72" s="160">
        <v>56</v>
      </c>
      <c r="AO72" s="160"/>
      <c r="AP72" s="142">
        <v>3</v>
      </c>
      <c r="AQ72" s="143"/>
      <c r="AR72" s="159"/>
      <c r="AS72" s="143"/>
      <c r="AT72" s="160"/>
      <c r="AU72" s="160"/>
      <c r="AV72" s="313"/>
      <c r="AW72" s="314"/>
      <c r="AX72" s="162"/>
      <c r="AY72" s="163"/>
      <c r="AZ72" s="141"/>
      <c r="BA72" s="141"/>
      <c r="BB72" s="142"/>
      <c r="BC72" s="143"/>
      <c r="BD72" s="144" t="s">
        <v>222</v>
      </c>
      <c r="BE72" s="145"/>
      <c r="BF72" s="145"/>
      <c r="BG72" s="145"/>
      <c r="BH72" s="146"/>
      <c r="BI72" s="32"/>
      <c r="BJ72" s="133">
        <f t="shared" ref="BJ72" si="58">SUM(X72:AE72)</f>
        <v>56</v>
      </c>
    </row>
    <row r="73" spans="1:62" s="29" customFormat="1" ht="38.25" customHeight="1" thickBot="1" x14ac:dyDescent="0.55000000000000004">
      <c r="A73" s="31" t="s">
        <v>275</v>
      </c>
      <c r="B73" s="226" t="s">
        <v>173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8"/>
      <c r="P73" s="224"/>
      <c r="Q73" s="225"/>
      <c r="R73" s="209"/>
      <c r="S73" s="232"/>
      <c r="T73" s="224" t="s">
        <v>279</v>
      </c>
      <c r="U73" s="233"/>
      <c r="V73" s="209" t="s">
        <v>280</v>
      </c>
      <c r="W73" s="232"/>
      <c r="X73" s="224" t="s">
        <v>281</v>
      </c>
      <c r="Y73" s="233"/>
      <c r="Z73" s="209" t="s">
        <v>174</v>
      </c>
      <c r="AA73" s="225"/>
      <c r="AB73" s="211" t="s">
        <v>282</v>
      </c>
      <c r="AC73" s="211"/>
      <c r="AD73" s="225" t="s">
        <v>175</v>
      </c>
      <c r="AE73" s="231"/>
      <c r="AF73" s="359" t="s">
        <v>176</v>
      </c>
      <c r="AG73" s="209"/>
      <c r="AH73" s="211" t="s">
        <v>177</v>
      </c>
      <c r="AI73" s="211"/>
      <c r="AJ73" s="311" t="s">
        <v>179</v>
      </c>
      <c r="AK73" s="312"/>
      <c r="AL73" s="225" t="s">
        <v>283</v>
      </c>
      <c r="AM73" s="209"/>
      <c r="AN73" s="211" t="s">
        <v>284</v>
      </c>
      <c r="AO73" s="211"/>
      <c r="AP73" s="311" t="s">
        <v>285</v>
      </c>
      <c r="AQ73" s="312"/>
      <c r="AR73" s="402"/>
      <c r="AS73" s="403"/>
      <c r="AT73" s="404"/>
      <c r="AU73" s="403"/>
      <c r="AV73" s="404"/>
      <c r="AW73" s="405"/>
      <c r="AX73" s="276"/>
      <c r="AY73" s="277"/>
      <c r="AZ73" s="278"/>
      <c r="BA73" s="277"/>
      <c r="BB73" s="279"/>
      <c r="BC73" s="280"/>
      <c r="BD73" s="315"/>
      <c r="BE73" s="316"/>
      <c r="BF73" s="316"/>
      <c r="BG73" s="316"/>
      <c r="BH73" s="317"/>
      <c r="BI73" s="32"/>
      <c r="BJ73" s="136">
        <f t="shared" si="8"/>
        <v>0</v>
      </c>
    </row>
    <row r="74" spans="1:62" s="96" customFormat="1" ht="38.25" customHeight="1" x14ac:dyDescent="0.5">
      <c r="A74" s="84" t="s">
        <v>164</v>
      </c>
      <c r="B74" s="331" t="s">
        <v>185</v>
      </c>
      <c r="C74" s="332"/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3"/>
      <c r="P74" s="234" t="s">
        <v>178</v>
      </c>
      <c r="Q74" s="235"/>
      <c r="R74" s="235" t="s">
        <v>170</v>
      </c>
      <c r="S74" s="236"/>
      <c r="T74" s="237" t="s">
        <v>286</v>
      </c>
      <c r="U74" s="238"/>
      <c r="V74" s="239" t="s">
        <v>287</v>
      </c>
      <c r="W74" s="240"/>
      <c r="X74" s="237" t="s">
        <v>288</v>
      </c>
      <c r="Y74" s="238"/>
      <c r="Z74" s="239"/>
      <c r="AA74" s="239"/>
      <c r="AB74" s="239"/>
      <c r="AC74" s="239"/>
      <c r="AD74" s="334" t="s">
        <v>175</v>
      </c>
      <c r="AE74" s="240"/>
      <c r="AF74" s="237" t="s">
        <v>289</v>
      </c>
      <c r="AG74" s="239"/>
      <c r="AH74" s="239" t="s">
        <v>290</v>
      </c>
      <c r="AI74" s="239"/>
      <c r="AJ74" s="239" t="s">
        <v>291</v>
      </c>
      <c r="AK74" s="240"/>
      <c r="AL74" s="237" t="s">
        <v>289</v>
      </c>
      <c r="AM74" s="239"/>
      <c r="AN74" s="239" t="s">
        <v>290</v>
      </c>
      <c r="AO74" s="239"/>
      <c r="AP74" s="239" t="s">
        <v>291</v>
      </c>
      <c r="AQ74" s="240"/>
      <c r="AR74" s="344"/>
      <c r="AS74" s="345"/>
      <c r="AT74" s="346"/>
      <c r="AU74" s="345"/>
      <c r="AV74" s="346"/>
      <c r="AW74" s="349"/>
      <c r="AX74" s="410"/>
      <c r="AY74" s="392"/>
      <c r="AZ74" s="391"/>
      <c r="BA74" s="392"/>
      <c r="BB74" s="354"/>
      <c r="BC74" s="355"/>
      <c r="BD74" s="318" t="s">
        <v>134</v>
      </c>
      <c r="BE74" s="319"/>
      <c r="BF74" s="319"/>
      <c r="BG74" s="319"/>
      <c r="BH74" s="320"/>
      <c r="BI74" s="114"/>
      <c r="BJ74" s="133">
        <f t="shared" si="8"/>
        <v>0</v>
      </c>
    </row>
    <row r="75" spans="1:62" s="96" customFormat="1" ht="38.25" customHeight="1" x14ac:dyDescent="0.5">
      <c r="A75" s="85" t="s">
        <v>180</v>
      </c>
      <c r="B75" s="245" t="s">
        <v>186</v>
      </c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7"/>
      <c r="P75" s="234" t="s">
        <v>178</v>
      </c>
      <c r="Q75" s="241"/>
      <c r="R75" s="235" t="s">
        <v>170</v>
      </c>
      <c r="S75" s="236"/>
      <c r="T75" s="242" t="s">
        <v>292</v>
      </c>
      <c r="U75" s="243"/>
      <c r="V75" s="244" t="s">
        <v>282</v>
      </c>
      <c r="W75" s="230"/>
      <c r="X75" s="242"/>
      <c r="Y75" s="243"/>
      <c r="Z75" s="244"/>
      <c r="AA75" s="244"/>
      <c r="AB75" s="244" t="s">
        <v>282</v>
      </c>
      <c r="AC75" s="244"/>
      <c r="AD75" s="229"/>
      <c r="AE75" s="230"/>
      <c r="AF75" s="242" t="s">
        <v>293</v>
      </c>
      <c r="AG75" s="244"/>
      <c r="AH75" s="244" t="s">
        <v>294</v>
      </c>
      <c r="AI75" s="244"/>
      <c r="AJ75" s="244" t="s">
        <v>291</v>
      </c>
      <c r="AK75" s="230"/>
      <c r="AL75" s="242" t="s">
        <v>293</v>
      </c>
      <c r="AM75" s="244"/>
      <c r="AN75" s="244" t="s">
        <v>294</v>
      </c>
      <c r="AO75" s="244"/>
      <c r="AP75" s="244" t="s">
        <v>291</v>
      </c>
      <c r="AQ75" s="230"/>
      <c r="AR75" s="263"/>
      <c r="AS75" s="264"/>
      <c r="AT75" s="265"/>
      <c r="AU75" s="264"/>
      <c r="AV75" s="265"/>
      <c r="AW75" s="266"/>
      <c r="AX75" s="281"/>
      <c r="AY75" s="282"/>
      <c r="AZ75" s="406"/>
      <c r="BA75" s="282"/>
      <c r="BB75" s="407"/>
      <c r="BC75" s="408"/>
      <c r="BD75" s="366" t="s">
        <v>135</v>
      </c>
      <c r="BE75" s="367"/>
      <c r="BF75" s="367"/>
      <c r="BG75" s="367"/>
      <c r="BH75" s="368"/>
      <c r="BI75" s="114"/>
      <c r="BJ75" s="133">
        <f t="shared" si="8"/>
        <v>0</v>
      </c>
    </row>
    <row r="76" spans="1:62" s="96" customFormat="1" ht="43.5" customHeight="1" thickBot="1" x14ac:dyDescent="0.5">
      <c r="A76" s="101" t="s">
        <v>181</v>
      </c>
      <c r="B76" s="373" t="s">
        <v>187</v>
      </c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5"/>
      <c r="P76" s="165"/>
      <c r="Q76" s="166"/>
      <c r="R76" s="166" t="s">
        <v>170</v>
      </c>
      <c r="S76" s="167"/>
      <c r="T76" s="267" t="s">
        <v>295</v>
      </c>
      <c r="U76" s="268"/>
      <c r="V76" s="269" t="s">
        <v>296</v>
      </c>
      <c r="W76" s="270"/>
      <c r="X76" s="271" t="s">
        <v>174</v>
      </c>
      <c r="Y76" s="272"/>
      <c r="Z76" s="273" t="s">
        <v>174</v>
      </c>
      <c r="AA76" s="273"/>
      <c r="AB76" s="274"/>
      <c r="AC76" s="272"/>
      <c r="AD76" s="273"/>
      <c r="AE76" s="275"/>
      <c r="AF76" s="251" t="s">
        <v>295</v>
      </c>
      <c r="AG76" s="252"/>
      <c r="AH76" s="252" t="s">
        <v>296</v>
      </c>
      <c r="AI76" s="252"/>
      <c r="AJ76" s="252" t="s">
        <v>291</v>
      </c>
      <c r="AK76" s="253"/>
      <c r="AL76" s="251"/>
      <c r="AM76" s="252"/>
      <c r="AN76" s="252"/>
      <c r="AO76" s="252"/>
      <c r="AP76" s="252"/>
      <c r="AQ76" s="253"/>
      <c r="AR76" s="254"/>
      <c r="AS76" s="255"/>
      <c r="AT76" s="256"/>
      <c r="AU76" s="255"/>
      <c r="AV76" s="256"/>
      <c r="AW76" s="257"/>
      <c r="AX76" s="258"/>
      <c r="AY76" s="259"/>
      <c r="AZ76" s="260"/>
      <c r="BA76" s="259"/>
      <c r="BB76" s="261"/>
      <c r="BC76" s="262"/>
      <c r="BD76" s="386" t="s">
        <v>223</v>
      </c>
      <c r="BE76" s="387"/>
      <c r="BF76" s="387"/>
      <c r="BG76" s="387"/>
      <c r="BH76" s="388"/>
      <c r="BI76" s="114"/>
      <c r="BJ76" s="133">
        <f t="shared" si="8"/>
        <v>0</v>
      </c>
    </row>
    <row r="77" spans="1:62" s="96" customFormat="1" ht="31.5" customHeight="1" thickBot="1" x14ac:dyDescent="0.55000000000000004">
      <c r="A77" s="328" t="s">
        <v>34</v>
      </c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30"/>
      <c r="T77" s="283">
        <f>SUM(T40,T29)</f>
        <v>3674</v>
      </c>
      <c r="U77" s="284"/>
      <c r="V77" s="285">
        <f t="shared" ref="V77" si="59">SUM(V40,V29)</f>
        <v>1228</v>
      </c>
      <c r="W77" s="286"/>
      <c r="X77" s="283">
        <f t="shared" ref="X77" si="60">SUM(X40,X29)</f>
        <v>544</v>
      </c>
      <c r="Y77" s="284"/>
      <c r="Z77" s="287">
        <f t="shared" ref="Z77" si="61">SUM(Z40,Z29)</f>
        <v>324</v>
      </c>
      <c r="AA77" s="284"/>
      <c r="AB77" s="287">
        <f t="shared" ref="AB77" si="62">SUM(AB40,AB29)</f>
        <v>360</v>
      </c>
      <c r="AC77" s="284"/>
      <c r="AD77" s="287">
        <f t="shared" ref="AD77" si="63">SUM(AD40,AD29)</f>
        <v>0</v>
      </c>
      <c r="AE77" s="288"/>
      <c r="AF77" s="327">
        <f>SUM(AF29,AF40)</f>
        <v>1134</v>
      </c>
      <c r="AG77" s="325"/>
      <c r="AH77" s="285">
        <f>SUM(AH29,AH40)</f>
        <v>408</v>
      </c>
      <c r="AI77" s="325"/>
      <c r="AJ77" s="285">
        <f>SUM(AJ29,AJ40)</f>
        <v>30</v>
      </c>
      <c r="AK77" s="326"/>
      <c r="AL77" s="327">
        <f>SUM(AL29,AL40)</f>
        <v>1126</v>
      </c>
      <c r="AM77" s="325"/>
      <c r="AN77" s="285">
        <f>SUM(AN29,AN40)</f>
        <v>412</v>
      </c>
      <c r="AO77" s="325"/>
      <c r="AP77" s="285">
        <f>SUM(AP29,AP40)</f>
        <v>30</v>
      </c>
      <c r="AQ77" s="326"/>
      <c r="AR77" s="327">
        <f>SUM(AR29,AR40)</f>
        <v>1414</v>
      </c>
      <c r="AS77" s="325"/>
      <c r="AT77" s="285">
        <f>SUM(AT29,AT40)</f>
        <v>408</v>
      </c>
      <c r="AU77" s="325"/>
      <c r="AV77" s="285">
        <f>SUM(AV29,AV40)</f>
        <v>43</v>
      </c>
      <c r="AW77" s="326"/>
      <c r="AX77" s="327">
        <f>SUM(AX29,AX40)</f>
        <v>0</v>
      </c>
      <c r="AY77" s="325"/>
      <c r="AZ77" s="285">
        <f>SUM(AZ29,AZ40)</f>
        <v>0</v>
      </c>
      <c r="BA77" s="325"/>
      <c r="BB77" s="285">
        <f>SUM(BB29,BB40)</f>
        <v>0</v>
      </c>
      <c r="BC77" s="326"/>
      <c r="BD77" s="190"/>
      <c r="BE77" s="191"/>
      <c r="BF77" s="191"/>
      <c r="BG77" s="191"/>
      <c r="BH77" s="192"/>
      <c r="BI77" s="137"/>
      <c r="BJ77" s="133">
        <f t="shared" si="8"/>
        <v>1228</v>
      </c>
    </row>
    <row r="78" spans="1:62" s="96" customFormat="1" ht="33.75" customHeight="1" x14ac:dyDescent="0.45">
      <c r="A78" s="350" t="s">
        <v>33</v>
      </c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  <c r="S78" s="352"/>
      <c r="T78" s="389"/>
      <c r="U78" s="390"/>
      <c r="V78" s="347"/>
      <c r="W78" s="348"/>
      <c r="X78" s="389"/>
      <c r="Y78" s="538"/>
      <c r="Z78" s="347"/>
      <c r="AA78" s="538"/>
      <c r="AB78" s="347"/>
      <c r="AC78" s="538"/>
      <c r="AD78" s="347"/>
      <c r="AE78" s="348"/>
      <c r="AF78" s="389">
        <f>ROUND(AH77/18,0)</f>
        <v>23</v>
      </c>
      <c r="AG78" s="390"/>
      <c r="AH78" s="390"/>
      <c r="AI78" s="390"/>
      <c r="AJ78" s="390"/>
      <c r="AK78" s="348"/>
      <c r="AL78" s="389">
        <f>ROUND(AN77/18,0)</f>
        <v>23</v>
      </c>
      <c r="AM78" s="390"/>
      <c r="AN78" s="390"/>
      <c r="AO78" s="390"/>
      <c r="AP78" s="390"/>
      <c r="AQ78" s="348"/>
      <c r="AR78" s="389">
        <f>ROUND(AT77/17,0)</f>
        <v>24</v>
      </c>
      <c r="AS78" s="390"/>
      <c r="AT78" s="390"/>
      <c r="AU78" s="390"/>
      <c r="AV78" s="390"/>
      <c r="AW78" s="348"/>
      <c r="AX78" s="512"/>
      <c r="AY78" s="513"/>
      <c r="AZ78" s="513"/>
      <c r="BA78" s="513"/>
      <c r="BB78" s="513"/>
      <c r="BC78" s="355"/>
      <c r="BD78" s="512"/>
      <c r="BE78" s="513"/>
      <c r="BF78" s="513"/>
      <c r="BG78" s="513"/>
      <c r="BH78" s="355"/>
      <c r="BI78" s="114"/>
      <c r="BJ78" s="129"/>
    </row>
    <row r="79" spans="1:62" s="96" customFormat="1" ht="30" customHeight="1" x14ac:dyDescent="0.45">
      <c r="A79" s="293" t="s">
        <v>32</v>
      </c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5"/>
      <c r="T79" s="296">
        <f>SUM(AF79:AW79)</f>
        <v>12</v>
      </c>
      <c r="U79" s="383"/>
      <c r="V79" s="297"/>
      <c r="W79" s="298"/>
      <c r="X79" s="382"/>
      <c r="Y79" s="297"/>
      <c r="Z79" s="297"/>
      <c r="AA79" s="297"/>
      <c r="AB79" s="297"/>
      <c r="AC79" s="297"/>
      <c r="AD79" s="297"/>
      <c r="AE79" s="298"/>
      <c r="AF79" s="296">
        <v>4</v>
      </c>
      <c r="AG79" s="297"/>
      <c r="AH79" s="297"/>
      <c r="AI79" s="297"/>
      <c r="AJ79" s="297"/>
      <c r="AK79" s="298"/>
      <c r="AL79" s="299">
        <v>4</v>
      </c>
      <c r="AM79" s="300"/>
      <c r="AN79" s="300"/>
      <c r="AO79" s="300"/>
      <c r="AP79" s="300"/>
      <c r="AQ79" s="301"/>
      <c r="AR79" s="296">
        <v>4</v>
      </c>
      <c r="AS79" s="297"/>
      <c r="AT79" s="297"/>
      <c r="AU79" s="297"/>
      <c r="AV79" s="297"/>
      <c r="AW79" s="298"/>
      <c r="AX79" s="165"/>
      <c r="AY79" s="166"/>
      <c r="AZ79" s="166"/>
      <c r="BA79" s="166"/>
      <c r="BB79" s="166"/>
      <c r="BC79" s="167"/>
      <c r="BD79" s="353"/>
      <c r="BE79" s="166"/>
      <c r="BF79" s="166"/>
      <c r="BG79" s="166"/>
      <c r="BH79" s="167"/>
      <c r="BI79" s="114"/>
      <c r="BJ79" s="129"/>
    </row>
    <row r="80" spans="1:62" s="96" customFormat="1" ht="30" customHeight="1" thickBot="1" x14ac:dyDescent="0.5">
      <c r="A80" s="302" t="s">
        <v>31</v>
      </c>
      <c r="B80" s="303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4"/>
      <c r="T80" s="305">
        <f>SUM(AF80:AW80)</f>
        <v>11</v>
      </c>
      <c r="U80" s="306"/>
      <c r="V80" s="250"/>
      <c r="W80" s="307"/>
      <c r="X80" s="308"/>
      <c r="Y80" s="250"/>
      <c r="Z80" s="250"/>
      <c r="AA80" s="250"/>
      <c r="AB80" s="250"/>
      <c r="AC80" s="250"/>
      <c r="AD80" s="250"/>
      <c r="AE80" s="307"/>
      <c r="AF80" s="369">
        <v>3</v>
      </c>
      <c r="AG80" s="370"/>
      <c r="AH80" s="370"/>
      <c r="AI80" s="370"/>
      <c r="AJ80" s="370"/>
      <c r="AK80" s="371"/>
      <c r="AL80" s="369">
        <v>4</v>
      </c>
      <c r="AM80" s="370"/>
      <c r="AN80" s="370"/>
      <c r="AO80" s="370"/>
      <c r="AP80" s="370"/>
      <c r="AQ80" s="371"/>
      <c r="AR80" s="369">
        <v>4</v>
      </c>
      <c r="AS80" s="370"/>
      <c r="AT80" s="370"/>
      <c r="AU80" s="370"/>
      <c r="AV80" s="370"/>
      <c r="AW80" s="371"/>
      <c r="AX80" s="372"/>
      <c r="AY80" s="360"/>
      <c r="AZ80" s="360"/>
      <c r="BA80" s="360"/>
      <c r="BB80" s="360"/>
      <c r="BC80" s="336"/>
      <c r="BD80" s="335"/>
      <c r="BE80" s="360"/>
      <c r="BF80" s="360"/>
      <c r="BG80" s="360"/>
      <c r="BH80" s="336"/>
      <c r="BI80" s="114"/>
      <c r="BJ80" s="129"/>
    </row>
    <row r="81" spans="1:62" s="96" customFormat="1" ht="30" customHeight="1" thickBot="1" x14ac:dyDescent="0.55000000000000004">
      <c r="A81" s="121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3"/>
      <c r="S81" s="3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121"/>
      <c r="BE81" s="121"/>
      <c r="BF81" s="121"/>
      <c r="BG81" s="121"/>
      <c r="BH81" s="121"/>
      <c r="BI81" s="113"/>
      <c r="BJ81" s="129"/>
    </row>
    <row r="82" spans="1:62" s="96" customFormat="1" ht="38.25" customHeight="1" thickBot="1" x14ac:dyDescent="0.55000000000000004">
      <c r="A82" s="359" t="s">
        <v>30</v>
      </c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09"/>
      <c r="U82" s="359" t="s">
        <v>29</v>
      </c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31"/>
      <c r="AQ82" s="359" t="s">
        <v>28</v>
      </c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31"/>
      <c r="BI82" s="113"/>
      <c r="BJ82" s="129"/>
    </row>
    <row r="83" spans="1:62" s="96" customFormat="1" ht="76.5" customHeight="1" thickBot="1" x14ac:dyDescent="0.55000000000000004">
      <c r="A83" s="361" t="s">
        <v>27</v>
      </c>
      <c r="B83" s="362"/>
      <c r="C83" s="362"/>
      <c r="D83" s="362"/>
      <c r="E83" s="362"/>
      <c r="F83" s="362"/>
      <c r="G83" s="362"/>
      <c r="H83" s="362"/>
      <c r="I83" s="362"/>
      <c r="J83" s="362"/>
      <c r="K83" s="362"/>
      <c r="L83" s="362" t="s">
        <v>26</v>
      </c>
      <c r="M83" s="362"/>
      <c r="N83" s="362"/>
      <c r="O83" s="362" t="s">
        <v>25</v>
      </c>
      <c r="P83" s="362"/>
      <c r="Q83" s="362"/>
      <c r="R83" s="516" t="s">
        <v>24</v>
      </c>
      <c r="S83" s="362"/>
      <c r="T83" s="517"/>
      <c r="U83" s="361" t="s">
        <v>26</v>
      </c>
      <c r="V83" s="362"/>
      <c r="W83" s="362"/>
      <c r="X83" s="362"/>
      <c r="Y83" s="362"/>
      <c r="Z83" s="362"/>
      <c r="AA83" s="362"/>
      <c r="AB83" s="362" t="s">
        <v>25</v>
      </c>
      <c r="AC83" s="362"/>
      <c r="AD83" s="362"/>
      <c r="AE83" s="362"/>
      <c r="AF83" s="362"/>
      <c r="AG83" s="362"/>
      <c r="AH83" s="362"/>
      <c r="AI83" s="516" t="s">
        <v>142</v>
      </c>
      <c r="AJ83" s="362"/>
      <c r="AK83" s="362"/>
      <c r="AL83" s="362"/>
      <c r="AM83" s="362"/>
      <c r="AN83" s="362"/>
      <c r="AO83" s="362"/>
      <c r="AP83" s="518"/>
      <c r="AQ83" s="519" t="s">
        <v>23</v>
      </c>
      <c r="AR83" s="520"/>
      <c r="AS83" s="520"/>
      <c r="AT83" s="520"/>
      <c r="AU83" s="520"/>
      <c r="AV83" s="520"/>
      <c r="AW83" s="520"/>
      <c r="AX83" s="520"/>
      <c r="AY83" s="520"/>
      <c r="AZ83" s="520"/>
      <c r="BA83" s="520"/>
      <c r="BB83" s="520"/>
      <c r="BC83" s="520"/>
      <c r="BD83" s="520"/>
      <c r="BE83" s="520"/>
      <c r="BF83" s="520"/>
      <c r="BG83" s="520"/>
      <c r="BH83" s="521"/>
      <c r="BI83" s="113"/>
      <c r="BJ83" s="129"/>
    </row>
    <row r="84" spans="1:62" s="96" customFormat="1" ht="36" thickBot="1" x14ac:dyDescent="0.55000000000000004">
      <c r="A84" s="310" t="s">
        <v>22</v>
      </c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>
        <v>4</v>
      </c>
      <c r="M84" s="248"/>
      <c r="N84" s="248"/>
      <c r="O84" s="248">
        <v>3</v>
      </c>
      <c r="P84" s="248"/>
      <c r="Q84" s="248"/>
      <c r="R84" s="248">
        <v>5</v>
      </c>
      <c r="S84" s="248"/>
      <c r="T84" s="309"/>
      <c r="U84" s="310">
        <v>4</v>
      </c>
      <c r="V84" s="248"/>
      <c r="W84" s="248"/>
      <c r="X84" s="248"/>
      <c r="Y84" s="248"/>
      <c r="Z84" s="248"/>
      <c r="AA84" s="248"/>
      <c r="AB84" s="248">
        <v>8</v>
      </c>
      <c r="AC84" s="248"/>
      <c r="AD84" s="248"/>
      <c r="AE84" s="248"/>
      <c r="AF84" s="248"/>
      <c r="AG84" s="248"/>
      <c r="AH84" s="248"/>
      <c r="AI84" s="248">
        <v>12</v>
      </c>
      <c r="AJ84" s="248"/>
      <c r="AK84" s="248"/>
      <c r="AL84" s="248"/>
      <c r="AM84" s="248"/>
      <c r="AN84" s="248"/>
      <c r="AO84" s="248"/>
      <c r="AP84" s="249"/>
      <c r="AQ84" s="522"/>
      <c r="AR84" s="523"/>
      <c r="AS84" s="523"/>
      <c r="AT84" s="523"/>
      <c r="AU84" s="523"/>
      <c r="AV84" s="523"/>
      <c r="AW84" s="523"/>
      <c r="AX84" s="523"/>
      <c r="AY84" s="523"/>
      <c r="AZ84" s="523"/>
      <c r="BA84" s="523"/>
      <c r="BB84" s="523"/>
      <c r="BC84" s="523"/>
      <c r="BD84" s="523"/>
      <c r="BE84" s="523"/>
      <c r="BF84" s="523"/>
      <c r="BG84" s="523"/>
      <c r="BH84" s="524"/>
      <c r="BI84" s="113"/>
      <c r="BJ84" s="129"/>
    </row>
    <row r="85" spans="1:62" s="96" customFormat="1" ht="18.75" customHeight="1" x14ac:dyDescent="0.5">
      <c r="A85" s="4"/>
      <c r="B85" s="4"/>
      <c r="C85" s="4"/>
      <c r="D85" s="4"/>
      <c r="E85" s="4"/>
      <c r="F85" s="4"/>
      <c r="G85" s="4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13"/>
      <c r="BJ85" s="129"/>
    </row>
    <row r="86" spans="1:62" s="96" customFormat="1" ht="30" customHeight="1" x14ac:dyDescent="0.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6" t="s">
        <v>133</v>
      </c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7"/>
      <c r="BE86" s="7"/>
      <c r="BF86" s="7"/>
      <c r="BG86" s="7"/>
      <c r="BH86" s="7"/>
      <c r="BI86" s="113"/>
      <c r="BJ86" s="129"/>
    </row>
    <row r="87" spans="1:62" s="96" customFormat="1" ht="15" customHeight="1" thickBot="1" x14ac:dyDescent="0.55000000000000004">
      <c r="A87" s="121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3"/>
      <c r="S87" s="3"/>
      <c r="T87" s="94"/>
      <c r="U87" s="8"/>
      <c r="V87" s="8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121"/>
      <c r="BE87" s="121"/>
      <c r="BF87" s="121"/>
      <c r="BG87" s="121"/>
      <c r="BH87" s="121"/>
      <c r="BI87" s="113"/>
      <c r="BJ87" s="129"/>
    </row>
    <row r="88" spans="1:62" s="96" customFormat="1" ht="102.75" customHeight="1" thickBot="1" x14ac:dyDescent="0.55000000000000004">
      <c r="A88" s="376" t="s">
        <v>140</v>
      </c>
      <c r="B88" s="377"/>
      <c r="C88" s="377"/>
      <c r="D88" s="378"/>
      <c r="E88" s="190" t="s">
        <v>141</v>
      </c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2"/>
      <c r="BD88" s="376" t="s">
        <v>21</v>
      </c>
      <c r="BE88" s="377"/>
      <c r="BF88" s="377"/>
      <c r="BG88" s="377"/>
      <c r="BH88" s="378"/>
      <c r="BI88" s="113"/>
      <c r="BJ88" s="129"/>
    </row>
    <row r="89" spans="1:62" s="96" customFormat="1" ht="106.15" customHeight="1" x14ac:dyDescent="0.5">
      <c r="A89" s="379" t="s">
        <v>20</v>
      </c>
      <c r="B89" s="379"/>
      <c r="C89" s="379"/>
      <c r="D89" s="379"/>
      <c r="E89" s="380" t="s">
        <v>165</v>
      </c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81"/>
      <c r="Q89" s="381"/>
      <c r="R89" s="381"/>
      <c r="S89" s="381"/>
      <c r="T89" s="381"/>
      <c r="U89" s="381"/>
      <c r="V89" s="381"/>
      <c r="W89" s="381"/>
      <c r="X89" s="381"/>
      <c r="Y89" s="381"/>
      <c r="Z89" s="381"/>
      <c r="AA89" s="381"/>
      <c r="AB89" s="381"/>
      <c r="AC89" s="381"/>
      <c r="AD89" s="381"/>
      <c r="AE89" s="381"/>
      <c r="AF89" s="381"/>
      <c r="AG89" s="381"/>
      <c r="AH89" s="381"/>
      <c r="AI89" s="381"/>
      <c r="AJ89" s="381"/>
      <c r="AK89" s="381"/>
      <c r="AL89" s="381"/>
      <c r="AM89" s="381"/>
      <c r="AN89" s="381"/>
      <c r="AO89" s="381"/>
      <c r="AP89" s="381"/>
      <c r="AQ89" s="381"/>
      <c r="AR89" s="381"/>
      <c r="AS89" s="381"/>
      <c r="AT89" s="381"/>
      <c r="AU89" s="381"/>
      <c r="AV89" s="381"/>
      <c r="AW89" s="381"/>
      <c r="AX89" s="381"/>
      <c r="AY89" s="381"/>
      <c r="AZ89" s="381"/>
      <c r="BA89" s="381"/>
      <c r="BB89" s="381"/>
      <c r="BC89" s="381"/>
      <c r="BD89" s="397" t="s">
        <v>303</v>
      </c>
      <c r="BE89" s="398"/>
      <c r="BF89" s="461"/>
      <c r="BG89" s="461"/>
      <c r="BH89" s="462"/>
      <c r="BI89" s="114"/>
      <c r="BJ89" s="138"/>
    </row>
    <row r="90" spans="1:62" s="96" customFormat="1" ht="69.75" customHeight="1" x14ac:dyDescent="0.45">
      <c r="A90" s="289" t="s">
        <v>19</v>
      </c>
      <c r="B90" s="289"/>
      <c r="C90" s="289"/>
      <c r="D90" s="289"/>
      <c r="E90" s="291" t="s">
        <v>324</v>
      </c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417" t="s">
        <v>301</v>
      </c>
      <c r="BE90" s="418"/>
      <c r="BF90" s="419"/>
      <c r="BG90" s="419"/>
      <c r="BH90" s="420"/>
      <c r="BI90" s="114"/>
      <c r="BJ90" s="129"/>
    </row>
    <row r="91" spans="1:62" s="96" customFormat="1" ht="41.25" customHeight="1" x14ac:dyDescent="0.45">
      <c r="A91" s="289" t="s">
        <v>18</v>
      </c>
      <c r="B91" s="290"/>
      <c r="C91" s="290"/>
      <c r="D91" s="290"/>
      <c r="E91" s="291" t="s">
        <v>305</v>
      </c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417" t="s">
        <v>302</v>
      </c>
      <c r="BE91" s="418"/>
      <c r="BF91" s="419"/>
      <c r="BG91" s="419"/>
      <c r="BH91" s="420"/>
      <c r="BI91" s="114"/>
      <c r="BJ91" s="129"/>
    </row>
    <row r="92" spans="1:62" s="96" customFormat="1" ht="74.25" customHeight="1" x14ac:dyDescent="0.45">
      <c r="A92" s="289" t="s">
        <v>17</v>
      </c>
      <c r="B92" s="290"/>
      <c r="C92" s="290"/>
      <c r="D92" s="290"/>
      <c r="E92" s="291" t="s">
        <v>272</v>
      </c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417" t="s">
        <v>302</v>
      </c>
      <c r="BE92" s="418"/>
      <c r="BF92" s="419"/>
      <c r="BG92" s="419"/>
      <c r="BH92" s="420"/>
      <c r="BI92" s="114"/>
      <c r="BJ92" s="129"/>
    </row>
    <row r="93" spans="1:62" s="96" customFormat="1" ht="71.25" customHeight="1" x14ac:dyDescent="0.45">
      <c r="A93" s="289" t="s">
        <v>222</v>
      </c>
      <c r="B93" s="290"/>
      <c r="C93" s="290"/>
      <c r="D93" s="290"/>
      <c r="E93" s="291" t="s">
        <v>166</v>
      </c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417" t="s">
        <v>278</v>
      </c>
      <c r="BE93" s="418"/>
      <c r="BF93" s="419"/>
      <c r="BG93" s="419"/>
      <c r="BH93" s="420"/>
      <c r="BI93" s="114"/>
      <c r="BJ93" s="129"/>
    </row>
    <row r="94" spans="1:62" s="96" customFormat="1" ht="69" customHeight="1" x14ac:dyDescent="0.45">
      <c r="A94" s="289" t="s">
        <v>134</v>
      </c>
      <c r="B94" s="290"/>
      <c r="C94" s="290"/>
      <c r="D94" s="290"/>
      <c r="E94" s="291" t="s">
        <v>167</v>
      </c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417" t="s">
        <v>164</v>
      </c>
      <c r="BE94" s="418"/>
      <c r="BF94" s="419"/>
      <c r="BG94" s="419"/>
      <c r="BH94" s="420"/>
      <c r="BI94" s="114"/>
      <c r="BJ94" s="129"/>
    </row>
    <row r="95" spans="1:62" s="96" customFormat="1" ht="73.5" customHeight="1" x14ac:dyDescent="0.45">
      <c r="A95" s="289" t="s">
        <v>135</v>
      </c>
      <c r="B95" s="290"/>
      <c r="C95" s="290"/>
      <c r="D95" s="290"/>
      <c r="E95" s="291" t="s">
        <v>304</v>
      </c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417" t="s">
        <v>180</v>
      </c>
      <c r="BE95" s="418"/>
      <c r="BF95" s="419"/>
      <c r="BG95" s="419"/>
      <c r="BH95" s="420"/>
      <c r="BI95" s="114"/>
      <c r="BJ95" s="129"/>
    </row>
    <row r="96" spans="1:62" s="96" customFormat="1" ht="41.25" customHeight="1" thickBot="1" x14ac:dyDescent="0.5">
      <c r="A96" s="289" t="s">
        <v>223</v>
      </c>
      <c r="B96" s="290"/>
      <c r="C96" s="290"/>
      <c r="D96" s="290"/>
      <c r="E96" s="291" t="s">
        <v>168</v>
      </c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417" t="s">
        <v>181</v>
      </c>
      <c r="BE96" s="418"/>
      <c r="BF96" s="419"/>
      <c r="BG96" s="419"/>
      <c r="BH96" s="420"/>
      <c r="BI96" s="114"/>
      <c r="BJ96" s="129"/>
    </row>
    <row r="97" spans="1:62" s="96" customFormat="1" ht="69" customHeight="1" x14ac:dyDescent="0.45">
      <c r="A97" s="379" t="s">
        <v>16</v>
      </c>
      <c r="B97" s="485"/>
      <c r="C97" s="485"/>
      <c r="D97" s="485"/>
      <c r="E97" s="476" t="s">
        <v>225</v>
      </c>
      <c r="F97" s="477"/>
      <c r="G97" s="477"/>
      <c r="H97" s="477"/>
      <c r="I97" s="477"/>
      <c r="J97" s="477"/>
      <c r="K97" s="477"/>
      <c r="L97" s="477"/>
      <c r="M97" s="477"/>
      <c r="N97" s="477"/>
      <c r="O97" s="477"/>
      <c r="P97" s="477"/>
      <c r="Q97" s="477"/>
      <c r="R97" s="477"/>
      <c r="S97" s="477"/>
      <c r="T97" s="477"/>
      <c r="U97" s="477"/>
      <c r="V97" s="477"/>
      <c r="W97" s="477"/>
      <c r="X97" s="477"/>
      <c r="Y97" s="477"/>
      <c r="Z97" s="477"/>
      <c r="AA97" s="477"/>
      <c r="AB97" s="477"/>
      <c r="AC97" s="477"/>
      <c r="AD97" s="477"/>
      <c r="AE97" s="477"/>
      <c r="AF97" s="477"/>
      <c r="AG97" s="477"/>
      <c r="AH97" s="477"/>
      <c r="AI97" s="477"/>
      <c r="AJ97" s="477"/>
      <c r="AK97" s="477"/>
      <c r="AL97" s="477"/>
      <c r="AM97" s="477"/>
      <c r="AN97" s="477"/>
      <c r="AO97" s="477"/>
      <c r="AP97" s="477"/>
      <c r="AQ97" s="477"/>
      <c r="AR97" s="477"/>
      <c r="AS97" s="477"/>
      <c r="AT97" s="477"/>
      <c r="AU97" s="477"/>
      <c r="AV97" s="477"/>
      <c r="AW97" s="477"/>
      <c r="AX97" s="477"/>
      <c r="AY97" s="477"/>
      <c r="AZ97" s="477"/>
      <c r="BA97" s="477"/>
      <c r="BB97" s="477"/>
      <c r="BC97" s="477"/>
      <c r="BD97" s="397" t="s">
        <v>161</v>
      </c>
      <c r="BE97" s="398"/>
      <c r="BF97" s="398"/>
      <c r="BG97" s="398"/>
      <c r="BH97" s="399"/>
      <c r="BI97" s="114"/>
      <c r="BJ97" s="129"/>
    </row>
    <row r="98" spans="1:62" s="96" customFormat="1" ht="69.75" customHeight="1" x14ac:dyDescent="0.45">
      <c r="A98" s="289" t="s">
        <v>163</v>
      </c>
      <c r="B98" s="289"/>
      <c r="C98" s="289"/>
      <c r="D98" s="289"/>
      <c r="E98" s="291" t="s">
        <v>226</v>
      </c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417" t="s">
        <v>162</v>
      </c>
      <c r="BE98" s="418"/>
      <c r="BF98" s="418"/>
      <c r="BG98" s="418"/>
      <c r="BH98" s="456"/>
      <c r="BI98" s="114"/>
      <c r="BJ98" s="129"/>
    </row>
    <row r="99" spans="1:62" s="96" customFormat="1" ht="42.75" customHeight="1" x14ac:dyDescent="0.45">
      <c r="A99" s="289" t="s">
        <v>224</v>
      </c>
      <c r="B99" s="289"/>
      <c r="C99" s="289"/>
      <c r="D99" s="289"/>
      <c r="E99" s="291" t="s">
        <v>227</v>
      </c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417" t="s">
        <v>12</v>
      </c>
      <c r="BE99" s="418"/>
      <c r="BF99" s="418"/>
      <c r="BG99" s="418"/>
      <c r="BH99" s="456"/>
      <c r="BI99" s="114"/>
      <c r="BJ99" s="129"/>
    </row>
    <row r="100" spans="1:62" s="96" customFormat="1" ht="78.599999999999994" customHeight="1" thickBot="1" x14ac:dyDescent="0.5">
      <c r="A100" s="289" t="s">
        <v>228</v>
      </c>
      <c r="B100" s="289"/>
      <c r="C100" s="289"/>
      <c r="D100" s="289"/>
      <c r="E100" s="291" t="s">
        <v>306</v>
      </c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417" t="s">
        <v>10</v>
      </c>
      <c r="BE100" s="418"/>
      <c r="BF100" s="418"/>
      <c r="BG100" s="418"/>
      <c r="BH100" s="456"/>
      <c r="BI100" s="114"/>
      <c r="BJ100" s="129"/>
    </row>
    <row r="101" spans="1:62" s="96" customFormat="1" ht="71.25" customHeight="1" x14ac:dyDescent="0.45">
      <c r="A101" s="379" t="s">
        <v>15</v>
      </c>
      <c r="B101" s="379"/>
      <c r="C101" s="379"/>
      <c r="D101" s="379"/>
      <c r="E101" s="476" t="s">
        <v>171</v>
      </c>
      <c r="F101" s="477"/>
      <c r="G101" s="477"/>
      <c r="H101" s="477"/>
      <c r="I101" s="477"/>
      <c r="J101" s="477"/>
      <c r="K101" s="477"/>
      <c r="L101" s="477"/>
      <c r="M101" s="477"/>
      <c r="N101" s="477"/>
      <c r="O101" s="477"/>
      <c r="P101" s="477"/>
      <c r="Q101" s="477"/>
      <c r="R101" s="477"/>
      <c r="S101" s="477"/>
      <c r="T101" s="477"/>
      <c r="U101" s="477"/>
      <c r="V101" s="477"/>
      <c r="W101" s="477"/>
      <c r="X101" s="477"/>
      <c r="Y101" s="477"/>
      <c r="Z101" s="477"/>
      <c r="AA101" s="477"/>
      <c r="AB101" s="477"/>
      <c r="AC101" s="477"/>
      <c r="AD101" s="477"/>
      <c r="AE101" s="477"/>
      <c r="AF101" s="477"/>
      <c r="AG101" s="477"/>
      <c r="AH101" s="477"/>
      <c r="AI101" s="477"/>
      <c r="AJ101" s="477"/>
      <c r="AK101" s="477"/>
      <c r="AL101" s="477"/>
      <c r="AM101" s="477"/>
      <c r="AN101" s="477"/>
      <c r="AO101" s="477"/>
      <c r="AP101" s="477"/>
      <c r="AQ101" s="477"/>
      <c r="AR101" s="477"/>
      <c r="AS101" s="477"/>
      <c r="AT101" s="477"/>
      <c r="AU101" s="477"/>
      <c r="AV101" s="477"/>
      <c r="AW101" s="477"/>
      <c r="AX101" s="477"/>
      <c r="AY101" s="477"/>
      <c r="AZ101" s="477"/>
      <c r="BA101" s="477"/>
      <c r="BB101" s="477"/>
      <c r="BC101" s="478"/>
      <c r="BD101" s="397" t="s">
        <v>132</v>
      </c>
      <c r="BE101" s="398"/>
      <c r="BF101" s="398"/>
      <c r="BG101" s="398"/>
      <c r="BH101" s="399"/>
      <c r="BI101" s="114"/>
      <c r="BJ101" s="129"/>
    </row>
    <row r="102" spans="1:62" s="96" customFormat="1" ht="75.599999999999994" customHeight="1" x14ac:dyDescent="0.45">
      <c r="A102" s="289" t="s">
        <v>14</v>
      </c>
      <c r="B102" s="289"/>
      <c r="C102" s="289"/>
      <c r="D102" s="289"/>
      <c r="E102" s="291" t="s">
        <v>229</v>
      </c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475"/>
      <c r="BD102" s="417" t="s">
        <v>266</v>
      </c>
      <c r="BE102" s="418"/>
      <c r="BF102" s="418"/>
      <c r="BG102" s="418"/>
      <c r="BH102" s="456"/>
      <c r="BI102" s="114"/>
      <c r="BJ102" s="129"/>
    </row>
    <row r="103" spans="1:62" s="96" customFormat="1" ht="43.5" customHeight="1" x14ac:dyDescent="0.45">
      <c r="A103" s="289" t="s">
        <v>13</v>
      </c>
      <c r="B103" s="289"/>
      <c r="C103" s="289"/>
      <c r="D103" s="289"/>
      <c r="E103" s="291" t="s">
        <v>232</v>
      </c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417" t="s">
        <v>230</v>
      </c>
      <c r="BE103" s="418"/>
      <c r="BF103" s="418"/>
      <c r="BG103" s="418"/>
      <c r="BH103" s="456"/>
      <c r="BI103" s="114"/>
      <c r="BJ103" s="129"/>
    </row>
    <row r="104" spans="1:62" s="96" customFormat="1" ht="39.75" customHeight="1" x14ac:dyDescent="0.45">
      <c r="A104" s="289" t="s">
        <v>11</v>
      </c>
      <c r="B104" s="289"/>
      <c r="C104" s="289"/>
      <c r="D104" s="289"/>
      <c r="E104" s="291" t="s">
        <v>233</v>
      </c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417" t="s">
        <v>231</v>
      </c>
      <c r="BE104" s="418"/>
      <c r="BF104" s="418"/>
      <c r="BG104" s="418"/>
      <c r="BH104" s="456"/>
      <c r="BI104" s="114"/>
      <c r="BJ104" s="129"/>
    </row>
    <row r="105" spans="1:62" s="96" customFormat="1" ht="40.5" customHeight="1" x14ac:dyDescent="0.45">
      <c r="A105" s="289" t="s">
        <v>9</v>
      </c>
      <c r="B105" s="289"/>
      <c r="C105" s="289"/>
      <c r="D105" s="289"/>
      <c r="E105" s="291" t="s">
        <v>236</v>
      </c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475"/>
      <c r="BD105" s="443" t="s">
        <v>262</v>
      </c>
      <c r="BE105" s="471"/>
      <c r="BF105" s="471"/>
      <c r="BG105" s="471"/>
      <c r="BH105" s="472"/>
      <c r="BI105" s="114"/>
      <c r="BJ105" s="129"/>
    </row>
    <row r="106" spans="1:62" s="96" customFormat="1" ht="42" customHeight="1" x14ac:dyDescent="0.45">
      <c r="A106" s="289" t="s">
        <v>8</v>
      </c>
      <c r="B106" s="289"/>
      <c r="C106" s="289"/>
      <c r="D106" s="289"/>
      <c r="E106" s="291" t="s">
        <v>240</v>
      </c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443" t="s">
        <v>239</v>
      </c>
      <c r="BE106" s="471"/>
      <c r="BF106" s="471"/>
      <c r="BG106" s="471"/>
      <c r="BH106" s="472"/>
      <c r="BI106" s="114"/>
      <c r="BJ106" s="129"/>
    </row>
    <row r="107" spans="1:62" s="96" customFormat="1" ht="73.5" customHeight="1" x14ac:dyDescent="0.45">
      <c r="A107" s="289" t="s">
        <v>7</v>
      </c>
      <c r="B107" s="289"/>
      <c r="C107" s="289"/>
      <c r="D107" s="289"/>
      <c r="E107" s="291" t="s">
        <v>241</v>
      </c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475"/>
      <c r="BD107" s="443" t="s">
        <v>263</v>
      </c>
      <c r="BE107" s="471"/>
      <c r="BF107" s="471"/>
      <c r="BG107" s="471"/>
      <c r="BH107" s="472"/>
      <c r="BI107" s="139"/>
      <c r="BJ107" s="138"/>
    </row>
    <row r="108" spans="1:62" s="96" customFormat="1" ht="75" customHeight="1" thickBot="1" x14ac:dyDescent="0.5">
      <c r="A108" s="473" t="s">
        <v>6</v>
      </c>
      <c r="B108" s="474"/>
      <c r="C108" s="474"/>
      <c r="D108" s="262"/>
      <c r="E108" s="503" t="s">
        <v>307</v>
      </c>
      <c r="F108" s="504"/>
      <c r="G108" s="504"/>
      <c r="H108" s="504"/>
      <c r="I108" s="504"/>
      <c r="J108" s="504"/>
      <c r="K108" s="504"/>
      <c r="L108" s="504"/>
      <c r="M108" s="504"/>
      <c r="N108" s="504"/>
      <c r="O108" s="504"/>
      <c r="P108" s="504"/>
      <c r="Q108" s="504"/>
      <c r="R108" s="504"/>
      <c r="S108" s="504"/>
      <c r="T108" s="504"/>
      <c r="U108" s="504"/>
      <c r="V108" s="504"/>
      <c r="W108" s="504"/>
      <c r="X108" s="504"/>
      <c r="Y108" s="504"/>
      <c r="Z108" s="504"/>
      <c r="AA108" s="504"/>
      <c r="AB108" s="504"/>
      <c r="AC108" s="504"/>
      <c r="AD108" s="504"/>
      <c r="AE108" s="504"/>
      <c r="AF108" s="504"/>
      <c r="AG108" s="504"/>
      <c r="AH108" s="504"/>
      <c r="AI108" s="504"/>
      <c r="AJ108" s="504"/>
      <c r="AK108" s="504"/>
      <c r="AL108" s="504"/>
      <c r="AM108" s="504"/>
      <c r="AN108" s="504"/>
      <c r="AO108" s="504"/>
      <c r="AP108" s="504"/>
      <c r="AQ108" s="504"/>
      <c r="AR108" s="504"/>
      <c r="AS108" s="504"/>
      <c r="AT108" s="504"/>
      <c r="AU108" s="504"/>
      <c r="AV108" s="504"/>
      <c r="AW108" s="504"/>
      <c r="AX108" s="504"/>
      <c r="AY108" s="504"/>
      <c r="AZ108" s="504"/>
      <c r="BA108" s="504"/>
      <c r="BB108" s="504"/>
      <c r="BC108" s="504"/>
      <c r="BD108" s="468" t="s">
        <v>265</v>
      </c>
      <c r="BE108" s="469"/>
      <c r="BF108" s="469"/>
      <c r="BG108" s="469"/>
      <c r="BH108" s="470"/>
      <c r="BI108" s="114"/>
      <c r="BJ108" s="138"/>
    </row>
    <row r="109" spans="1:62" s="96" customFormat="1" ht="54" customHeight="1" x14ac:dyDescent="0.5">
      <c r="A109" s="23" t="s">
        <v>5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4"/>
      <c r="S109" s="104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19"/>
      <c r="AG109" s="103"/>
      <c r="AH109" s="103"/>
      <c r="AI109" s="147" t="s">
        <v>5</v>
      </c>
      <c r="AJ109" s="147"/>
      <c r="AK109" s="147"/>
      <c r="AL109" s="147"/>
      <c r="AM109" s="147"/>
      <c r="AN109" s="147"/>
      <c r="AO109" s="147"/>
      <c r="AP109" s="147"/>
      <c r="AQ109" s="147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13"/>
      <c r="BJ109" s="114"/>
    </row>
    <row r="110" spans="1:62" s="96" customFormat="1" ht="43.5" customHeight="1" x14ac:dyDescent="0.5">
      <c r="A110" s="148" t="s">
        <v>4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58"/>
      <c r="Z110" s="58"/>
      <c r="AA110" s="58"/>
      <c r="AB110" s="58"/>
      <c r="AC110" s="58"/>
      <c r="AD110" s="103"/>
      <c r="AE110" s="119"/>
      <c r="AF110" s="103"/>
      <c r="AG110" s="103"/>
      <c r="AH110" s="103"/>
      <c r="AI110" s="149" t="s">
        <v>297</v>
      </c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13"/>
      <c r="BJ110" s="114"/>
    </row>
    <row r="111" spans="1:62" s="96" customFormat="1" ht="30.75" customHeight="1" x14ac:dyDescent="0.5">
      <c r="A111" s="148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58"/>
      <c r="Z111" s="58"/>
      <c r="AA111" s="58"/>
      <c r="AB111" s="58"/>
      <c r="AC111" s="58"/>
      <c r="AD111" s="103"/>
      <c r="AE111" s="119"/>
      <c r="AF111" s="103"/>
      <c r="AG111" s="103"/>
      <c r="AH111" s="103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13"/>
      <c r="BJ111" s="114"/>
    </row>
    <row r="112" spans="1:62" s="96" customFormat="1" ht="47.25" customHeight="1" x14ac:dyDescent="0.5">
      <c r="A112" s="150"/>
      <c r="B112" s="150"/>
      <c r="C112" s="150"/>
      <c r="D112" s="150"/>
      <c r="E112" s="150"/>
      <c r="F112" s="150"/>
      <c r="G112" s="150"/>
      <c r="H112" s="151" t="s">
        <v>2</v>
      </c>
      <c r="I112" s="151"/>
      <c r="J112" s="151"/>
      <c r="K112" s="151"/>
      <c r="L112" s="151"/>
      <c r="M112" s="151"/>
      <c r="N112" s="151"/>
      <c r="O112" s="151"/>
      <c r="P112" s="151"/>
      <c r="Q112" s="151"/>
      <c r="R112" s="59"/>
      <c r="S112" s="59"/>
      <c r="T112" s="59"/>
      <c r="U112" s="59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19"/>
      <c r="AF112" s="103"/>
      <c r="AG112" s="103"/>
      <c r="AH112" s="103"/>
      <c r="AI112" s="118"/>
      <c r="AJ112" s="127"/>
      <c r="AK112" s="127"/>
      <c r="AL112" s="127"/>
      <c r="AM112" s="127"/>
      <c r="AN112" s="127"/>
      <c r="AO112" s="127"/>
      <c r="AP112" s="152" t="s">
        <v>1</v>
      </c>
      <c r="AQ112" s="152"/>
      <c r="AR112" s="152"/>
      <c r="AS112" s="152"/>
      <c r="AT112" s="152"/>
      <c r="AU112" s="152"/>
      <c r="AV112" s="152"/>
      <c r="AW112" s="152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103"/>
      <c r="BI112" s="113"/>
      <c r="BJ112" s="114"/>
    </row>
    <row r="113" spans="1:62" s="96" customFormat="1" ht="36" customHeight="1" x14ac:dyDescent="0.5">
      <c r="A113" s="153"/>
      <c r="B113" s="153"/>
      <c r="C113" s="153"/>
      <c r="D113" s="153"/>
      <c r="E113" s="153"/>
      <c r="F113" s="153"/>
      <c r="G113" s="153"/>
      <c r="H113" s="154">
        <v>2019</v>
      </c>
      <c r="I113" s="154"/>
      <c r="J113" s="154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19"/>
      <c r="AF113" s="103"/>
      <c r="AG113" s="103"/>
      <c r="AH113" s="103"/>
      <c r="AI113" s="155" t="s">
        <v>159</v>
      </c>
      <c r="AJ113" s="155"/>
      <c r="AK113" s="155"/>
      <c r="AL113" s="155"/>
      <c r="AM113" s="155"/>
      <c r="AN113" s="155"/>
      <c r="AO113" s="155"/>
      <c r="AP113" s="154">
        <v>2019</v>
      </c>
      <c r="AQ113" s="154"/>
      <c r="AR113" s="154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103"/>
      <c r="BH113" s="103"/>
      <c r="BI113" s="113"/>
      <c r="BJ113" s="114"/>
    </row>
    <row r="114" spans="1:62" s="96" customFormat="1" ht="36" customHeight="1" x14ac:dyDescent="0.5">
      <c r="A114" s="119"/>
      <c r="B114" s="119"/>
      <c r="C114" s="119"/>
      <c r="D114" s="119"/>
      <c r="E114" s="119"/>
      <c r="F114" s="119"/>
      <c r="G114" s="119"/>
      <c r="H114" s="121"/>
      <c r="I114" s="121"/>
      <c r="J114" s="121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19"/>
      <c r="AF114" s="103"/>
      <c r="AG114" s="103"/>
      <c r="AH114" s="103"/>
      <c r="AI114" s="116"/>
      <c r="AJ114" s="116"/>
      <c r="AK114" s="116"/>
      <c r="AL114" s="116"/>
      <c r="AM114" s="116"/>
      <c r="AN114" s="116"/>
      <c r="AO114" s="116"/>
      <c r="AP114" s="121"/>
      <c r="AQ114" s="121"/>
      <c r="AR114" s="121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103"/>
      <c r="BH114" s="103"/>
      <c r="BI114" s="113"/>
      <c r="BJ114" s="114"/>
    </row>
    <row r="115" spans="1:62" s="9" customFormat="1" ht="40.5" x14ac:dyDescent="0.55000000000000004">
      <c r="C115" s="2"/>
      <c r="D115" s="2"/>
      <c r="E115" s="2"/>
      <c r="F115" s="2"/>
      <c r="G115" s="2"/>
      <c r="H115" s="2"/>
      <c r="I115" s="2"/>
      <c r="J115" s="2"/>
      <c r="K115" s="2"/>
      <c r="L115" s="2"/>
      <c r="R115" s="10"/>
      <c r="S115" s="10"/>
      <c r="AA115" s="13"/>
      <c r="BD115" s="11"/>
      <c r="BE115" s="11"/>
      <c r="BF115" s="11"/>
      <c r="BG115" s="11"/>
      <c r="BH115" s="11"/>
      <c r="BI115" s="113"/>
      <c r="BJ115" s="115"/>
    </row>
    <row r="116" spans="1:62" s="9" customFormat="1" ht="35.25" customHeight="1" x14ac:dyDescent="0.55000000000000004">
      <c r="A116" s="21" t="s">
        <v>298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R116" s="10"/>
      <c r="S116" s="10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BD116" s="11"/>
      <c r="BE116" s="11"/>
      <c r="BF116" s="11"/>
      <c r="BG116" s="11"/>
      <c r="BH116" s="11"/>
      <c r="BI116" s="113"/>
      <c r="BJ116" s="115"/>
    </row>
    <row r="117" spans="1:62" s="9" customFormat="1" ht="38.25" x14ac:dyDescent="0.55000000000000004">
      <c r="A117" s="2" t="s">
        <v>123</v>
      </c>
      <c r="R117" s="10"/>
      <c r="S117" s="10"/>
      <c r="BD117" s="11"/>
      <c r="BE117" s="11"/>
      <c r="BF117" s="11"/>
      <c r="BG117" s="11"/>
      <c r="BH117" s="11"/>
      <c r="BI117" s="113"/>
      <c r="BJ117" s="115"/>
    </row>
    <row r="118" spans="1:62" s="9" customFormat="1" ht="36" customHeight="1" thickBot="1" x14ac:dyDescent="0.55000000000000004">
      <c r="R118" s="10"/>
      <c r="S118" s="10"/>
      <c r="BD118" s="11"/>
      <c r="BE118" s="11"/>
      <c r="BF118" s="11"/>
      <c r="BG118" s="11"/>
      <c r="BH118" s="11"/>
      <c r="BI118" s="113"/>
      <c r="BJ118" s="115"/>
    </row>
    <row r="119" spans="1:62" s="96" customFormat="1" ht="102.75" customHeight="1" thickBot="1" x14ac:dyDescent="0.55000000000000004">
      <c r="A119" s="376" t="s">
        <v>140</v>
      </c>
      <c r="B119" s="377"/>
      <c r="C119" s="377"/>
      <c r="D119" s="378"/>
      <c r="E119" s="190" t="s">
        <v>141</v>
      </c>
      <c r="F119" s="191"/>
      <c r="G119" s="191"/>
      <c r="H119" s="191"/>
      <c r="I119" s="191"/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191"/>
      <c r="BB119" s="191"/>
      <c r="BC119" s="192"/>
      <c r="BD119" s="376" t="s">
        <v>21</v>
      </c>
      <c r="BE119" s="377"/>
      <c r="BF119" s="377"/>
      <c r="BG119" s="377"/>
      <c r="BH119" s="378"/>
      <c r="BI119" s="113"/>
      <c r="BJ119" s="129"/>
    </row>
    <row r="120" spans="1:62" s="96" customFormat="1" ht="42.75" customHeight="1" x14ac:dyDescent="0.45">
      <c r="A120" s="479" t="s">
        <v>244</v>
      </c>
      <c r="B120" s="480"/>
      <c r="C120" s="480"/>
      <c r="D120" s="481"/>
      <c r="E120" s="291" t="s">
        <v>247</v>
      </c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417" t="s">
        <v>151</v>
      </c>
      <c r="BE120" s="418"/>
      <c r="BF120" s="418"/>
      <c r="BG120" s="418"/>
      <c r="BH120" s="456"/>
      <c r="BI120" s="114"/>
      <c r="BJ120" s="138"/>
    </row>
    <row r="121" spans="1:62" s="96" customFormat="1" ht="44.25" customHeight="1" x14ac:dyDescent="0.45">
      <c r="A121" s="479" t="s">
        <v>246</v>
      </c>
      <c r="B121" s="480"/>
      <c r="C121" s="480"/>
      <c r="D121" s="481"/>
      <c r="E121" s="291" t="s">
        <v>245</v>
      </c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417" t="s">
        <v>242</v>
      </c>
      <c r="BE121" s="418"/>
      <c r="BF121" s="418"/>
      <c r="BG121" s="418"/>
      <c r="BH121" s="456"/>
      <c r="BI121" s="114"/>
      <c r="BJ121" s="138"/>
    </row>
    <row r="122" spans="1:62" s="96" customFormat="1" ht="77.25" customHeight="1" x14ac:dyDescent="0.45">
      <c r="A122" s="479" t="s">
        <v>255</v>
      </c>
      <c r="B122" s="480"/>
      <c r="C122" s="480"/>
      <c r="D122" s="481"/>
      <c r="E122" s="291" t="s">
        <v>308</v>
      </c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417" t="s">
        <v>156</v>
      </c>
      <c r="BE122" s="418"/>
      <c r="BF122" s="418"/>
      <c r="BG122" s="418"/>
      <c r="BH122" s="456"/>
      <c r="BI122" s="114"/>
      <c r="BJ122" s="138"/>
    </row>
    <row r="123" spans="1:62" s="96" customFormat="1" ht="179.25" customHeight="1" x14ac:dyDescent="0.45">
      <c r="A123" s="545" t="s">
        <v>256</v>
      </c>
      <c r="B123" s="546"/>
      <c r="C123" s="546"/>
      <c r="D123" s="385"/>
      <c r="E123" s="547" t="s">
        <v>309</v>
      </c>
      <c r="F123" s="548"/>
      <c r="G123" s="548"/>
      <c r="H123" s="548"/>
      <c r="I123" s="548"/>
      <c r="J123" s="548"/>
      <c r="K123" s="548"/>
      <c r="L123" s="548"/>
      <c r="M123" s="548"/>
      <c r="N123" s="548"/>
      <c r="O123" s="548"/>
      <c r="P123" s="548"/>
      <c r="Q123" s="548"/>
      <c r="R123" s="548"/>
      <c r="S123" s="548"/>
      <c r="T123" s="548"/>
      <c r="U123" s="548"/>
      <c r="V123" s="548"/>
      <c r="W123" s="548"/>
      <c r="X123" s="548"/>
      <c r="Y123" s="548"/>
      <c r="Z123" s="548"/>
      <c r="AA123" s="548"/>
      <c r="AB123" s="548"/>
      <c r="AC123" s="548"/>
      <c r="AD123" s="548"/>
      <c r="AE123" s="548"/>
      <c r="AF123" s="548"/>
      <c r="AG123" s="548"/>
      <c r="AH123" s="548"/>
      <c r="AI123" s="548"/>
      <c r="AJ123" s="548"/>
      <c r="AK123" s="548"/>
      <c r="AL123" s="548"/>
      <c r="AM123" s="548"/>
      <c r="AN123" s="548"/>
      <c r="AO123" s="548"/>
      <c r="AP123" s="548"/>
      <c r="AQ123" s="548"/>
      <c r="AR123" s="548"/>
      <c r="AS123" s="548"/>
      <c r="AT123" s="548"/>
      <c r="AU123" s="548"/>
      <c r="AV123" s="548"/>
      <c r="AW123" s="548"/>
      <c r="AX123" s="548"/>
      <c r="AY123" s="548"/>
      <c r="AZ123" s="548"/>
      <c r="BA123" s="548"/>
      <c r="BB123" s="548"/>
      <c r="BC123" s="548"/>
      <c r="BD123" s="549" t="s">
        <v>321</v>
      </c>
      <c r="BE123" s="550"/>
      <c r="BF123" s="550"/>
      <c r="BG123" s="550"/>
      <c r="BH123" s="551"/>
      <c r="BI123" s="114"/>
      <c r="BJ123" s="138"/>
    </row>
    <row r="124" spans="1:62" s="96" customFormat="1" ht="66.599999999999994" customHeight="1" x14ac:dyDescent="0.45">
      <c r="A124" s="479" t="s">
        <v>257</v>
      </c>
      <c r="B124" s="480"/>
      <c r="C124" s="480"/>
      <c r="D124" s="481"/>
      <c r="E124" s="291" t="s">
        <v>310</v>
      </c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417" t="s">
        <v>322</v>
      </c>
      <c r="BE124" s="418"/>
      <c r="BF124" s="418"/>
      <c r="BG124" s="418"/>
      <c r="BH124" s="456"/>
      <c r="BI124" s="114"/>
      <c r="BJ124" s="138"/>
    </row>
    <row r="125" spans="1:62" s="96" customFormat="1" ht="43.9" customHeight="1" x14ac:dyDescent="0.45">
      <c r="A125" s="479" t="s">
        <v>258</v>
      </c>
      <c r="B125" s="480"/>
      <c r="C125" s="480"/>
      <c r="D125" s="481"/>
      <c r="E125" s="291" t="s">
        <v>311</v>
      </c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417" t="s">
        <v>251</v>
      </c>
      <c r="BE125" s="418"/>
      <c r="BF125" s="418"/>
      <c r="BG125" s="418"/>
      <c r="BH125" s="456"/>
      <c r="BI125" s="114"/>
      <c r="BJ125" s="138"/>
    </row>
    <row r="126" spans="1:62" s="96" customFormat="1" ht="69.75" customHeight="1" thickBot="1" x14ac:dyDescent="0.5">
      <c r="A126" s="473" t="s">
        <v>269</v>
      </c>
      <c r="B126" s="474"/>
      <c r="C126" s="474"/>
      <c r="D126" s="262"/>
      <c r="E126" s="503" t="s">
        <v>312</v>
      </c>
      <c r="F126" s="504"/>
      <c r="G126" s="504"/>
      <c r="H126" s="504"/>
      <c r="I126" s="504"/>
      <c r="J126" s="504"/>
      <c r="K126" s="504"/>
      <c r="L126" s="504"/>
      <c r="M126" s="504"/>
      <c r="N126" s="504"/>
      <c r="O126" s="504"/>
      <c r="P126" s="504"/>
      <c r="Q126" s="504"/>
      <c r="R126" s="504"/>
      <c r="S126" s="504"/>
      <c r="T126" s="504"/>
      <c r="U126" s="504"/>
      <c r="V126" s="504"/>
      <c r="W126" s="504"/>
      <c r="X126" s="504"/>
      <c r="Y126" s="504"/>
      <c r="Z126" s="504"/>
      <c r="AA126" s="504"/>
      <c r="AB126" s="504"/>
      <c r="AC126" s="504"/>
      <c r="AD126" s="504"/>
      <c r="AE126" s="504"/>
      <c r="AF126" s="504"/>
      <c r="AG126" s="504"/>
      <c r="AH126" s="504"/>
      <c r="AI126" s="504"/>
      <c r="AJ126" s="504"/>
      <c r="AK126" s="504"/>
      <c r="AL126" s="504"/>
      <c r="AM126" s="504"/>
      <c r="AN126" s="504"/>
      <c r="AO126" s="504"/>
      <c r="AP126" s="504"/>
      <c r="AQ126" s="504"/>
      <c r="AR126" s="504"/>
      <c r="AS126" s="504"/>
      <c r="AT126" s="504"/>
      <c r="AU126" s="504"/>
      <c r="AV126" s="504"/>
      <c r="AW126" s="504"/>
      <c r="AX126" s="504"/>
      <c r="AY126" s="504"/>
      <c r="AZ126" s="504"/>
      <c r="BA126" s="504"/>
      <c r="BB126" s="504"/>
      <c r="BC126" s="504"/>
      <c r="BD126" s="468" t="s">
        <v>323</v>
      </c>
      <c r="BE126" s="469"/>
      <c r="BF126" s="469"/>
      <c r="BG126" s="469"/>
      <c r="BH126" s="470"/>
      <c r="BI126" s="114"/>
      <c r="BJ126" s="138"/>
    </row>
    <row r="127" spans="1:62" s="96" customFormat="1" ht="70.5" customHeight="1" x14ac:dyDescent="0.5">
      <c r="A127" s="457" t="s">
        <v>274</v>
      </c>
      <c r="B127" s="457"/>
      <c r="C127" s="457"/>
      <c r="D127" s="457"/>
      <c r="E127" s="457"/>
      <c r="F127" s="457"/>
      <c r="G127" s="457"/>
      <c r="H127" s="457"/>
      <c r="I127" s="457"/>
      <c r="J127" s="457"/>
      <c r="K127" s="457"/>
      <c r="L127" s="457"/>
      <c r="M127" s="457"/>
      <c r="N127" s="457"/>
      <c r="O127" s="457"/>
      <c r="P127" s="457"/>
      <c r="Q127" s="457"/>
      <c r="R127" s="457"/>
      <c r="S127" s="457"/>
      <c r="T127" s="457"/>
      <c r="U127" s="457"/>
      <c r="V127" s="457"/>
      <c r="W127" s="457"/>
      <c r="X127" s="457"/>
      <c r="Y127" s="457"/>
      <c r="Z127" s="457"/>
      <c r="AA127" s="457"/>
      <c r="AB127" s="457"/>
      <c r="AC127" s="457"/>
      <c r="AD127" s="457"/>
      <c r="AE127" s="457"/>
      <c r="AF127" s="457"/>
      <c r="AG127" s="457"/>
      <c r="AH127" s="457"/>
      <c r="AI127" s="457"/>
      <c r="AJ127" s="457"/>
      <c r="AK127" s="457"/>
      <c r="AL127" s="457"/>
      <c r="AM127" s="457"/>
      <c r="AN127" s="457"/>
      <c r="AO127" s="457"/>
      <c r="AP127" s="457"/>
      <c r="AQ127" s="457"/>
      <c r="AR127" s="457"/>
      <c r="AS127" s="457"/>
      <c r="AT127" s="457"/>
      <c r="AU127" s="457"/>
      <c r="AV127" s="457"/>
      <c r="AW127" s="457"/>
      <c r="AX127" s="457"/>
      <c r="AY127" s="457"/>
      <c r="AZ127" s="457"/>
      <c r="BA127" s="457"/>
      <c r="BB127" s="457"/>
      <c r="BC127" s="457"/>
      <c r="BD127" s="457"/>
      <c r="BE127" s="457"/>
      <c r="BF127" s="457"/>
      <c r="BG127" s="457"/>
      <c r="BH127" s="457"/>
      <c r="BI127" s="140"/>
      <c r="BJ127" s="129"/>
    </row>
    <row r="128" spans="1:62" s="96" customFormat="1" ht="140.25" customHeight="1" x14ac:dyDescent="0.5">
      <c r="A128" s="458" t="s">
        <v>188</v>
      </c>
      <c r="B128" s="458"/>
      <c r="C128" s="458"/>
      <c r="D128" s="458"/>
      <c r="E128" s="458"/>
      <c r="F128" s="458"/>
      <c r="G128" s="458"/>
      <c r="H128" s="458"/>
      <c r="I128" s="458"/>
      <c r="J128" s="458"/>
      <c r="K128" s="458"/>
      <c r="L128" s="458"/>
      <c r="M128" s="458"/>
      <c r="N128" s="458"/>
      <c r="O128" s="458"/>
      <c r="P128" s="458"/>
      <c r="Q128" s="458"/>
      <c r="R128" s="458"/>
      <c r="S128" s="458"/>
      <c r="T128" s="458"/>
      <c r="U128" s="458"/>
      <c r="V128" s="458"/>
      <c r="W128" s="458"/>
      <c r="X128" s="458"/>
      <c r="Y128" s="458"/>
      <c r="Z128" s="458"/>
      <c r="AA128" s="458"/>
      <c r="AB128" s="458"/>
      <c r="AC128" s="458"/>
      <c r="AD128" s="458"/>
      <c r="AE128" s="458"/>
      <c r="AF128" s="458"/>
      <c r="AG128" s="458"/>
      <c r="AH128" s="458"/>
      <c r="AI128" s="458"/>
      <c r="AJ128" s="458"/>
      <c r="AK128" s="458"/>
      <c r="AL128" s="458"/>
      <c r="AM128" s="458"/>
      <c r="AN128" s="458"/>
      <c r="AO128" s="458"/>
      <c r="AP128" s="458"/>
      <c r="AQ128" s="458"/>
      <c r="AR128" s="458"/>
      <c r="AS128" s="458"/>
      <c r="AT128" s="458"/>
      <c r="AU128" s="458"/>
      <c r="AV128" s="458"/>
      <c r="AW128" s="458"/>
      <c r="AX128" s="458"/>
      <c r="AY128" s="458"/>
      <c r="AZ128" s="458"/>
      <c r="BA128" s="458"/>
      <c r="BB128" s="458"/>
      <c r="BC128" s="458"/>
      <c r="BD128" s="458"/>
      <c r="BE128" s="458"/>
      <c r="BF128" s="458"/>
      <c r="BG128" s="458"/>
      <c r="BH128" s="458"/>
      <c r="BI128" s="113"/>
      <c r="BJ128" s="129"/>
    </row>
    <row r="129" spans="1:62" s="96" customFormat="1" ht="99.75" customHeight="1" x14ac:dyDescent="0.5">
      <c r="A129" s="117" t="s">
        <v>5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4"/>
      <c r="S129" s="104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19"/>
      <c r="AG129" s="103"/>
      <c r="AH129" s="103"/>
      <c r="AI129" s="147" t="s">
        <v>5</v>
      </c>
      <c r="AJ129" s="147"/>
      <c r="AK129" s="147"/>
      <c r="AL129" s="147"/>
      <c r="AM129" s="147"/>
      <c r="AN129" s="147"/>
      <c r="AO129" s="147"/>
      <c r="AP129" s="147"/>
      <c r="AQ129" s="147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13"/>
      <c r="BJ129" s="129"/>
    </row>
    <row r="130" spans="1:62" s="96" customFormat="1" ht="43.5" customHeight="1" x14ac:dyDescent="0.5">
      <c r="A130" s="152" t="s">
        <v>144</v>
      </c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03"/>
      <c r="AE130" s="119"/>
      <c r="AF130" s="103"/>
      <c r="AG130" s="103"/>
      <c r="AH130" s="103"/>
      <c r="AI130" s="148" t="s">
        <v>4</v>
      </c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03"/>
      <c r="BH130" s="103"/>
      <c r="BI130" s="113"/>
      <c r="BJ130" s="129"/>
    </row>
    <row r="131" spans="1:62" s="96" customFormat="1" ht="30.75" customHeight="1" x14ac:dyDescent="0.5">
      <c r="A131" s="484"/>
      <c r="B131" s="484"/>
      <c r="C131" s="484"/>
      <c r="D131" s="484"/>
      <c r="E131" s="484"/>
      <c r="F131" s="484"/>
      <c r="G131" s="458" t="s">
        <v>147</v>
      </c>
      <c r="H131" s="458"/>
      <c r="I131" s="458"/>
      <c r="J131" s="458"/>
      <c r="K131" s="458"/>
      <c r="L131" s="458"/>
      <c r="M131" s="4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103"/>
      <c r="AE131" s="119"/>
      <c r="AF131" s="103"/>
      <c r="AG131" s="103"/>
      <c r="AH131" s="103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03"/>
      <c r="BH131" s="103"/>
      <c r="BI131" s="113"/>
      <c r="BJ131" s="129"/>
    </row>
    <row r="132" spans="1:62" s="96" customFormat="1" ht="47.25" customHeight="1" x14ac:dyDescent="0.5">
      <c r="A132" s="483" t="s">
        <v>159</v>
      </c>
      <c r="B132" s="483"/>
      <c r="C132" s="483"/>
      <c r="D132" s="483"/>
      <c r="E132" s="483"/>
      <c r="F132" s="483"/>
      <c r="G132" s="154">
        <v>2019</v>
      </c>
      <c r="H132" s="154"/>
      <c r="I132" s="154"/>
      <c r="N132" s="103"/>
      <c r="O132" s="103"/>
      <c r="P132" s="103"/>
      <c r="Q132" s="103"/>
      <c r="R132" s="104"/>
      <c r="S132" s="104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19"/>
      <c r="AF132" s="103"/>
      <c r="AG132" s="103"/>
      <c r="AH132" s="103"/>
      <c r="AI132" s="150"/>
      <c r="AJ132" s="150"/>
      <c r="AK132" s="150"/>
      <c r="AL132" s="150"/>
      <c r="AM132" s="150"/>
      <c r="AN132" s="150"/>
      <c r="AO132" s="150"/>
      <c r="AP132" s="151" t="s">
        <v>2</v>
      </c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59"/>
      <c r="BA132" s="59"/>
      <c r="BB132" s="59"/>
      <c r="BC132" s="59"/>
      <c r="BD132" s="103"/>
      <c r="BE132" s="103"/>
      <c r="BF132" s="103"/>
      <c r="BG132" s="103"/>
      <c r="BH132" s="103"/>
      <c r="BI132" s="113"/>
      <c r="BJ132" s="129"/>
    </row>
    <row r="133" spans="1:62" s="96" customFormat="1" ht="47.25" customHeight="1" x14ac:dyDescent="0.5">
      <c r="A133" s="60"/>
      <c r="B133" s="61"/>
      <c r="C133" s="61"/>
      <c r="D133" s="61"/>
      <c r="E133" s="61"/>
      <c r="F133" s="61"/>
      <c r="G133" s="103"/>
      <c r="H133" s="62"/>
      <c r="I133" s="103"/>
      <c r="J133" s="103"/>
      <c r="K133" s="103"/>
      <c r="L133" s="103"/>
      <c r="M133" s="103"/>
      <c r="N133" s="103"/>
      <c r="O133" s="103"/>
      <c r="P133" s="103"/>
      <c r="Q133" s="103"/>
      <c r="R133" s="104"/>
      <c r="S133" s="104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19"/>
      <c r="AF133" s="103"/>
      <c r="AG133" s="103"/>
      <c r="AH133" s="103"/>
      <c r="AI133" s="153"/>
      <c r="AJ133" s="153"/>
      <c r="AK133" s="153"/>
      <c r="AL133" s="153"/>
      <c r="AM133" s="153"/>
      <c r="AN133" s="153"/>
      <c r="AO133" s="153"/>
      <c r="AP133" s="154">
        <v>2019</v>
      </c>
      <c r="AQ133" s="154"/>
      <c r="AR133" s="154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13"/>
      <c r="BJ133" s="129"/>
    </row>
    <row r="134" spans="1:62" s="96" customFormat="1" ht="37.9" customHeight="1" x14ac:dyDescent="0.5">
      <c r="A134" s="152" t="s">
        <v>158</v>
      </c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03"/>
      <c r="AE134" s="119"/>
      <c r="AF134" s="103"/>
      <c r="AG134" s="103"/>
      <c r="AH134" s="103"/>
      <c r="AI134" s="103"/>
      <c r="AJ134" s="63"/>
      <c r="AK134" s="63"/>
      <c r="AL134" s="63"/>
      <c r="AM134" s="63"/>
      <c r="AN134" s="63"/>
      <c r="AO134" s="6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13"/>
      <c r="BJ134" s="129"/>
    </row>
    <row r="135" spans="1:62" s="96" customFormat="1" ht="38.25" customHeight="1" x14ac:dyDescent="0.5">
      <c r="A135" s="118"/>
      <c r="B135" s="127"/>
      <c r="C135" s="127"/>
      <c r="D135" s="127"/>
      <c r="E135" s="127"/>
      <c r="F135" s="127"/>
      <c r="G135" s="151" t="s">
        <v>3</v>
      </c>
      <c r="H135" s="151"/>
      <c r="I135" s="151"/>
      <c r="J135" s="151"/>
      <c r="K135" s="151"/>
      <c r="L135" s="151"/>
      <c r="M135" s="151"/>
      <c r="N135" s="151"/>
      <c r="O135" s="151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103"/>
      <c r="AE135" s="119"/>
      <c r="AF135" s="103"/>
      <c r="AG135" s="103"/>
      <c r="AH135" s="103"/>
      <c r="AI135" s="149" t="s">
        <v>297</v>
      </c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13"/>
      <c r="BJ135" s="129"/>
    </row>
    <row r="136" spans="1:62" s="96" customFormat="1" ht="52.5" customHeight="1" x14ac:dyDescent="0.5">
      <c r="A136" s="483" t="s">
        <v>159</v>
      </c>
      <c r="B136" s="483"/>
      <c r="C136" s="483"/>
      <c r="D136" s="483"/>
      <c r="E136" s="483"/>
      <c r="F136" s="483"/>
      <c r="G136" s="154">
        <v>2019</v>
      </c>
      <c r="H136" s="154"/>
      <c r="I136" s="154"/>
      <c r="AD136" s="103"/>
      <c r="AE136" s="119"/>
      <c r="AF136" s="103"/>
      <c r="AG136" s="103"/>
      <c r="AH136" s="103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13"/>
      <c r="BJ136" s="129"/>
    </row>
    <row r="137" spans="1:62" s="96" customFormat="1" ht="27" customHeight="1" x14ac:dyDescent="0.5">
      <c r="A137" s="24"/>
      <c r="AD137" s="103"/>
      <c r="AE137" s="119"/>
      <c r="AF137" s="103"/>
      <c r="AG137" s="103"/>
      <c r="AH137" s="103"/>
      <c r="AI137" s="118"/>
      <c r="AJ137" s="127"/>
      <c r="AK137" s="127"/>
      <c r="AL137" s="127"/>
      <c r="AM137" s="127"/>
      <c r="AN137" s="127"/>
      <c r="AO137" s="127"/>
      <c r="AP137" s="458" t="s">
        <v>1</v>
      </c>
      <c r="AQ137" s="458"/>
      <c r="AR137" s="458"/>
      <c r="AS137" s="458"/>
      <c r="AT137" s="458"/>
      <c r="AU137" s="458"/>
      <c r="AV137" s="458"/>
      <c r="AW137" s="458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103"/>
      <c r="BI137" s="113"/>
      <c r="BJ137" s="129"/>
    </row>
    <row r="138" spans="1:62" s="96" customFormat="1" ht="48" customHeight="1" x14ac:dyDescent="0.5">
      <c r="A138" s="148" t="s">
        <v>270</v>
      </c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03"/>
      <c r="AE138" s="119"/>
      <c r="AF138" s="103"/>
      <c r="AG138" s="103"/>
      <c r="AH138" s="103"/>
      <c r="AI138" s="155" t="s">
        <v>159</v>
      </c>
      <c r="AJ138" s="155"/>
      <c r="AK138" s="155"/>
      <c r="AL138" s="155"/>
      <c r="AM138" s="155"/>
      <c r="AN138" s="155"/>
      <c r="AO138" s="155"/>
      <c r="AP138" s="154">
        <v>2019</v>
      </c>
      <c r="AQ138" s="154"/>
      <c r="AR138" s="154"/>
      <c r="AS138" s="119"/>
      <c r="AT138" s="119"/>
      <c r="AU138" s="119"/>
      <c r="AV138" s="119"/>
      <c r="AW138" s="11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103"/>
      <c r="BI138" s="113"/>
      <c r="BJ138" s="129"/>
    </row>
    <row r="139" spans="1:62" s="96" customFormat="1" ht="36.75" customHeight="1" x14ac:dyDescent="0.5">
      <c r="A139" s="148"/>
      <c r="B139" s="148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03"/>
      <c r="AE139" s="119"/>
      <c r="AF139" s="103"/>
      <c r="AG139" s="103"/>
      <c r="AH139" s="103"/>
      <c r="AI139" s="65"/>
      <c r="AJ139" s="65"/>
      <c r="AK139" s="65"/>
      <c r="AL139" s="65"/>
      <c r="AM139" s="65"/>
      <c r="AN139" s="65"/>
      <c r="AO139" s="65"/>
      <c r="AP139" s="121"/>
      <c r="AQ139" s="121"/>
      <c r="AR139" s="121"/>
      <c r="AS139" s="119"/>
      <c r="AT139" s="119"/>
      <c r="AU139" s="119"/>
      <c r="AV139" s="119"/>
      <c r="AW139" s="11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103"/>
      <c r="BI139" s="113"/>
      <c r="BJ139" s="129"/>
    </row>
    <row r="140" spans="1:62" s="96" customFormat="1" ht="37.5" customHeight="1" x14ac:dyDescent="0.5">
      <c r="A140" s="118"/>
      <c r="B140" s="127"/>
      <c r="C140" s="127"/>
      <c r="D140" s="127"/>
      <c r="E140" s="127"/>
      <c r="F140" s="127"/>
      <c r="G140" s="152" t="s">
        <v>271</v>
      </c>
      <c r="H140" s="152"/>
      <c r="I140" s="152"/>
      <c r="J140" s="152"/>
      <c r="K140" s="152"/>
      <c r="L140" s="152"/>
      <c r="M140" s="152"/>
      <c r="N140" s="152"/>
      <c r="O140" s="152"/>
      <c r="AD140" s="103"/>
      <c r="AE140" s="119"/>
      <c r="AF140" s="103"/>
      <c r="AG140" s="103"/>
      <c r="AH140" s="103"/>
      <c r="AI140" s="66" t="s">
        <v>0</v>
      </c>
      <c r="AJ140" s="66"/>
      <c r="AK140" s="66"/>
      <c r="AL140" s="66"/>
      <c r="AM140" s="66"/>
      <c r="AN140" s="66"/>
      <c r="AO140" s="66"/>
      <c r="AP140" s="66"/>
      <c r="AQ140" s="66"/>
      <c r="AR140" s="66"/>
      <c r="AS140" s="67"/>
      <c r="AT140" s="67"/>
      <c r="AU140" s="67"/>
      <c r="AV140" s="67"/>
      <c r="AW140" s="11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103"/>
      <c r="BI140" s="113"/>
      <c r="BJ140" s="129"/>
    </row>
    <row r="141" spans="1:62" s="96" customFormat="1" ht="44.25" customHeight="1" x14ac:dyDescent="0.5">
      <c r="A141" s="126"/>
      <c r="B141" s="126"/>
      <c r="C141" s="126"/>
      <c r="D141" s="126"/>
      <c r="E141" s="126"/>
      <c r="F141" s="126"/>
      <c r="G141" s="154">
        <v>2019</v>
      </c>
      <c r="H141" s="154"/>
      <c r="I141" s="154"/>
      <c r="P141" s="119"/>
      <c r="Q141" s="103"/>
      <c r="R141" s="104"/>
      <c r="S141" s="104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19"/>
      <c r="AF141" s="103"/>
      <c r="AG141" s="103"/>
      <c r="AH141" s="103"/>
      <c r="AI141" s="118"/>
      <c r="AJ141" s="127"/>
      <c r="AK141" s="127"/>
      <c r="AL141" s="127"/>
      <c r="AM141" s="127"/>
      <c r="AN141" s="127"/>
      <c r="AO141" s="127"/>
      <c r="AP141" s="152" t="s">
        <v>146</v>
      </c>
      <c r="AQ141" s="152"/>
      <c r="AR141" s="152"/>
      <c r="AS141" s="152"/>
      <c r="AT141" s="152"/>
      <c r="AU141" s="152"/>
      <c r="AV141" s="152"/>
      <c r="AW141" s="152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103"/>
      <c r="BI141" s="113"/>
      <c r="BJ141" s="129"/>
    </row>
    <row r="142" spans="1:62" s="96" customFormat="1" ht="48" customHeight="1" x14ac:dyDescent="0.5">
      <c r="A142" s="24"/>
      <c r="AD142" s="103"/>
      <c r="AE142" s="119"/>
      <c r="AF142" s="103"/>
      <c r="AG142" s="103"/>
      <c r="AH142" s="103"/>
      <c r="AI142" s="120"/>
      <c r="AJ142" s="482"/>
      <c r="AK142" s="482"/>
      <c r="AL142" s="482"/>
      <c r="AM142" s="482"/>
      <c r="AN142" s="482"/>
      <c r="AO142" s="482"/>
      <c r="AP142" s="154">
        <v>2019</v>
      </c>
      <c r="AQ142" s="154"/>
      <c r="AR142" s="154"/>
      <c r="AW142" s="11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103"/>
      <c r="BI142" s="113"/>
      <c r="BJ142" s="129"/>
    </row>
    <row r="143" spans="1:62" s="96" customFormat="1" ht="32.25" customHeight="1" x14ac:dyDescent="0.5">
      <c r="A143" s="148" t="s">
        <v>172</v>
      </c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03"/>
      <c r="AE143" s="119"/>
      <c r="AF143" s="103"/>
      <c r="AG143" s="103"/>
      <c r="AH143" s="103"/>
      <c r="AI143" s="68"/>
      <c r="AJ143" s="69"/>
      <c r="AK143" s="69"/>
      <c r="AL143" s="69"/>
      <c r="AM143" s="69"/>
      <c r="AN143" s="69"/>
      <c r="AO143" s="69"/>
      <c r="AP143" s="70"/>
      <c r="AQ143" s="70"/>
      <c r="AR143" s="70"/>
      <c r="AW143" s="11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103"/>
      <c r="BI143" s="113"/>
      <c r="BJ143" s="129"/>
    </row>
    <row r="144" spans="1:62" s="96" customFormat="1" ht="36" customHeight="1" x14ac:dyDescent="0.5">
      <c r="A144" s="148"/>
      <c r="B144" s="148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03"/>
      <c r="AE144" s="119"/>
      <c r="AF144" s="103"/>
      <c r="AG144" s="103"/>
      <c r="AH144" s="103"/>
      <c r="AI144" s="119"/>
      <c r="AJ144" s="95"/>
      <c r="AK144" s="95"/>
      <c r="AL144" s="95"/>
      <c r="AM144" s="95"/>
      <c r="AN144" s="95"/>
      <c r="AO144" s="95"/>
      <c r="AP144" s="95"/>
      <c r="AX144" s="59"/>
      <c r="AY144" s="59"/>
      <c r="AZ144" s="59"/>
      <c r="BA144" s="59"/>
      <c r="BB144" s="59"/>
      <c r="BC144" s="59"/>
      <c r="BD144" s="59"/>
      <c r="BE144" s="59"/>
      <c r="BF144" s="59"/>
      <c r="BG144" s="103"/>
      <c r="BH144" s="103"/>
      <c r="BI144" s="113"/>
      <c r="BJ144" s="129"/>
    </row>
    <row r="145" spans="1:62" s="96" customFormat="1" ht="33.75" customHeight="1" x14ac:dyDescent="0.5">
      <c r="A145" s="24"/>
      <c r="AD145" s="103"/>
      <c r="AE145" s="119"/>
      <c r="AF145" s="103"/>
      <c r="AG145" s="103"/>
      <c r="AH145" s="103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2"/>
      <c r="AT145" s="72"/>
      <c r="AU145" s="72"/>
      <c r="AV145" s="72"/>
      <c r="AW145" s="67"/>
      <c r="AX145" s="67"/>
      <c r="AY145" s="67"/>
      <c r="AZ145" s="67"/>
      <c r="BA145" s="67"/>
      <c r="BB145" s="67"/>
      <c r="BC145" s="67"/>
      <c r="BD145" s="103"/>
      <c r="BE145" s="103"/>
      <c r="BF145" s="103"/>
      <c r="BG145" s="103"/>
      <c r="BH145" s="103"/>
      <c r="BI145" s="113"/>
      <c r="BJ145" s="129"/>
    </row>
    <row r="146" spans="1:62" s="96" customFormat="1" ht="33.75" customHeight="1" x14ac:dyDescent="0.5">
      <c r="A146" s="154" t="s">
        <v>145</v>
      </c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D146" s="103"/>
      <c r="AE146" s="119"/>
      <c r="AF146" s="103"/>
      <c r="AG146" s="103"/>
      <c r="AH146" s="103"/>
      <c r="AI146" s="119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119"/>
      <c r="BD146" s="103"/>
      <c r="BE146" s="103"/>
      <c r="BF146" s="103"/>
      <c r="BG146" s="103"/>
      <c r="BH146" s="103"/>
      <c r="BI146" s="113"/>
      <c r="BJ146" s="129"/>
    </row>
    <row r="147" spans="1:62" s="96" customFormat="1" ht="32.25" customHeight="1" x14ac:dyDescent="0.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103"/>
      <c r="AE147" s="119"/>
      <c r="AF147" s="103"/>
      <c r="AG147" s="103"/>
      <c r="AH147" s="103"/>
      <c r="AI147" s="119"/>
      <c r="AJ147" s="74"/>
      <c r="AK147" s="74"/>
      <c r="AL147" s="74"/>
      <c r="AM147" s="74"/>
      <c r="AN147" s="74"/>
      <c r="AO147" s="74"/>
      <c r="AP147" s="75"/>
      <c r="AQ147" s="75"/>
      <c r="AR147" s="75"/>
      <c r="AS147" s="95"/>
      <c r="AT147" s="95"/>
      <c r="AU147" s="95"/>
      <c r="AV147" s="95"/>
      <c r="BD147" s="103"/>
      <c r="BE147" s="103"/>
      <c r="BF147" s="103"/>
      <c r="BG147" s="103"/>
      <c r="BH147" s="103"/>
      <c r="BI147" s="113"/>
      <c r="BJ147" s="129"/>
    </row>
    <row r="148" spans="1:62" s="96" customFormat="1" ht="33.75" customHeight="1" x14ac:dyDescent="0.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103"/>
      <c r="AE148" s="119"/>
      <c r="AF148" s="103"/>
      <c r="AG148" s="103"/>
      <c r="AH148" s="103"/>
      <c r="AI148" s="103"/>
      <c r="BD148" s="103"/>
      <c r="BE148" s="103"/>
      <c r="BF148" s="103"/>
      <c r="BG148" s="103"/>
      <c r="BH148" s="103"/>
      <c r="BI148" s="113"/>
      <c r="BJ148" s="129"/>
    </row>
    <row r="149" spans="1:62" s="96" customFormat="1" ht="33.75" customHeight="1" x14ac:dyDescent="0.5">
      <c r="A149" s="24"/>
      <c r="AD149" s="119"/>
      <c r="AE149" s="119"/>
      <c r="AF149" s="103"/>
      <c r="AG149" s="103"/>
      <c r="AH149" s="103"/>
      <c r="AI149" s="103"/>
      <c r="BD149" s="103"/>
      <c r="BE149" s="103"/>
      <c r="BF149" s="103"/>
      <c r="BG149" s="103"/>
      <c r="BH149" s="103"/>
      <c r="BI149" s="113"/>
      <c r="BJ149" s="129"/>
    </row>
    <row r="150" spans="1:62" s="96" customFormat="1" ht="37.5" customHeight="1" x14ac:dyDescent="0.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D150" s="119"/>
      <c r="AE150" s="119"/>
      <c r="AF150" s="103"/>
      <c r="AG150" s="103"/>
      <c r="AH150" s="103"/>
      <c r="AI150" s="103"/>
      <c r="AJ150" s="63"/>
      <c r="AK150" s="63"/>
      <c r="AL150" s="63"/>
      <c r="AM150" s="63"/>
      <c r="AN150" s="63"/>
      <c r="AO150" s="63"/>
      <c r="BD150" s="103"/>
      <c r="BE150" s="103"/>
      <c r="BF150" s="103"/>
      <c r="BG150" s="103"/>
      <c r="BH150" s="103"/>
      <c r="BI150" s="113"/>
      <c r="BJ150" s="129"/>
    </row>
    <row r="151" spans="1:62" s="96" customFormat="1" ht="36" customHeight="1" x14ac:dyDescent="0.5">
      <c r="A151" s="24"/>
      <c r="AD151" s="119"/>
      <c r="AE151" s="119"/>
      <c r="AF151" s="103"/>
      <c r="AG151" s="103"/>
      <c r="AH151" s="103"/>
      <c r="AI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13"/>
      <c r="BJ151" s="129"/>
    </row>
    <row r="152" spans="1:62" s="96" customFormat="1" ht="36" customHeight="1" x14ac:dyDescent="0.5">
      <c r="A152" s="24"/>
      <c r="AD152" s="119"/>
      <c r="AE152" s="119"/>
      <c r="AF152" s="103"/>
      <c r="AG152" s="103"/>
      <c r="AH152" s="103"/>
      <c r="AI152" s="103"/>
      <c r="AJ152" s="76"/>
      <c r="AK152" s="76"/>
      <c r="AL152" s="76"/>
      <c r="AM152" s="76"/>
      <c r="AN152" s="76"/>
      <c r="AO152" s="76"/>
      <c r="AP152" s="103"/>
      <c r="AQ152" s="62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  <c r="BI152" s="113"/>
      <c r="BJ152" s="129"/>
    </row>
    <row r="153" spans="1:62" s="96" customFormat="1" ht="37.5" customHeight="1" x14ac:dyDescent="0.5">
      <c r="A153" s="24"/>
      <c r="AD153" s="119"/>
      <c r="AE153" s="119"/>
      <c r="AF153" s="103"/>
      <c r="AG153" s="103"/>
      <c r="AH153" s="103"/>
      <c r="AI153" s="103"/>
      <c r="AJ153" s="95"/>
      <c r="AK153" s="95"/>
      <c r="AL153" s="95"/>
      <c r="AM153" s="95"/>
      <c r="AN153" s="95"/>
      <c r="AO153" s="95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D153" s="24"/>
      <c r="BE153" s="24"/>
      <c r="BF153" s="24"/>
      <c r="BG153" s="24"/>
      <c r="BH153" s="24"/>
      <c r="BI153" s="113"/>
      <c r="BJ153" s="129"/>
    </row>
    <row r="154" spans="1:62" s="78" customFormat="1" x14ac:dyDescent="0.5">
      <c r="A154" s="77"/>
      <c r="R154" s="79"/>
      <c r="S154" s="79"/>
      <c r="BD154" s="77"/>
      <c r="BE154" s="77"/>
      <c r="BF154" s="77"/>
      <c r="BG154" s="77"/>
      <c r="BH154" s="77"/>
      <c r="BI154" s="113"/>
      <c r="BJ154" s="129"/>
    </row>
  </sheetData>
  <mergeCells count="1222">
    <mergeCell ref="A123:D123"/>
    <mergeCell ref="E123:BC123"/>
    <mergeCell ref="BD123:BH123"/>
    <mergeCell ref="A124:D124"/>
    <mergeCell ref="E124:BC124"/>
    <mergeCell ref="BD93:BH93"/>
    <mergeCell ref="BD97:BH97"/>
    <mergeCell ref="A96:D96"/>
    <mergeCell ref="E96:BC96"/>
    <mergeCell ref="BD96:BH96"/>
    <mergeCell ref="BD98:BH98"/>
    <mergeCell ref="BD99:BH99"/>
    <mergeCell ref="A108:D108"/>
    <mergeCell ref="E108:BC108"/>
    <mergeCell ref="BD108:BH108"/>
    <mergeCell ref="A120:D120"/>
    <mergeCell ref="E120:BC120"/>
    <mergeCell ref="BD120:BH120"/>
    <mergeCell ref="E119:BC119"/>
    <mergeCell ref="BD119:BH119"/>
    <mergeCell ref="A105:D105"/>
    <mergeCell ref="A94:D94"/>
    <mergeCell ref="E97:BC97"/>
    <mergeCell ref="E94:BC94"/>
    <mergeCell ref="BD94:BH94"/>
    <mergeCell ref="A95:D95"/>
    <mergeCell ref="E95:BC95"/>
    <mergeCell ref="BD95:BH95"/>
    <mergeCell ref="E106:BC106"/>
    <mergeCell ref="BD103:BH103"/>
    <mergeCell ref="BD105:BH105"/>
    <mergeCell ref="E99:BC99"/>
    <mergeCell ref="BD65:BH65"/>
    <mergeCell ref="B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H70"/>
    <mergeCell ref="AX67:AY67"/>
    <mergeCell ref="AZ67:BA67"/>
    <mergeCell ref="BB67:BC67"/>
    <mergeCell ref="AX68:AY68"/>
    <mergeCell ref="AZ68:BA68"/>
    <mergeCell ref="BB68:BC68"/>
    <mergeCell ref="BD68:BH68"/>
    <mergeCell ref="AV68:AW68"/>
    <mergeCell ref="AV67:AW67"/>
    <mergeCell ref="T71:U71"/>
    <mergeCell ref="Z78:AA78"/>
    <mergeCell ref="AB78:AC78"/>
    <mergeCell ref="AD78:AE78"/>
    <mergeCell ref="BD78:BH78"/>
    <mergeCell ref="AV65:AW65"/>
    <mergeCell ref="AX65:AY65"/>
    <mergeCell ref="AZ65:BA65"/>
    <mergeCell ref="AF67:AG67"/>
    <mergeCell ref="AH67:AI67"/>
    <mergeCell ref="AJ67:AK67"/>
    <mergeCell ref="AL67:AM67"/>
    <mergeCell ref="AN67:AO67"/>
    <mergeCell ref="AP67:AQ67"/>
    <mergeCell ref="AR67:AS67"/>
    <mergeCell ref="P67:Q67"/>
    <mergeCell ref="R67:S67"/>
    <mergeCell ref="T67:U67"/>
    <mergeCell ref="V67:W67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B79:AC79"/>
    <mergeCell ref="AD79:AE79"/>
    <mergeCell ref="A92:D92"/>
    <mergeCell ref="E92:BC92"/>
    <mergeCell ref="BD92:BH92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X67:Y67"/>
    <mergeCell ref="Z67:AA67"/>
    <mergeCell ref="AB67:AC67"/>
    <mergeCell ref="AD67:AE67"/>
    <mergeCell ref="BB69:BC69"/>
    <mergeCell ref="BD69:BH69"/>
    <mergeCell ref="B68:O68"/>
    <mergeCell ref="P68:Q68"/>
    <mergeCell ref="R68:S68"/>
    <mergeCell ref="T68:U68"/>
    <mergeCell ref="BD67:BH67"/>
    <mergeCell ref="AZ66:BA66"/>
    <mergeCell ref="BB66:BC66"/>
    <mergeCell ref="BD66:BH66"/>
    <mergeCell ref="B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AF66:AG66"/>
    <mergeCell ref="AH66:AI66"/>
    <mergeCell ref="AJ66:AK66"/>
    <mergeCell ref="AT67:AU67"/>
    <mergeCell ref="B66:O66"/>
    <mergeCell ref="P66:Q66"/>
    <mergeCell ref="R66:S66"/>
    <mergeCell ref="T66:U66"/>
    <mergeCell ref="B67:O67"/>
    <mergeCell ref="R43:S43"/>
    <mergeCell ref="V66:W66"/>
    <mergeCell ref="X66:Y66"/>
    <mergeCell ref="Z66:AA66"/>
    <mergeCell ref="AB66:AC66"/>
    <mergeCell ref="AD66:AE66"/>
    <mergeCell ref="BB63:BC63"/>
    <mergeCell ref="BD63:BH63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T66:AU66"/>
    <mergeCell ref="AV66:AW66"/>
    <mergeCell ref="AX64:AY64"/>
    <mergeCell ref="AZ64:BA64"/>
    <mergeCell ref="BB64:BC64"/>
    <mergeCell ref="BD64:BH64"/>
    <mergeCell ref="AX66:AY66"/>
    <mergeCell ref="B43:O43"/>
    <mergeCell ref="P43:Q43"/>
    <mergeCell ref="AX43:AY43"/>
    <mergeCell ref="AZ43:BA43"/>
    <mergeCell ref="BB43:BC43"/>
    <mergeCell ref="BD43:BH43"/>
    <mergeCell ref="B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V63:AW63"/>
    <mergeCell ref="AX63:AY63"/>
    <mergeCell ref="AZ63:BA63"/>
    <mergeCell ref="AF43:AG43"/>
    <mergeCell ref="AH43:AI43"/>
    <mergeCell ref="AJ43:AK43"/>
    <mergeCell ref="AL43:AM43"/>
    <mergeCell ref="AN43:AO43"/>
    <mergeCell ref="AP43:AQ43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X43:Y43"/>
    <mergeCell ref="Z43:AA43"/>
    <mergeCell ref="AB43:AC43"/>
    <mergeCell ref="AD43:AE43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V61:W61"/>
    <mergeCell ref="X61:Y61"/>
    <mergeCell ref="Z61:AA61"/>
    <mergeCell ref="AB61:AC61"/>
    <mergeCell ref="AD61:AE61"/>
    <mergeCell ref="AP45:AQ45"/>
    <mergeCell ref="AR45:AS45"/>
    <mergeCell ref="AT45:AU45"/>
    <mergeCell ref="X47:Y47"/>
    <mergeCell ref="Z47:AA47"/>
    <mergeCell ref="AB47:AC47"/>
    <mergeCell ref="AD47:AE47"/>
    <mergeCell ref="AN46:AO46"/>
    <mergeCell ref="V50:W50"/>
    <mergeCell ref="X50:Y50"/>
    <mergeCell ref="Z50:AA50"/>
    <mergeCell ref="AB50:AC50"/>
    <mergeCell ref="AT43:AU43"/>
    <mergeCell ref="AP46:AQ46"/>
    <mergeCell ref="R45:S45"/>
    <mergeCell ref="T45:U45"/>
    <mergeCell ref="V45:W45"/>
    <mergeCell ref="AT46:AU46"/>
    <mergeCell ref="BD62:BH62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P62:Q62"/>
    <mergeCell ref="R62:S62"/>
    <mergeCell ref="T62:U62"/>
    <mergeCell ref="V62:W62"/>
    <mergeCell ref="X62:Y62"/>
    <mergeCell ref="Z62:AA62"/>
    <mergeCell ref="AB62:AC62"/>
    <mergeCell ref="AD62:AE62"/>
    <mergeCell ref="T43:U43"/>
    <mergeCell ref="V43:W43"/>
    <mergeCell ref="P61:Q61"/>
    <mergeCell ref="R61:S61"/>
    <mergeCell ref="T61:U61"/>
    <mergeCell ref="AF62:AG62"/>
    <mergeCell ref="AH62:AI62"/>
    <mergeCell ref="AJ62:AK62"/>
    <mergeCell ref="AV37:AW37"/>
    <mergeCell ref="AX37:AY37"/>
    <mergeCell ref="AZ37:BA37"/>
    <mergeCell ref="BB37:BC37"/>
    <mergeCell ref="BD37:BH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BD51:BH51"/>
    <mergeCell ref="B45:O45"/>
    <mergeCell ref="P45:Q45"/>
    <mergeCell ref="B8:G8"/>
    <mergeCell ref="BD52:BH52"/>
    <mergeCell ref="A106:D106"/>
    <mergeCell ref="A104:D104"/>
    <mergeCell ref="A101:D101"/>
    <mergeCell ref="BD39:BH39"/>
    <mergeCell ref="BD54:BH54"/>
    <mergeCell ref="BD53:BH53"/>
    <mergeCell ref="AL27:AQ27"/>
    <mergeCell ref="AF28:AG28"/>
    <mergeCell ref="AH28:AI28"/>
    <mergeCell ref="AJ28:AK28"/>
    <mergeCell ref="AL28:AM28"/>
    <mergeCell ref="AT28:AU28"/>
    <mergeCell ref="AT14:AV14"/>
    <mergeCell ref="AV28:AW28"/>
    <mergeCell ref="AJ14:AJ15"/>
    <mergeCell ref="B29:O29"/>
    <mergeCell ref="P29:Q29"/>
    <mergeCell ref="A88:D88"/>
    <mergeCell ref="E88:BC88"/>
    <mergeCell ref="BD45:BH45"/>
    <mergeCell ref="BD49:BH49"/>
    <mergeCell ref="AX61:AY61"/>
    <mergeCell ref="AZ61:BA61"/>
    <mergeCell ref="BB61:BC61"/>
    <mergeCell ref="BD61:BH61"/>
    <mergeCell ref="AX38:AY38"/>
    <mergeCell ref="AZ38:BA38"/>
    <mergeCell ref="BB38:BC38"/>
    <mergeCell ref="BD38:BH38"/>
    <mergeCell ref="X78:Y78"/>
    <mergeCell ref="T79:U79"/>
    <mergeCell ref="V79:W79"/>
    <mergeCell ref="X79:Y79"/>
    <mergeCell ref="Z79:AA79"/>
    <mergeCell ref="BD77:BH77"/>
    <mergeCell ref="AF78:AK78"/>
    <mergeCell ref="AL78:AQ78"/>
    <mergeCell ref="AR78:AW78"/>
    <mergeCell ref="AX78:BC78"/>
    <mergeCell ref="BE14:BE15"/>
    <mergeCell ref="BF14:BF15"/>
    <mergeCell ref="AK14:AN14"/>
    <mergeCell ref="AO14:AR14"/>
    <mergeCell ref="AS14:AS15"/>
    <mergeCell ref="BD25:BH28"/>
    <mergeCell ref="L83:N83"/>
    <mergeCell ref="O83:Q83"/>
    <mergeCell ref="R83:T83"/>
    <mergeCell ref="U83:AA83"/>
    <mergeCell ref="AB83:AH83"/>
    <mergeCell ref="AI83:AP83"/>
    <mergeCell ref="AQ83:BH84"/>
    <mergeCell ref="AX28:AY28"/>
    <mergeCell ref="BD14:BD15"/>
    <mergeCell ref="S14:S15"/>
    <mergeCell ref="AR28:AS28"/>
    <mergeCell ref="T26:U28"/>
    <mergeCell ref="V26:W28"/>
    <mergeCell ref="X26:AE26"/>
    <mergeCell ref="O84:Q84"/>
    <mergeCell ref="AF26:AQ26"/>
    <mergeCell ref="B61:O61"/>
    <mergeCell ref="AR26:BC26"/>
    <mergeCell ref="X27:Y28"/>
    <mergeCell ref="AG14:AI14"/>
    <mergeCell ref="Z27:AA28"/>
    <mergeCell ref="L84:N84"/>
    <mergeCell ref="AJ77:AK77"/>
    <mergeCell ref="AL77:AM77"/>
    <mergeCell ref="BD71:BH71"/>
    <mergeCell ref="AF77:AG77"/>
    <mergeCell ref="AH77:AI77"/>
    <mergeCell ref="AB27:AC28"/>
    <mergeCell ref="AD27:AE28"/>
    <mergeCell ref="AP28:AQ28"/>
    <mergeCell ref="AX14:BA14"/>
    <mergeCell ref="AA14:AA15"/>
    <mergeCell ref="AB35:AC35"/>
    <mergeCell ref="A25:A28"/>
    <mergeCell ref="B25:O28"/>
    <mergeCell ref="P25:Q28"/>
    <mergeCell ref="R25:S28"/>
    <mergeCell ref="T25:AE25"/>
    <mergeCell ref="AF25:BC25"/>
    <mergeCell ref="A14:A15"/>
    <mergeCell ref="B14:E14"/>
    <mergeCell ref="F14:F15"/>
    <mergeCell ref="AB14:AE14"/>
    <mergeCell ref="AF14:AF15"/>
    <mergeCell ref="AL34:AM34"/>
    <mergeCell ref="AN34:AO34"/>
    <mergeCell ref="AP34:AQ34"/>
    <mergeCell ref="AR34:AS34"/>
    <mergeCell ref="AT34:AU34"/>
    <mergeCell ref="AB34:AC34"/>
    <mergeCell ref="AL35:AM35"/>
    <mergeCell ref="AN35:AO35"/>
    <mergeCell ref="AP35:AQ35"/>
    <mergeCell ref="B30:O30"/>
    <mergeCell ref="P30:Q30"/>
    <mergeCell ref="R30:S30"/>
    <mergeCell ref="R31:S31"/>
    <mergeCell ref="T31:U31"/>
    <mergeCell ref="V31:W31"/>
    <mergeCell ref="BC2:BH2"/>
    <mergeCell ref="H8:K8"/>
    <mergeCell ref="G132:I132"/>
    <mergeCell ref="BG14:BG15"/>
    <mergeCell ref="BH14:BH15"/>
    <mergeCell ref="T14:V14"/>
    <mergeCell ref="W14:W15"/>
    <mergeCell ref="X14:Z14"/>
    <mergeCell ref="BB14:BB15"/>
    <mergeCell ref="BC14:BC15"/>
    <mergeCell ref="AW14:AW15"/>
    <mergeCell ref="G14:I14"/>
    <mergeCell ref="J14:J15"/>
    <mergeCell ref="K14:N14"/>
    <mergeCell ref="O14:R14"/>
    <mergeCell ref="AZ28:BA28"/>
    <mergeCell ref="BB28:BC28"/>
    <mergeCell ref="AR27:AW27"/>
    <mergeCell ref="AX27:BC27"/>
    <mergeCell ref="AF27:AK27"/>
    <mergeCell ref="AN28:AO28"/>
    <mergeCell ref="E126:BC126"/>
    <mergeCell ref="AD35:AE35"/>
    <mergeCell ref="AF35:AG35"/>
    <mergeCell ref="AH35:AI35"/>
    <mergeCell ref="AJ35:AK35"/>
    <mergeCell ref="AF34:AG34"/>
    <mergeCell ref="AH34:AI34"/>
    <mergeCell ref="AJ34:AK34"/>
    <mergeCell ref="AJ142:AO142"/>
    <mergeCell ref="BB30:BC30"/>
    <mergeCell ref="X31:Y31"/>
    <mergeCell ref="Z31:AA31"/>
    <mergeCell ref="AB31:AC31"/>
    <mergeCell ref="AD31:AE31"/>
    <mergeCell ref="AF31:AG31"/>
    <mergeCell ref="AH31:AI31"/>
    <mergeCell ref="AJ31:AK31"/>
    <mergeCell ref="E100:BC100"/>
    <mergeCell ref="G131:M131"/>
    <mergeCell ref="AP132:AY132"/>
    <mergeCell ref="A132:F132"/>
    <mergeCell ref="AP137:AW137"/>
    <mergeCell ref="E105:BC105"/>
    <mergeCell ref="A102:D102"/>
    <mergeCell ref="E102:BC102"/>
    <mergeCell ref="A131:F131"/>
    <mergeCell ref="A136:F136"/>
    <mergeCell ref="E104:BC104"/>
    <mergeCell ref="U82:AP82"/>
    <mergeCell ref="A97:D97"/>
    <mergeCell ref="AI135:BH136"/>
    <mergeCell ref="BD74:BH74"/>
    <mergeCell ref="A99:D99"/>
    <mergeCell ref="AI132:AO132"/>
    <mergeCell ref="BD126:BH126"/>
    <mergeCell ref="BD106:BH106"/>
    <mergeCell ref="BD107:BH107"/>
    <mergeCell ref="AI138:AO138"/>
    <mergeCell ref="AP138:AR138"/>
    <mergeCell ref="A138:AC139"/>
    <mergeCell ref="BD104:BH104"/>
    <mergeCell ref="A100:D100"/>
    <mergeCell ref="A126:D126"/>
    <mergeCell ref="G136:I136"/>
    <mergeCell ref="A103:D103"/>
    <mergeCell ref="AP133:AR133"/>
    <mergeCell ref="A107:D107"/>
    <mergeCell ref="E107:BC107"/>
    <mergeCell ref="E101:BC101"/>
    <mergeCell ref="A134:AC134"/>
    <mergeCell ref="G135:O135"/>
    <mergeCell ref="AI129:AQ129"/>
    <mergeCell ref="AI130:BF131"/>
    <mergeCell ref="E103:BC103"/>
    <mergeCell ref="BD100:BH100"/>
    <mergeCell ref="BD102:BH102"/>
    <mergeCell ref="A121:D121"/>
    <mergeCell ref="E121:BC121"/>
    <mergeCell ref="BD121:BH121"/>
    <mergeCell ref="A122:D122"/>
    <mergeCell ref="E122:BC122"/>
    <mergeCell ref="BD122:BH122"/>
    <mergeCell ref="BD124:BH124"/>
    <mergeCell ref="A125:D125"/>
    <mergeCell ref="E125:BC125"/>
    <mergeCell ref="BD125:BH125"/>
    <mergeCell ref="A127:BH127"/>
    <mergeCell ref="A128:BH128"/>
    <mergeCell ref="A119:D119"/>
    <mergeCell ref="X35:Y35"/>
    <mergeCell ref="Z35:AA35"/>
    <mergeCell ref="Z34:AA34"/>
    <mergeCell ref="AD32:AE32"/>
    <mergeCell ref="AF32:AG32"/>
    <mergeCell ref="AH32:AI32"/>
    <mergeCell ref="AJ32:AK32"/>
    <mergeCell ref="AJ33:AK33"/>
    <mergeCell ref="Z32:AA32"/>
    <mergeCell ref="AB32:AC32"/>
    <mergeCell ref="AZ33:BA33"/>
    <mergeCell ref="BB33:BC33"/>
    <mergeCell ref="AD34:AE34"/>
    <mergeCell ref="AR36:AS36"/>
    <mergeCell ref="AT36:AU36"/>
    <mergeCell ref="BD89:BH89"/>
    <mergeCell ref="AV36:AW36"/>
    <mergeCell ref="AX36:AY36"/>
    <mergeCell ref="AZ36:BA36"/>
    <mergeCell ref="BB36:BC36"/>
    <mergeCell ref="AV77:AW77"/>
    <mergeCell ref="AX77:AY77"/>
    <mergeCell ref="AZ77:BA77"/>
    <mergeCell ref="BB77:BC77"/>
    <mergeCell ref="BD50:BH50"/>
    <mergeCell ref="BD40:BH40"/>
    <mergeCell ref="AX39:AY39"/>
    <mergeCell ref="AR37:AS37"/>
    <mergeCell ref="R29:S29"/>
    <mergeCell ref="B32:O32"/>
    <mergeCell ref="P32:Q32"/>
    <mergeCell ref="R32:S32"/>
    <mergeCell ref="T32:U32"/>
    <mergeCell ref="V32:W32"/>
    <mergeCell ref="X32:Y32"/>
    <mergeCell ref="T29:U29"/>
    <mergeCell ref="V29:W29"/>
    <mergeCell ref="X29:Y29"/>
    <mergeCell ref="AD29:AE29"/>
    <mergeCell ref="AF29:AG29"/>
    <mergeCell ref="AH29:AI29"/>
    <mergeCell ref="AJ29:AK29"/>
    <mergeCell ref="T30:U30"/>
    <mergeCell ref="V30:W30"/>
    <mergeCell ref="AJ30:AK30"/>
    <mergeCell ref="AL30:AM30"/>
    <mergeCell ref="AN30:AO30"/>
    <mergeCell ref="AP30:AQ30"/>
    <mergeCell ref="AR30:AS30"/>
    <mergeCell ref="X30:Y30"/>
    <mergeCell ref="Z30:AA30"/>
    <mergeCell ref="AB30:AC30"/>
    <mergeCell ref="AD30:AE30"/>
    <mergeCell ref="AF30:AG30"/>
    <mergeCell ref="AH30:AI30"/>
    <mergeCell ref="B33:O33"/>
    <mergeCell ref="P33:Q33"/>
    <mergeCell ref="X33:Y33"/>
    <mergeCell ref="Z33:AA33"/>
    <mergeCell ref="AB33:AC33"/>
    <mergeCell ref="B31:O31"/>
    <mergeCell ref="P31:Q31"/>
    <mergeCell ref="AP31:AQ31"/>
    <mergeCell ref="AR31:AS31"/>
    <mergeCell ref="AD33:AE33"/>
    <mergeCell ref="AF33:AG33"/>
    <mergeCell ref="AH33:AI33"/>
    <mergeCell ref="AT31:AU31"/>
    <mergeCell ref="AV31:AW31"/>
    <mergeCell ref="AX31:AY31"/>
    <mergeCell ref="AV33:AW33"/>
    <mergeCell ref="AX33:AY33"/>
    <mergeCell ref="AR32:AS32"/>
    <mergeCell ref="AV34:AW34"/>
    <mergeCell ref="AX34:AY34"/>
    <mergeCell ref="AZ34:BA34"/>
    <mergeCell ref="BB34:BC34"/>
    <mergeCell ref="AL31:AM31"/>
    <mergeCell ref="AN31:AO31"/>
    <mergeCell ref="AL32:AM32"/>
    <mergeCell ref="AN32:AO32"/>
    <mergeCell ref="AP32:AQ32"/>
    <mergeCell ref="AL33:AM33"/>
    <mergeCell ref="AN33:AO33"/>
    <mergeCell ref="AP33:AQ33"/>
    <mergeCell ref="AZ31:BA31"/>
    <mergeCell ref="BB31:BC31"/>
    <mergeCell ref="AR33:AS33"/>
    <mergeCell ref="AT33:AU33"/>
    <mergeCell ref="BD31:BH31"/>
    <mergeCell ref="AV30:AW30"/>
    <mergeCell ref="AX30:AY30"/>
    <mergeCell ref="AZ30:BA30"/>
    <mergeCell ref="AT32:AU32"/>
    <mergeCell ref="AV32:AW32"/>
    <mergeCell ref="AX32:AY32"/>
    <mergeCell ref="AZ32:BA32"/>
    <mergeCell ref="BB32:BC32"/>
    <mergeCell ref="BD32:BH32"/>
    <mergeCell ref="AT30:AU30"/>
    <mergeCell ref="B35:O35"/>
    <mergeCell ref="P35:Q35"/>
    <mergeCell ref="R35:S35"/>
    <mergeCell ref="T35:U35"/>
    <mergeCell ref="V35:W35"/>
    <mergeCell ref="AX35:AY35"/>
    <mergeCell ref="AZ35:BA35"/>
    <mergeCell ref="BB35:BC35"/>
    <mergeCell ref="BD35:BH35"/>
    <mergeCell ref="AV35:AW35"/>
    <mergeCell ref="AR35:AS35"/>
    <mergeCell ref="AT35:AU35"/>
    <mergeCell ref="B34:O34"/>
    <mergeCell ref="P34:Q34"/>
    <mergeCell ref="R34:S34"/>
    <mergeCell ref="T34:U34"/>
    <mergeCell ref="V34:W34"/>
    <mergeCell ref="X34:Y34"/>
    <mergeCell ref="R33:S33"/>
    <mergeCell ref="T33:U33"/>
    <mergeCell ref="V33:W33"/>
    <mergeCell ref="AL39:AM39"/>
    <mergeCell ref="AN39:AO39"/>
    <mergeCell ref="AP39:AQ39"/>
    <mergeCell ref="AV39:AW39"/>
    <mergeCell ref="AR40:AS40"/>
    <mergeCell ref="AT40:AU40"/>
    <mergeCell ref="AZ39:BA39"/>
    <mergeCell ref="BB39:BC39"/>
    <mergeCell ref="AL40:AM40"/>
    <mergeCell ref="AR39:AS39"/>
    <mergeCell ref="AT39:AU39"/>
    <mergeCell ref="AV40:AW40"/>
    <mergeCell ref="AX40:AY40"/>
    <mergeCell ref="AZ40:BA40"/>
    <mergeCell ref="BB40:BC40"/>
    <mergeCell ref="AV41:AW41"/>
    <mergeCell ref="AX41:AY41"/>
    <mergeCell ref="V36:W36"/>
    <mergeCell ref="AR48:AS48"/>
    <mergeCell ref="AR46:AS46"/>
    <mergeCell ref="AV48:AW48"/>
    <mergeCell ref="BD46:BH46"/>
    <mergeCell ref="BD47:BH47"/>
    <mergeCell ref="BD48:BH48"/>
    <mergeCell ref="AT37:AU37"/>
    <mergeCell ref="BB44:BC44"/>
    <mergeCell ref="BD44:BH44"/>
    <mergeCell ref="AV43:AW43"/>
    <mergeCell ref="AR43:AS43"/>
    <mergeCell ref="AL36:AM36"/>
    <mergeCell ref="AN36:AO36"/>
    <mergeCell ref="AP36:AQ36"/>
    <mergeCell ref="AF37:AG37"/>
    <mergeCell ref="AH37:AI37"/>
    <mergeCell ref="AJ37:AK37"/>
    <mergeCell ref="AL37:AM37"/>
    <mergeCell ref="AN37:AO37"/>
    <mergeCell ref="AP37:AQ37"/>
    <mergeCell ref="AF47:AG47"/>
    <mergeCell ref="AH47:AI47"/>
    <mergeCell ref="AJ47:AK47"/>
    <mergeCell ref="AL47:AM47"/>
    <mergeCell ref="AN47:AO47"/>
    <mergeCell ref="AF46:AG46"/>
    <mergeCell ref="AH46:AI46"/>
    <mergeCell ref="AJ46:AK46"/>
    <mergeCell ref="AL46:AM46"/>
    <mergeCell ref="AZ41:BA41"/>
    <mergeCell ref="BB41:BC41"/>
    <mergeCell ref="B39:O39"/>
    <mergeCell ref="P39:Q39"/>
    <mergeCell ref="R39:S39"/>
    <mergeCell ref="X36:Y36"/>
    <mergeCell ref="Z36:AA36"/>
    <mergeCell ref="AB36:AC36"/>
    <mergeCell ref="AD36:AE36"/>
    <mergeCell ref="AF36:AG36"/>
    <mergeCell ref="AH36:AI36"/>
    <mergeCell ref="AJ36:AK36"/>
    <mergeCell ref="B37:O37"/>
    <mergeCell ref="P37:Q37"/>
    <mergeCell ref="R37:S37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T37:U37"/>
    <mergeCell ref="V37:W37"/>
    <mergeCell ref="X37:Y37"/>
    <mergeCell ref="Z37:AA37"/>
    <mergeCell ref="AB37:AC37"/>
    <mergeCell ref="AD37:AE37"/>
    <mergeCell ref="B36:O36"/>
    <mergeCell ref="P36:Q36"/>
    <mergeCell ref="R36:S36"/>
    <mergeCell ref="T36:U36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H41:AI41"/>
    <mergeCell ref="AJ41:AK41"/>
    <mergeCell ref="AL41:AM41"/>
    <mergeCell ref="AN41:AO41"/>
    <mergeCell ref="AP41:AQ41"/>
    <mergeCell ref="AR41:AS41"/>
    <mergeCell ref="AT41:AU41"/>
    <mergeCell ref="AN40:AO40"/>
    <mergeCell ref="AP40:AQ40"/>
    <mergeCell ref="AF41:AG41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L49:AM49"/>
    <mergeCell ref="AN49:AO49"/>
    <mergeCell ref="AT52:AU52"/>
    <mergeCell ref="AX51:AY51"/>
    <mergeCell ref="AZ51:BA51"/>
    <mergeCell ref="BB51:BC51"/>
    <mergeCell ref="X51:Y51"/>
    <mergeCell ref="Z51:AA51"/>
    <mergeCell ref="AB51:AC51"/>
    <mergeCell ref="AV49:AW49"/>
    <mergeCell ref="AX49:AY49"/>
    <mergeCell ref="AZ49:BA49"/>
    <mergeCell ref="BB49:BC49"/>
    <mergeCell ref="AV46:AW46"/>
    <mergeCell ref="AP49:AQ49"/>
    <mergeCell ref="AR49:AS49"/>
    <mergeCell ref="AT49:AU49"/>
    <mergeCell ref="AF48:AG48"/>
    <mergeCell ref="AH48:AI48"/>
    <mergeCell ref="AJ48:AK48"/>
    <mergeCell ref="AL48:AM48"/>
    <mergeCell ref="AN48:AO48"/>
    <mergeCell ref="AP48:AQ48"/>
    <mergeCell ref="BD90:BH90"/>
    <mergeCell ref="BD91:BH91"/>
    <mergeCell ref="AV45:AW45"/>
    <mergeCell ref="AX45:AY45"/>
    <mergeCell ref="AZ45:BA45"/>
    <mergeCell ref="BB45:BC45"/>
    <mergeCell ref="AX46:AY46"/>
    <mergeCell ref="AZ46:BA46"/>
    <mergeCell ref="AJ74:AK74"/>
    <mergeCell ref="AL74:AM74"/>
    <mergeCell ref="BB42:BC42"/>
    <mergeCell ref="BD42:BH42"/>
    <mergeCell ref="AV44:AW44"/>
    <mergeCell ref="AX44:AY44"/>
    <mergeCell ref="AT42:AU42"/>
    <mergeCell ref="AV42:AW42"/>
    <mergeCell ref="AX42:AY42"/>
    <mergeCell ref="AZ42:BA42"/>
    <mergeCell ref="AZ44:BA44"/>
    <mergeCell ref="AV64:AW64"/>
    <mergeCell ref="AL66:AM66"/>
    <mergeCell ref="AN66:AO66"/>
    <mergeCell ref="AP66:AQ66"/>
    <mergeCell ref="AR66:AS66"/>
    <mergeCell ref="AL62:AM62"/>
    <mergeCell ref="AJ49:AK49"/>
    <mergeCell ref="AR60:AS60"/>
    <mergeCell ref="AT60:AU60"/>
    <mergeCell ref="AV60:AW60"/>
    <mergeCell ref="AX60:AY60"/>
    <mergeCell ref="AZ48:BA48"/>
    <mergeCell ref="BB48:BC48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BB46:BC46"/>
    <mergeCell ref="AV47:AW47"/>
    <mergeCell ref="AX47:AY47"/>
    <mergeCell ref="AZ47:BA47"/>
    <mergeCell ref="BB47:BC47"/>
    <mergeCell ref="B62:O62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T48:AU48"/>
    <mergeCell ref="AD51:AE51"/>
    <mergeCell ref="AX48:AY48"/>
    <mergeCell ref="AP47:AQ47"/>
    <mergeCell ref="AR47:AS47"/>
    <mergeCell ref="AL60:AM60"/>
    <mergeCell ref="AN60:AO60"/>
    <mergeCell ref="AP60:AQ60"/>
    <mergeCell ref="B47:O47"/>
    <mergeCell ref="P47:Q47"/>
    <mergeCell ref="R47:S47"/>
    <mergeCell ref="T47:U47"/>
    <mergeCell ref="V47:W47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T47:AU47"/>
    <mergeCell ref="P54:Q54"/>
    <mergeCell ref="R54:S54"/>
    <mergeCell ref="T54:U54"/>
    <mergeCell ref="V54:W54"/>
    <mergeCell ref="B54:O54"/>
    <mergeCell ref="AR73:AS73"/>
    <mergeCell ref="AT73:AU73"/>
    <mergeCell ref="AV73:AW73"/>
    <mergeCell ref="AX62:AY62"/>
    <mergeCell ref="AZ62:BA62"/>
    <mergeCell ref="BB62:BC62"/>
    <mergeCell ref="BB65:BC65"/>
    <mergeCell ref="AZ75:BA75"/>
    <mergeCell ref="BB75:BC75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P62:AQ62"/>
    <mergeCell ref="AR62:AS62"/>
    <mergeCell ref="AT62:AU62"/>
    <mergeCell ref="AV62:AW62"/>
    <mergeCell ref="AN62:AO62"/>
    <mergeCell ref="AR59:AW59"/>
    <mergeCell ref="AX59:BC59"/>
    <mergeCell ref="AF60:AG60"/>
    <mergeCell ref="AX74:AY74"/>
    <mergeCell ref="AZ74:BA74"/>
    <mergeCell ref="AZ60:BA60"/>
    <mergeCell ref="BB60:BC60"/>
    <mergeCell ref="AH60:AI60"/>
    <mergeCell ref="AJ60:AK60"/>
    <mergeCell ref="BD101:BH101"/>
    <mergeCell ref="B51:O51"/>
    <mergeCell ref="P51:Q51"/>
    <mergeCell ref="R51:S51"/>
    <mergeCell ref="T51:U51"/>
    <mergeCell ref="V51:W51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V51:AW51"/>
    <mergeCell ref="AF51:AG51"/>
    <mergeCell ref="AH51:AI51"/>
    <mergeCell ref="AJ51:AK51"/>
    <mergeCell ref="AL51:AM51"/>
    <mergeCell ref="AN51:AO51"/>
    <mergeCell ref="AD52:AE52"/>
    <mergeCell ref="AF52:AG52"/>
    <mergeCell ref="X52:Y52"/>
    <mergeCell ref="AH52:AI52"/>
    <mergeCell ref="AJ52:AK52"/>
    <mergeCell ref="AL52:AM52"/>
    <mergeCell ref="A90:D90"/>
    <mergeCell ref="A84:K84"/>
    <mergeCell ref="E90:BC90"/>
    <mergeCell ref="A91:D91"/>
    <mergeCell ref="X71:Y71"/>
    <mergeCell ref="AT71:AU71"/>
    <mergeCell ref="AV53:AW53"/>
    <mergeCell ref="AX53:AY53"/>
    <mergeCell ref="AZ53:BA53"/>
    <mergeCell ref="BB53:BC53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AP53:AQ53"/>
    <mergeCell ref="AR53:AS53"/>
    <mergeCell ref="AT53:AU53"/>
    <mergeCell ref="AX54:AY54"/>
    <mergeCell ref="AZ54:BA54"/>
    <mergeCell ref="BB54:BC54"/>
    <mergeCell ref="E91:BC91"/>
    <mergeCell ref="A82:T82"/>
    <mergeCell ref="AQ82:BH82"/>
    <mergeCell ref="A83:K83"/>
    <mergeCell ref="BD80:BH80"/>
    <mergeCell ref="B71:O71"/>
    <mergeCell ref="BD75:BH75"/>
    <mergeCell ref="AB80:AC80"/>
    <mergeCell ref="AD80:AE80"/>
    <mergeCell ref="AF80:AK80"/>
    <mergeCell ref="AL80:AQ80"/>
    <mergeCell ref="AR80:AW80"/>
    <mergeCell ref="AX80:BC80"/>
    <mergeCell ref="B76:O76"/>
    <mergeCell ref="BD88:BH88"/>
    <mergeCell ref="A89:D89"/>
    <mergeCell ref="E89:BC89"/>
    <mergeCell ref="AV71:AW71"/>
    <mergeCell ref="AX71:AY71"/>
    <mergeCell ref="AZ71:BA71"/>
    <mergeCell ref="BB71:BC71"/>
    <mergeCell ref="V71:W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BD76:BH76"/>
    <mergeCell ref="T78:U78"/>
    <mergeCell ref="V78:W78"/>
    <mergeCell ref="AV74:AW74"/>
    <mergeCell ref="A78:S78"/>
    <mergeCell ref="BD79:BH79"/>
    <mergeCell ref="V52:W52"/>
    <mergeCell ref="Z52:AA52"/>
    <mergeCell ref="AB52:AC52"/>
    <mergeCell ref="BB74:BC74"/>
    <mergeCell ref="AP51:AQ51"/>
    <mergeCell ref="R71:S71"/>
    <mergeCell ref="AV50:AW50"/>
    <mergeCell ref="AX50:AY50"/>
    <mergeCell ref="AZ50:BA50"/>
    <mergeCell ref="BB50:BC50"/>
    <mergeCell ref="B50:O50"/>
    <mergeCell ref="P50:Q50"/>
    <mergeCell ref="R50:S50"/>
    <mergeCell ref="T50:U50"/>
    <mergeCell ref="AF73:AG73"/>
    <mergeCell ref="AH73:AI73"/>
    <mergeCell ref="AJ73:AK73"/>
    <mergeCell ref="AL73:AM73"/>
    <mergeCell ref="AN73:AO73"/>
    <mergeCell ref="AN52:AO52"/>
    <mergeCell ref="AP52:AQ52"/>
    <mergeCell ref="AR52:AS52"/>
    <mergeCell ref="AX52:AY52"/>
    <mergeCell ref="AZ52:BA52"/>
    <mergeCell ref="BB52:BC52"/>
    <mergeCell ref="X54:Y54"/>
    <mergeCell ref="Z54:AA54"/>
    <mergeCell ref="AB54:AC54"/>
    <mergeCell ref="AP73:AQ73"/>
    <mergeCell ref="AV72:AW72"/>
    <mergeCell ref="AX72:AY72"/>
    <mergeCell ref="P71:Q71"/>
    <mergeCell ref="BD73:BH73"/>
    <mergeCell ref="BD30:BH30"/>
    <mergeCell ref="BD33:BH33"/>
    <mergeCell ref="BD34:BH34"/>
    <mergeCell ref="S8:X10"/>
    <mergeCell ref="AN77:AO77"/>
    <mergeCell ref="AP77:AQ77"/>
    <mergeCell ref="AR77:AS77"/>
    <mergeCell ref="AT77:AU77"/>
    <mergeCell ref="A77:S77"/>
    <mergeCell ref="B74:O74"/>
    <mergeCell ref="AB74:AC74"/>
    <mergeCell ref="AD74:AE74"/>
    <mergeCell ref="AF74:AG74"/>
    <mergeCell ref="AH74:AI74"/>
    <mergeCell ref="AV54:AW54"/>
    <mergeCell ref="AV52:AW52"/>
    <mergeCell ref="AR51:AS51"/>
    <mergeCell ref="AT51:AU51"/>
    <mergeCell ref="B52:O52"/>
    <mergeCell ref="P52:Q52"/>
    <mergeCell ref="R52:S52"/>
    <mergeCell ref="AN74:AO74"/>
    <mergeCell ref="AP74:AQ74"/>
    <mergeCell ref="AR74:AS74"/>
    <mergeCell ref="AT74:AU74"/>
    <mergeCell ref="Z29:AA29"/>
    <mergeCell ref="AB29:AC29"/>
    <mergeCell ref="AX73:AY73"/>
    <mergeCell ref="AZ73:BA73"/>
    <mergeCell ref="BB73:BC73"/>
    <mergeCell ref="AX75:AY75"/>
    <mergeCell ref="AP142:AR142"/>
    <mergeCell ref="AP141:AW141"/>
    <mergeCell ref="A143:AC144"/>
    <mergeCell ref="A146:AB146"/>
    <mergeCell ref="G141:I141"/>
    <mergeCell ref="G140:O140"/>
    <mergeCell ref="T77:U77"/>
    <mergeCell ref="V77:W77"/>
    <mergeCell ref="X77:Y77"/>
    <mergeCell ref="Z77:AA77"/>
    <mergeCell ref="AB77:AC77"/>
    <mergeCell ref="AD77:AE77"/>
    <mergeCell ref="A93:D93"/>
    <mergeCell ref="E93:BC93"/>
    <mergeCell ref="A98:D98"/>
    <mergeCell ref="A79:S79"/>
    <mergeCell ref="AF79:AK79"/>
    <mergeCell ref="AL79:AQ79"/>
    <mergeCell ref="AR79:AW79"/>
    <mergeCell ref="AX79:BC79"/>
    <mergeCell ref="A80:S80"/>
    <mergeCell ref="T80:U80"/>
    <mergeCell ref="V80:W80"/>
    <mergeCell ref="X80:Y80"/>
    <mergeCell ref="E98:BC98"/>
    <mergeCell ref="R84:T84"/>
    <mergeCell ref="U84:AA84"/>
    <mergeCell ref="AB84:AH84"/>
    <mergeCell ref="AI84:AP84"/>
    <mergeCell ref="AI133:AO133"/>
    <mergeCell ref="A130:AC130"/>
    <mergeCell ref="Z80:AA80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BB76:BC76"/>
    <mergeCell ref="AB75:AC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T76:U76"/>
    <mergeCell ref="V76:W76"/>
    <mergeCell ref="X76:Y76"/>
    <mergeCell ref="Z76:AA76"/>
    <mergeCell ref="AB76:AC76"/>
    <mergeCell ref="AD76:AE76"/>
    <mergeCell ref="P73:Q73"/>
    <mergeCell ref="B73:O73"/>
    <mergeCell ref="AD75:AE75"/>
    <mergeCell ref="AD73:AE73"/>
    <mergeCell ref="R73:S73"/>
    <mergeCell ref="T73:U73"/>
    <mergeCell ref="V73:W73"/>
    <mergeCell ref="X73:Y73"/>
    <mergeCell ref="Z73:AA73"/>
    <mergeCell ref="P74:Q74"/>
    <mergeCell ref="R74:S74"/>
    <mergeCell ref="T74:U74"/>
    <mergeCell ref="V74:W74"/>
    <mergeCell ref="X74:Y74"/>
    <mergeCell ref="Z74:AA74"/>
    <mergeCell ref="P75:Q75"/>
    <mergeCell ref="R75:S75"/>
    <mergeCell ref="T75:U75"/>
    <mergeCell ref="V75:W75"/>
    <mergeCell ref="X75:Y75"/>
    <mergeCell ref="Z75:AA75"/>
    <mergeCell ref="B75:O75"/>
    <mergeCell ref="AB73:AC73"/>
    <mergeCell ref="Y6:AT7"/>
    <mergeCell ref="A57:A60"/>
    <mergeCell ref="B57:O60"/>
    <mergeCell ref="P57:Q60"/>
    <mergeCell ref="R57:S60"/>
    <mergeCell ref="T57:AE57"/>
    <mergeCell ref="AF57:BC57"/>
    <mergeCell ref="BD57:BH60"/>
    <mergeCell ref="T58:U60"/>
    <mergeCell ref="V58:W60"/>
    <mergeCell ref="X58:AE58"/>
    <mergeCell ref="AF58:AQ58"/>
    <mergeCell ref="AR58:BC58"/>
    <mergeCell ref="X59:Y60"/>
    <mergeCell ref="Z59:AA60"/>
    <mergeCell ref="AB59:AC60"/>
    <mergeCell ref="AD59:AE60"/>
    <mergeCell ref="AF59:AK59"/>
    <mergeCell ref="AL59:AQ59"/>
    <mergeCell ref="AL29:AM29"/>
    <mergeCell ref="AN29:AO29"/>
    <mergeCell ref="AP29:AQ29"/>
    <mergeCell ref="AR29:AS29"/>
    <mergeCell ref="AT29:AU29"/>
    <mergeCell ref="AV29:AW29"/>
    <mergeCell ref="AX29:AY29"/>
    <mergeCell ref="AZ29:BA29"/>
    <mergeCell ref="BD29:BH29"/>
    <mergeCell ref="BD36:BH36"/>
    <mergeCell ref="BD41:BH41"/>
    <mergeCell ref="BB29:BC29"/>
    <mergeCell ref="T52:U52"/>
    <mergeCell ref="AZ72:BA72"/>
    <mergeCell ref="BB72:BC72"/>
    <mergeCell ref="BD72:BH72"/>
    <mergeCell ref="AI109:AQ109"/>
    <mergeCell ref="A110:X111"/>
    <mergeCell ref="AI110:BH111"/>
    <mergeCell ref="A112:G112"/>
    <mergeCell ref="H112:Q112"/>
    <mergeCell ref="AP112:AW112"/>
    <mergeCell ref="A113:G113"/>
    <mergeCell ref="H113:J113"/>
    <mergeCell ref="AI113:AO113"/>
    <mergeCell ref="AP113:AR113"/>
    <mergeCell ref="B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P76:Q76"/>
    <mergeCell ref="R76:S76"/>
  </mergeCells>
  <conditionalFormatting sqref="BD29:BH29">
    <cfRule type="cellIs" dxfId="0" priority="1" operator="greaterThan">
      <formula>35</formula>
    </cfRule>
  </conditionalFormatting>
  <printOptions horizontalCentered="1"/>
  <pageMargins left="0" right="0" top="0" bottom="0" header="0" footer="0"/>
  <pageSetup paperSize="8" scale="26" orientation="portrait" r:id="rId1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Севастов Кирилл Валерьевич</cp:lastModifiedBy>
  <cp:lastPrinted>2019-04-10T12:55:13Z</cp:lastPrinted>
  <dcterms:created xsi:type="dcterms:W3CDTF">2018-11-26T12:23:21Z</dcterms:created>
  <dcterms:modified xsi:type="dcterms:W3CDTF">2019-04-10T12:55:50Z</dcterms:modified>
</cp:coreProperties>
</file>