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490" windowHeight="7770" tabRatio="448"/>
  </bookViews>
  <sheets>
    <sheet name="Примерный учебный план" sheetId="25" r:id="rId1"/>
    <sheet name="Лист2" sheetId="27" r:id="rId2"/>
    <sheet name="Лист1" sheetId="26" state="hidden" r:id="rId3"/>
  </sheets>
  <definedNames>
    <definedName name="Print_Area" localSheetId="0">'Примерный учебный план'!$A$1:$BJ$210</definedName>
    <definedName name="Z_A14D7925_FAA0_438E_961B_F67E6008F19A_.wvu.PrintArea" localSheetId="0" hidden="1">'Примерный учебный план'!$A$1:$BI$216</definedName>
    <definedName name="_xlnm.Print_Area" localSheetId="0">'Примерный учебный план'!$A$1:$BI$202</definedName>
  </definedNames>
  <calcPr calcId="145621"/>
  <customWorkbookViews>
    <customWorkbookView name="ы" guid="{A14D7925-FAA0-438E-961B-F67E6008F19A}" maximized="1" xWindow="1358" yWindow="-8" windowWidth="1456" windowHeight="886" tabRatio="448" activeSheetId="2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130" i="25" l="1"/>
  <c r="BA131" i="25" s="1"/>
  <c r="R104" i="25" l="1"/>
  <c r="R75" i="25"/>
  <c r="P122" i="25"/>
  <c r="P121" i="25"/>
  <c r="P120" i="25"/>
  <c r="P119" i="25"/>
  <c r="P118" i="25"/>
  <c r="P117" i="25"/>
  <c r="P116" i="25"/>
  <c r="P115" i="25"/>
  <c r="P114" i="25"/>
  <c r="P111" i="25"/>
  <c r="P110" i="25"/>
  <c r="P109" i="25"/>
  <c r="P107" i="25"/>
  <c r="P106" i="25"/>
  <c r="P105" i="25"/>
  <c r="P104" i="25"/>
  <c r="P102" i="25"/>
  <c r="P101" i="25"/>
  <c r="P90" i="25"/>
  <c r="P89" i="25"/>
  <c r="P88" i="25"/>
  <c r="P87" i="25"/>
  <c r="P86" i="25"/>
  <c r="P84" i="25"/>
  <c r="P83" i="25"/>
  <c r="P81" i="25"/>
  <c r="P79" i="25"/>
  <c r="P78" i="25"/>
  <c r="P77" i="25"/>
  <c r="P75" i="25"/>
  <c r="P74" i="25"/>
  <c r="P73" i="25"/>
  <c r="P71" i="25"/>
  <c r="P69" i="25"/>
  <c r="P67" i="25"/>
  <c r="P68" i="25"/>
  <c r="P65" i="25"/>
  <c r="P64" i="25"/>
  <c r="R122" i="25"/>
  <c r="R121" i="25"/>
  <c r="R119" i="25"/>
  <c r="R118" i="25"/>
  <c r="R116" i="25"/>
  <c r="R114" i="25"/>
  <c r="R110" i="25"/>
  <c r="R109" i="25"/>
  <c r="R107" i="25"/>
  <c r="R106" i="25"/>
  <c r="R105" i="25"/>
  <c r="R101" i="25"/>
  <c r="R89" i="25"/>
  <c r="R88" i="25"/>
  <c r="R86" i="25"/>
  <c r="R83" i="25"/>
  <c r="R81" i="25"/>
  <c r="R79" i="25"/>
  <c r="R77" i="25"/>
  <c r="R73" i="25"/>
  <c r="R71" i="25"/>
  <c r="R69" i="25"/>
  <c r="R67" i="25"/>
  <c r="R65" i="25"/>
  <c r="R64" i="25"/>
  <c r="T62" i="25"/>
  <c r="T27" i="25"/>
  <c r="P61" i="25"/>
  <c r="P60" i="25"/>
  <c r="P59" i="25"/>
  <c r="P58" i="25"/>
  <c r="P53" i="25"/>
  <c r="P51" i="25"/>
  <c r="P50" i="25"/>
  <c r="P49" i="25"/>
  <c r="P48" i="25"/>
  <c r="P46" i="25"/>
  <c r="P45" i="25"/>
  <c r="P44" i="25"/>
  <c r="P42" i="25"/>
  <c r="R60" i="25"/>
  <c r="R58" i="25"/>
  <c r="R53" i="25"/>
  <c r="R50" i="25"/>
  <c r="R49" i="25"/>
  <c r="R48" i="25"/>
  <c r="R46" i="25"/>
  <c r="R45" i="25"/>
  <c r="R44" i="25"/>
  <c r="R42" i="25"/>
  <c r="R39" i="25"/>
  <c r="R40" i="25"/>
  <c r="R38" i="25"/>
  <c r="P39" i="25"/>
  <c r="P40" i="25"/>
  <c r="P38" i="25"/>
  <c r="R35" i="25"/>
  <c r="R36" i="25"/>
  <c r="P35" i="25"/>
  <c r="P36" i="25"/>
  <c r="P34" i="25"/>
  <c r="R34" i="25"/>
  <c r="BS137" i="25"/>
  <c r="T130" i="25" l="1"/>
  <c r="BG76" i="25"/>
  <c r="BG77" i="25"/>
  <c r="BG78" i="25"/>
  <c r="BG79" i="25"/>
  <c r="P134" i="25"/>
  <c r="P133" i="25"/>
  <c r="P132" i="25"/>
  <c r="R62" i="25"/>
  <c r="P30" i="25"/>
  <c r="P31" i="25"/>
  <c r="P32" i="25"/>
  <c r="P29" i="25"/>
  <c r="BS138" i="25" s="1"/>
  <c r="AN62" i="25"/>
  <c r="AN130" i="25" s="1"/>
  <c r="AM62" i="25"/>
  <c r="AK62" i="25"/>
  <c r="AG62" i="25"/>
  <c r="AH62" i="25"/>
  <c r="AI62" i="25"/>
  <c r="AJ62" i="25"/>
  <c r="AJ130" i="25" s="1"/>
  <c r="AF62" i="25"/>
  <c r="AE62" i="25"/>
  <c r="AD62" i="25"/>
  <c r="AD130" i="25" s="1"/>
  <c r="AC62" i="25"/>
  <c r="AB62" i="25"/>
  <c r="BB62" i="25"/>
  <c r="BC62" i="25"/>
  <c r="BC130" i="25" s="1"/>
  <c r="BC137" i="25" s="1"/>
  <c r="BG64" i="25"/>
  <c r="BG86" i="25"/>
  <c r="BG87" i="25"/>
  <c r="BG89" i="25"/>
  <c r="BG90" i="25"/>
  <c r="BG88" i="25"/>
  <c r="BG101" i="25"/>
  <c r="BG102" i="25"/>
  <c r="BG103" i="25"/>
  <c r="BG104" i="25"/>
  <c r="BG105" i="25"/>
  <c r="BG106" i="25"/>
  <c r="BG107" i="25"/>
  <c r="BG108" i="25"/>
  <c r="BG109" i="25"/>
  <c r="BG110" i="25"/>
  <c r="BG111" i="25"/>
  <c r="BG112" i="25"/>
  <c r="BG113" i="25"/>
  <c r="BG114" i="25"/>
  <c r="BG115" i="25"/>
  <c r="BG116" i="25"/>
  <c r="BG117" i="25"/>
  <c r="BG118" i="25"/>
  <c r="BG119" i="25"/>
  <c r="BG120" i="25"/>
  <c r="BG121" i="25"/>
  <c r="BG122" i="25"/>
  <c r="BG123" i="25"/>
  <c r="BG124" i="25"/>
  <c r="BG125" i="25"/>
  <c r="BG126" i="25"/>
  <c r="BG127" i="25"/>
  <c r="BG128" i="25"/>
  <c r="BG129" i="25"/>
  <c r="BG85" i="25"/>
  <c r="BG30" i="25"/>
  <c r="BG31" i="25"/>
  <c r="BG32" i="25"/>
  <c r="BG33" i="25"/>
  <c r="BG34" i="25"/>
  <c r="BG35" i="25"/>
  <c r="BG36" i="25"/>
  <c r="BG37" i="25"/>
  <c r="BG38" i="25"/>
  <c r="BG39" i="25"/>
  <c r="BG40" i="25"/>
  <c r="BG41" i="25"/>
  <c r="BG42" i="25"/>
  <c r="BG43" i="25"/>
  <c r="BG44" i="25"/>
  <c r="BG45" i="25"/>
  <c r="BG46" i="25"/>
  <c r="BG47" i="25"/>
  <c r="BG48" i="25"/>
  <c r="BG49" i="25"/>
  <c r="BG50" i="25"/>
  <c r="BG51" i="25"/>
  <c r="BG52" i="25"/>
  <c r="BG53" i="25"/>
  <c r="BG58" i="25"/>
  <c r="BG59" i="25"/>
  <c r="BG60" i="25"/>
  <c r="BG61" i="25"/>
  <c r="BG63" i="25"/>
  <c r="BG65" i="25"/>
  <c r="BG66" i="25"/>
  <c r="BG67" i="25"/>
  <c r="BG68" i="25"/>
  <c r="BG69" i="25"/>
  <c r="BG70" i="25"/>
  <c r="BG71" i="25"/>
  <c r="BG72" i="25"/>
  <c r="BG73" i="25"/>
  <c r="BG74" i="25"/>
  <c r="BG75" i="25"/>
  <c r="BG80" i="25"/>
  <c r="BG81" i="25"/>
  <c r="BG82" i="25"/>
  <c r="BG83" i="25"/>
  <c r="BG84" i="25"/>
  <c r="BG29" i="25"/>
  <c r="AB130" i="25"/>
  <c r="AB138" i="25" s="1"/>
  <c r="AG130" i="25"/>
  <c r="K7" i="27"/>
  <c r="K8" i="27"/>
  <c r="K9" i="27"/>
  <c r="K10" i="27"/>
  <c r="H7" i="27"/>
  <c r="H8" i="27"/>
  <c r="H9" i="27"/>
  <c r="H10" i="27"/>
  <c r="E9" i="27"/>
  <c r="E10" i="27"/>
  <c r="AE27" i="25"/>
  <c r="E7" i="27"/>
  <c r="E8" i="27"/>
  <c r="R30" i="25"/>
  <c r="R31" i="25"/>
  <c r="R32" i="25"/>
  <c r="R29" i="25"/>
  <c r="R27" i="25" l="1"/>
  <c r="R130" i="25" s="1"/>
  <c r="AJ137" i="25"/>
  <c r="AD137" i="25"/>
  <c r="AC136" i="25"/>
  <c r="AD27" i="25"/>
  <c r="BG62" i="25"/>
  <c r="BG27" i="25" s="1"/>
  <c r="BS140" i="25" l="1"/>
  <c r="BT130" i="25"/>
  <c r="B4" i="27" l="1"/>
  <c r="B3" i="27"/>
  <c r="B5" i="27"/>
  <c r="B6" i="27"/>
  <c r="B7" i="27"/>
  <c r="B8" i="27"/>
  <c r="B9" i="27"/>
  <c r="B10" i="27"/>
  <c r="B2" i="27"/>
  <c r="H3" i="27"/>
  <c r="H4" i="27"/>
  <c r="H5" i="27"/>
  <c r="H6" i="27"/>
  <c r="H2" i="27"/>
  <c r="K3" i="27"/>
  <c r="K4" i="27"/>
  <c r="K5" i="27"/>
  <c r="K6" i="27"/>
  <c r="K2" i="27"/>
  <c r="E6" i="27"/>
  <c r="E3" i="27"/>
  <c r="E4" i="27"/>
  <c r="E5" i="27"/>
  <c r="E2" i="27"/>
  <c r="AM130" i="25" l="1"/>
  <c r="AK131" i="25" s="1"/>
  <c r="AI130" i="25"/>
  <c r="AH131" i="25" s="1"/>
  <c r="AF130" i="25"/>
  <c r="AE131" i="25" s="1"/>
  <c r="AC130" i="25"/>
  <c r="AB131" i="25" s="1"/>
  <c r="AK130" i="25"/>
  <c r="AR130" i="25"/>
  <c r="AX130" i="25"/>
  <c r="V62" i="25"/>
  <c r="X62" i="25"/>
  <c r="Z62" i="25"/>
  <c r="AO62" i="25"/>
  <c r="AO130" i="25" s="1"/>
  <c r="AP62" i="25"/>
  <c r="AP130" i="25" s="1"/>
  <c r="AO131" i="25" s="1"/>
  <c r="AQ62" i="25"/>
  <c r="AR62" i="25"/>
  <c r="AS62" i="25"/>
  <c r="AT62" i="25"/>
  <c r="AU62" i="25"/>
  <c r="AU130" i="25" s="1"/>
  <c r="AV62" i="25"/>
  <c r="AV130" i="25" s="1"/>
  <c r="AU131" i="25" s="1"/>
  <c r="AW62" i="25"/>
  <c r="AW130" i="25" s="1"/>
  <c r="AX62" i="25"/>
  <c r="AY62" i="25"/>
  <c r="AY130" i="25" s="1"/>
  <c r="AX131" i="25" s="1"/>
  <c r="AZ62" i="25"/>
  <c r="AZ130" i="25" s="1"/>
  <c r="BA62" i="25"/>
  <c r="AW137" i="25" l="1"/>
  <c r="AP136" i="25"/>
  <c r="AO138" i="25"/>
  <c r="AY136" i="25"/>
  <c r="AX138" i="25"/>
  <c r="AS136" i="25"/>
  <c r="AR138" i="25"/>
  <c r="AV136" i="25"/>
  <c r="AU138" i="25"/>
  <c r="AM136" i="25"/>
  <c r="AK138" i="25"/>
  <c r="BT66" i="25"/>
  <c r="AS130" i="25"/>
  <c r="BT65" i="25"/>
  <c r="BA130" i="25"/>
  <c r="BT64" i="25"/>
  <c r="AQ130" i="25"/>
  <c r="AT130" i="25"/>
  <c r="BB136" i="25" l="1"/>
  <c r="BA138" i="25"/>
  <c r="AQ137" i="25"/>
  <c r="AR131" i="25"/>
  <c r="BS132" i="25"/>
  <c r="BG130" i="25"/>
  <c r="AJ27" i="25" l="1"/>
  <c r="BD130" i="25"/>
  <c r="AH130" i="25"/>
  <c r="AE130" i="25"/>
  <c r="AE138" i="25" s="1"/>
  <c r="BD62" i="25"/>
  <c r="P62" i="25" s="1"/>
  <c r="BC27" i="25"/>
  <c r="BB27" i="25"/>
  <c r="BA27" i="25"/>
  <c r="AZ27" i="25"/>
  <c r="AY27" i="25"/>
  <c r="AX27" i="25"/>
  <c r="AW27" i="25"/>
  <c r="AV27" i="25"/>
  <c r="AU27" i="25"/>
  <c r="AT27" i="25"/>
  <c r="AS27" i="25"/>
  <c r="AR27" i="25"/>
  <c r="AQ27" i="25"/>
  <c r="AP27" i="25"/>
  <c r="AO27" i="25"/>
  <c r="AN27" i="25"/>
  <c r="AM27" i="25"/>
  <c r="AK27" i="25"/>
  <c r="AI27" i="25"/>
  <c r="AH27" i="25"/>
  <c r="AG27" i="25"/>
  <c r="AF27" i="25"/>
  <c r="AC27" i="25"/>
  <c r="AB27" i="25"/>
  <c r="Z27" i="25"/>
  <c r="Z130" i="25" s="1"/>
  <c r="X27" i="25"/>
  <c r="X130" i="25" s="1"/>
  <c r="V27" i="25"/>
  <c r="V130" i="25" s="1"/>
  <c r="BE62" i="25"/>
  <c r="BE27" i="25" s="1"/>
  <c r="BF62" i="25"/>
  <c r="BT62" i="25" s="1"/>
  <c r="AI136" i="25" l="1"/>
  <c r="AH138" i="25"/>
  <c r="BT32" i="25"/>
  <c r="BS133" i="25"/>
  <c r="BT29" i="25"/>
  <c r="BS131" i="25"/>
  <c r="BF27" i="25"/>
  <c r="BT27" i="25" s="1"/>
  <c r="P27" i="25"/>
  <c r="BS136" i="25" s="1"/>
  <c r="P130" i="25"/>
  <c r="BE130" i="25"/>
  <c r="BD27" i="25"/>
  <c r="BT31" i="25" s="1"/>
  <c r="BF130" i="25"/>
  <c r="AF136" i="25"/>
  <c r="BS139" i="25" l="1"/>
  <c r="BC18" i="25"/>
</calcChain>
</file>

<file path=xl/sharedStrings.xml><?xml version="1.0" encoding="utf-8"?>
<sst xmlns="http://schemas.openxmlformats.org/spreadsheetml/2006/main" count="795" uniqueCount="430">
  <si>
    <t>:</t>
  </si>
  <si>
    <t>Экзамены</t>
  </si>
  <si>
    <t>I курс</t>
  </si>
  <si>
    <t>II курс</t>
  </si>
  <si>
    <t>III курс</t>
  </si>
  <si>
    <t>I</t>
  </si>
  <si>
    <t>II</t>
  </si>
  <si>
    <t>III</t>
  </si>
  <si>
    <t>=</t>
  </si>
  <si>
    <t>Х</t>
  </si>
  <si>
    <t>//</t>
  </si>
  <si>
    <t>май</t>
  </si>
  <si>
    <t>–</t>
  </si>
  <si>
    <t xml:space="preserve">№
п/п
</t>
  </si>
  <si>
    <t>1.1.2</t>
  </si>
  <si>
    <t>IV курс</t>
  </si>
  <si>
    <t>IV</t>
  </si>
  <si>
    <t>4</t>
  </si>
  <si>
    <t>3</t>
  </si>
  <si>
    <t>1.1.3</t>
  </si>
  <si>
    <t>1.1.1</t>
  </si>
  <si>
    <t>/</t>
  </si>
  <si>
    <t>УК-1</t>
  </si>
  <si>
    <t>УК-2</t>
  </si>
  <si>
    <t>УК-3</t>
  </si>
  <si>
    <t>БПК-1</t>
  </si>
  <si>
    <t>БПК-2</t>
  </si>
  <si>
    <t>УК-4</t>
  </si>
  <si>
    <t>БПК-3</t>
  </si>
  <si>
    <t>БПК-4</t>
  </si>
  <si>
    <t>БПК-5</t>
  </si>
  <si>
    <t>БПК-6</t>
  </si>
  <si>
    <t>УК-7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</si>
  <si>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</si>
  <si>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</si>
  <si>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</si>
  <si>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</si>
  <si>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</si>
  <si>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</si>
  <si>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</si>
  <si>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</si>
  <si>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</si>
  <si>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</si>
  <si>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</si>
  <si>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УК-5</t>
  </si>
  <si>
    <t>УК-6</t>
  </si>
  <si>
    <t>1.1.4</t>
  </si>
  <si>
    <t>УК-8</t>
  </si>
  <si>
    <t>УК-9</t>
  </si>
  <si>
    <t>УК-10</t>
  </si>
  <si>
    <t>02
11</t>
  </si>
  <si>
    <t>04
01</t>
  </si>
  <si>
    <t>01
02</t>
  </si>
  <si>
    <t>01
03</t>
  </si>
  <si>
    <t>05
04</t>
  </si>
  <si>
    <t>03
05</t>
  </si>
  <si>
    <t>05
07</t>
  </si>
  <si>
    <t>02
08</t>
  </si>
  <si>
    <t>O</t>
  </si>
  <si>
    <t>УТВЕРЖДАЮ</t>
  </si>
  <si>
    <t>МИНИСТЕРСТВО ОБРАЗОВАНИЯ РЕСПУБЛИКИ БЕЛАРУСЬ</t>
  </si>
  <si>
    <t>ТИПОВОЙ   УЧЕБНЫЙ   ПЛАН</t>
  </si>
  <si>
    <t>Регистрационный  № _____________</t>
  </si>
  <si>
    <t>II. Сводные данные по бюджету
 времени (в неделях)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</si>
  <si>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</si>
  <si>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</si>
  <si>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</si>
  <si>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</si>
  <si>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</si>
  <si>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</si>
  <si>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</si>
  <si>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</si>
  <si>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</si>
  <si>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</si>
  <si>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</si>
  <si>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 xml:space="preserve">   I. График образовательного процесса</t>
  </si>
  <si>
    <t>Обозначения</t>
  </si>
  <si>
    <t>Количество академических часов</t>
  </si>
  <si>
    <t>Зачеты</t>
  </si>
  <si>
    <t>Всего</t>
  </si>
  <si>
    <t>Аудиторных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</si>
  <si>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</si>
  <si>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</si>
  <si>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</si>
  <si>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</si>
  <si>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</si>
  <si>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Из них</t>
  </si>
  <si>
    <t>ГОСУДАРСТВЕННЫЙ КОМПОНЕНТ</t>
  </si>
  <si>
    <t>Всего часов</t>
  </si>
  <si>
    <t>Ауд. часов</t>
  </si>
  <si>
    <t>Зач. единиц</t>
  </si>
  <si>
    <t>Код компетенции</t>
  </si>
  <si>
    <t>каникулы</t>
  </si>
  <si>
    <t>теоретическое обучение</t>
  </si>
  <si>
    <t>экзаменационная сессия</t>
  </si>
  <si>
    <t>- учебная практика</t>
  </si>
  <si>
    <t>- производственная практика</t>
  </si>
  <si>
    <t>дипломное проектирование</t>
  </si>
  <si>
    <t>итоговая аттестация</t>
  </si>
  <si>
    <t>СОГЛАСОВАНО</t>
  </si>
  <si>
    <t>ФАКУЛЬТАТИВНЫЕ ДИСЦИПЛИНЫ</t>
  </si>
  <si>
    <t>ДОПОЛНИТЕЛЬНЫЕ ВИДЫ ОБУЧЕНИЯ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</si>
  <si>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</si>
  <si>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</si>
  <si>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</si>
  <si>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</si>
  <si>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</si>
  <si>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</si>
  <si>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Название практики</t>
  </si>
  <si>
    <t>Семестр</t>
  </si>
  <si>
    <t>Недель</t>
  </si>
  <si>
    <t>Зачетных единиц</t>
  </si>
  <si>
    <t>V. Производственные практики</t>
  </si>
  <si>
    <t>VI. Дипломное проектирование</t>
  </si>
  <si>
    <t>VII. Итоговая аттестация</t>
  </si>
  <si>
    <t>VIII. Матрица компетенций</t>
  </si>
  <si>
    <t>V курс</t>
  </si>
  <si>
    <t xml:space="preserve">10 семестр
</t>
  </si>
  <si>
    <t>V</t>
  </si>
  <si>
    <t>Теоретическое обучение</t>
  </si>
  <si>
    <t>Учебные практики</t>
  </si>
  <si>
    <t>Производственные  практики</t>
  </si>
  <si>
    <t>Дипломное проектирование</t>
  </si>
  <si>
    <t>Итоговая  аттестация</t>
  </si>
  <si>
    <t>Каникулы</t>
  </si>
  <si>
    <t>Всего зачетных единиц</t>
  </si>
  <si>
    <t>Республики Беларусь</t>
  </si>
  <si>
    <t>И.А. Старовойтова</t>
  </si>
  <si>
    <t>Протокол № ____ от _________________ 20       г.</t>
  </si>
  <si>
    <t>Код компе- тенции</t>
  </si>
  <si>
    <t>III. План образовательного процесса</t>
  </si>
  <si>
    <t>Экзаменационные  сессии</t>
  </si>
  <si>
    <t>Наименование компетенции</t>
  </si>
  <si>
    <t>Код модуля, учебной дисциплины</t>
  </si>
  <si>
    <t>БПК-7</t>
  </si>
  <si>
    <t>Название модуля,
учебной дисциплины,
  курсового проекта 
(курсовой работы)</t>
  </si>
  <si>
    <t>Курсы</t>
  </si>
  <si>
    <t>Количество часов учебных занятий</t>
  </si>
  <si>
    <t>О</t>
  </si>
  <si>
    <t>История</t>
  </si>
  <si>
    <t>Политология</t>
  </si>
  <si>
    <t>Экономика</t>
  </si>
  <si>
    <t>Философия</t>
  </si>
  <si>
    <t>1.2.1</t>
  </si>
  <si>
    <t>1.2.2</t>
  </si>
  <si>
    <t>1.2.3</t>
  </si>
  <si>
    <t>Математика</t>
  </si>
  <si>
    <t>Химия</t>
  </si>
  <si>
    <t>Физика</t>
  </si>
  <si>
    <t>1.3.1</t>
  </si>
  <si>
    <t>Инженерная графика</t>
  </si>
  <si>
    <t>1.3.2</t>
  </si>
  <si>
    <t>Лингвистический модуль</t>
  </si>
  <si>
    <t>1.4.1</t>
  </si>
  <si>
    <t>Иностранный язык</t>
  </si>
  <si>
    <t>1.5.1</t>
  </si>
  <si>
    <t>1.5.2</t>
  </si>
  <si>
    <t>1.6.1</t>
  </si>
  <si>
    <t>1.6.2</t>
  </si>
  <si>
    <t>1.7.1</t>
  </si>
  <si>
    <t>1.7.2</t>
  </si>
  <si>
    <t>Социально-гуманитарный модуль 2</t>
  </si>
  <si>
    <t>Политические институты  и политические процессы /Логика</t>
  </si>
  <si>
    <t>2.1.1</t>
  </si>
  <si>
    <t>2.1.2</t>
  </si>
  <si>
    <t>2.2.1</t>
  </si>
  <si>
    <t>2.2.2</t>
  </si>
  <si>
    <t>2.3.1</t>
  </si>
  <si>
    <t>2.4.2</t>
  </si>
  <si>
    <t>2.4.1</t>
  </si>
  <si>
    <t>2.5.1</t>
  </si>
  <si>
    <t>2.6.1</t>
  </si>
  <si>
    <t>Теоретические основы электротехники</t>
  </si>
  <si>
    <t xml:space="preserve">Электроника и информационно-измерительная техника </t>
  </si>
  <si>
    <t>Электромеханика</t>
  </si>
  <si>
    <t>Курсовой проект по учебной дисциплине "Электромеханика"</t>
  </si>
  <si>
    <t>Охрана труда</t>
  </si>
  <si>
    <t>Математическое моделирование в энергетике</t>
  </si>
  <si>
    <t>Изоляция и перенапряжения в электроэнергетических системах</t>
  </si>
  <si>
    <t>Курсовая работа по учебной дисциплине "Математическое моделирование в энергетике"</t>
  </si>
  <si>
    <t>Электрические сети</t>
  </si>
  <si>
    <t>Электроэнергетические системы</t>
  </si>
  <si>
    <t>Курсовой проект по учебной дисциплине "Электроэнергетические системы"</t>
  </si>
  <si>
    <t>Основы эколого-энергетической устойчивости производства</t>
  </si>
  <si>
    <t>Электротехнические материалы</t>
  </si>
  <si>
    <t>Конструкционные материалы</t>
  </si>
  <si>
    <t>Информационные технологии в электроэнергетике</t>
  </si>
  <si>
    <t>Курсовая работа по учебной дисциплине "Информационные технологии в электроэнергетике"</t>
  </si>
  <si>
    <t>Управление энергосистемами</t>
  </si>
  <si>
    <t xml:space="preserve">Электрический привод </t>
  </si>
  <si>
    <t>Экономика энергетики  и энергетический менеджмент</t>
  </si>
  <si>
    <t>Основы научных исследований и инновационной деятельности</t>
  </si>
  <si>
    <t>Монтаж электрических сетей</t>
  </si>
  <si>
    <t>Автоматизация и управление электрическими сетями</t>
  </si>
  <si>
    <t>Конструкции электрических сетей</t>
  </si>
  <si>
    <t>Введение в инженерное образование</t>
  </si>
  <si>
    <t>Физическая культура</t>
  </si>
  <si>
    <t>/10</t>
  </si>
  <si>
    <t>/16</t>
  </si>
  <si>
    <t>/124</t>
  </si>
  <si>
    <t>/36</t>
  </si>
  <si>
    <t>/28</t>
  </si>
  <si>
    <t>/32</t>
  </si>
  <si>
    <t>4.1</t>
  </si>
  <si>
    <t>Белорусский язык (профессиональная лексика)</t>
  </si>
  <si>
    <t>4.2</t>
  </si>
  <si>
    <t>/4</t>
  </si>
  <si>
    <t>/34</t>
  </si>
  <si>
    <t>/1-8</t>
  </si>
  <si>
    <t>/396</t>
  </si>
  <si>
    <t>/392</t>
  </si>
  <si>
    <t>/68</t>
  </si>
  <si>
    <t>Курсовой проект по учебной дисциплине "Устойчивость электроэнергетических систем "</t>
  </si>
  <si>
    <t>Эксплуатация электрических сетей</t>
  </si>
  <si>
    <t>Электроснабжение промышленных предприятий</t>
  </si>
  <si>
    <t>Технологическая</t>
  </si>
  <si>
    <t>Специализирующая</t>
  </si>
  <si>
    <t>Преддипломная</t>
  </si>
  <si>
    <t>Защита дипломного проекта в ГЭК</t>
  </si>
  <si>
    <t>2.9.2</t>
  </si>
  <si>
    <t>2.9.3</t>
  </si>
  <si>
    <t>Разработан в качестве примера реализации образовательного стандарта по специальности 1-43 01 02 "Электроэнергетические системы и сети".</t>
  </si>
  <si>
    <t>1.4</t>
  </si>
  <si>
    <t>1.3</t>
  </si>
  <si>
    <t>БП</t>
  </si>
  <si>
    <t>2.2</t>
  </si>
  <si>
    <t>2.3</t>
  </si>
  <si>
    <t>2.4</t>
  </si>
  <si>
    <t>2.5</t>
  </si>
  <si>
    <t>2.6</t>
  </si>
  <si>
    <t>2.7</t>
  </si>
  <si>
    <t>2.8</t>
  </si>
  <si>
    <t>3.1.1</t>
  </si>
  <si>
    <t>3.1.2</t>
  </si>
  <si>
    <t>2.10.1</t>
  </si>
  <si>
    <t>2.10.2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</si>
  <si>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</si>
  <si>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</si>
  <si>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</si>
  <si>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</si>
  <si>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18 недель</t>
  </si>
  <si>
    <t>6 семестр,
14 недель</t>
  </si>
  <si>
    <t>7 семестр,
16 недель</t>
  </si>
  <si>
    <t>8 семестр,
14 недель</t>
  </si>
  <si>
    <t>Оптимизация режимов энергосистем</t>
  </si>
  <si>
    <t>Устойчивость электроэнергетических систем</t>
  </si>
  <si>
    <t xml:space="preserve">Электромагнитные переходные процессы </t>
  </si>
  <si>
    <t>Курсовой проект по учебной дисциплине "Электромагнитные переходные процессы "</t>
  </si>
  <si>
    <t xml:space="preserve">Возобновляемые источники энергии </t>
  </si>
  <si>
    <t>1.5</t>
  </si>
  <si>
    <t>Курсовой проект по учебной дисциплине "Электроснабжение промышленных предприятий"</t>
  </si>
  <si>
    <t>Курсовая работа по учебной дисциплине "Управление энергосистемами"</t>
  </si>
  <si>
    <t>Релейная защита и автоматика в электроэнергетических системах</t>
  </si>
  <si>
    <t>Производство электроэнергии</t>
  </si>
  <si>
    <t>Наладка и испытания электрооборудования</t>
  </si>
  <si>
    <t>Технологии проектирования информационных систем в энергетике</t>
  </si>
  <si>
    <t>9 семестр,
16 недель</t>
  </si>
  <si>
    <t>Начальник Главного управления профессионального образования                   
Министерства образования Республики Беларусь</t>
  </si>
  <si>
    <t>Курсовая работа по учебной дисциплине "Теплоэнергетические
процессы и установки"</t>
  </si>
  <si>
    <t>Электрооборудование подстанций</t>
  </si>
  <si>
    <t>Защита населения и объектов от чрезвычайных ситуаций. Радиационная безопасность</t>
  </si>
  <si>
    <t xml:space="preserve"> 1.1</t>
  </si>
  <si>
    <t>1.2</t>
  </si>
  <si>
    <t>Модуль "Естественнонаучные дисциплины"</t>
  </si>
  <si>
    <t>Модуль "Общепрофессиональные
дисциплины"</t>
  </si>
  <si>
    <t xml:space="preserve"> 1.6</t>
  </si>
  <si>
    <t>Модуль "Электроэнергетические системы и сети"</t>
  </si>
  <si>
    <t>Психология труда/История науки и техники</t>
  </si>
  <si>
    <t>2.1</t>
  </si>
  <si>
    <t xml:space="preserve"> 2.5</t>
  </si>
  <si>
    <t>Модуль "Информационные технологии и проектирование информационных систем в энергетике"</t>
  </si>
  <si>
    <t>Модуль "Научная и инновационная деятельность"</t>
  </si>
  <si>
    <t>2.9</t>
  </si>
  <si>
    <t>2.10</t>
  </si>
  <si>
    <t>Модуль "Электрические станции, подстанции и релейная защита"</t>
  </si>
  <si>
    <t xml:space="preserve"> 3.1</t>
  </si>
  <si>
    <t xml:space="preserve">Модуль "Проектирование механической части и эксплуатации электрооборудования" </t>
  </si>
  <si>
    <t>Всего зачетных 
единиц</t>
  </si>
  <si>
    <t>Модуль "Измерительные приборы"</t>
  </si>
  <si>
    <t>Проверка</t>
  </si>
  <si>
    <t xml:space="preserve">Всего </t>
  </si>
  <si>
    <t>Ауд</t>
  </si>
  <si>
    <t>Проверка 2</t>
  </si>
  <si>
    <t>З.ед.</t>
  </si>
  <si>
    <t>Осуществлять коммуникации на иностранном языке для решения задач межличностного и межкультурного взаимодействия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</si>
  <si>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</si>
  <si>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</si>
  <si>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УК-11</t>
  </si>
  <si>
    <t>Обладать навыками здоровьесбережения</t>
  </si>
  <si>
    <t>2*</t>
  </si>
  <si>
    <t>Прикладная механика</t>
  </si>
  <si>
    <t>Курсовой проект по учебной дисциплине "Прикладная механика"</t>
  </si>
  <si>
    <t>Курсовой проект по учебной дисциплине "Проектирование механической части  линий электропередач"</t>
  </si>
  <si>
    <t>Модуль специальных электротехнических дисциплин</t>
  </si>
  <si>
    <t>1.7.3</t>
  </si>
  <si>
    <t>1.5.3</t>
  </si>
  <si>
    <t>Проектирование механической части линий электропередач</t>
  </si>
  <si>
    <t>1.6.3</t>
  </si>
  <si>
    <t>1.6.4</t>
  </si>
  <si>
    <t>1.7</t>
  </si>
  <si>
    <t>Модуль "Математическое моделирование и электропривод"</t>
  </si>
  <si>
    <t xml:space="preserve"> 2.4</t>
  </si>
  <si>
    <t>2.5.2</t>
  </si>
  <si>
    <t>/6</t>
  </si>
  <si>
    <t>Курсовой проект по учебной дисциплине "Монтаж электрических сетей"</t>
  </si>
  <si>
    <t>3.1.3</t>
  </si>
  <si>
    <t>3.1.4</t>
  </si>
  <si>
    <t>3.1.5</t>
  </si>
  <si>
    <t>3.1.6</t>
  </si>
  <si>
    <t>5.1</t>
  </si>
  <si>
    <t>4.3</t>
  </si>
  <si>
    <t>5</t>
  </si>
  <si>
    <t>5.2</t>
  </si>
  <si>
    <t>2.9.4</t>
  </si>
  <si>
    <t>2.7.1</t>
  </si>
  <si>
    <t>2.7.2</t>
  </si>
  <si>
    <t xml:space="preserve"> 2.8.1</t>
  </si>
  <si>
    <t>2.8.4</t>
  </si>
  <si>
    <t>2.9.1</t>
  </si>
  <si>
    <t>3.1</t>
  </si>
  <si>
    <t>1.6</t>
  </si>
  <si>
    <t>2.8.2</t>
  </si>
  <si>
    <t xml:space="preserve"> 2.8.3</t>
  </si>
  <si>
    <t>Выполнять экономический анализ деятельности электроэнергетического объекта и выбирать оптимальный вариант его схемы или структуры</t>
  </si>
  <si>
    <t xml:space="preserve">Проектировать паротурбинные установки тепловой электростанции </t>
  </si>
  <si>
    <t>Применять законы электротехники для исследования режимов работы электроэнергетических систем</t>
  </si>
  <si>
    <t xml:space="preserve"> </t>
  </si>
  <si>
    <t>1-4</t>
  </si>
  <si>
    <t>2-4</t>
  </si>
  <si>
    <t>1-3</t>
  </si>
  <si>
    <t>УК-12</t>
  </si>
  <si>
    <t>Анализировать социально-значимые явления, события и процессы, использовать социологическую и экономическую информацию</t>
  </si>
  <si>
    <t>УК-4,7</t>
  </si>
  <si>
    <t>УК-1,5,6</t>
  </si>
  <si>
    <t>УК-1,2,
БПК-2</t>
  </si>
  <si>
    <t>УК-13</t>
  </si>
  <si>
    <t>УК-14</t>
  </si>
  <si>
    <t xml:space="preserve">Анализировать различные аспекты современных политических институтов, определять характеристики и виды политических систем </t>
  </si>
  <si>
    <t>Использовать формы, приемы, методы и законы интеллектуальной познавательной деятельности в профессиональной сфере</t>
  </si>
  <si>
    <t>Анализировать теоретико-методологические основы проблемы профессионального становления личности в процессе труда</t>
  </si>
  <si>
    <t xml:space="preserve">Оценивать основные события и этапы в истории для формирования целостного представления о развитии  науки и техники </t>
  </si>
  <si>
    <t>УК-15</t>
  </si>
  <si>
    <t>УК-16</t>
  </si>
  <si>
    <t>УК-11/
УК-12</t>
  </si>
  <si>
    <t>УК-13/
УК-14</t>
  </si>
  <si>
    <t>1.7.2, 1.7.3, 2.4.1, 2.5.1, 2.8</t>
  </si>
  <si>
    <t>Проводить научные исследования при разработке новых устройств электроустановок</t>
  </si>
  <si>
    <t>1.3, 1.7.2, 1.7.3, 2.2.1, 2.4.1, 2.5.1, 2.8, 2.10, 3.1</t>
  </si>
  <si>
    <t>1.7.2, 1.7.3, 2.4.1, 2.5.1, 2.8, 2.10, 3.1</t>
  </si>
  <si>
    <t>УК-1,6, 
СК-12</t>
  </si>
  <si>
    <t>Продолжение типового учебного плана по специальности 1-43 01 02 "Электроэнергетические системы и сети", регистрационный № ____________________</t>
  </si>
  <si>
    <t>Курсовой проект по учебной дисциплине "Производство электроэнергии"</t>
  </si>
  <si>
    <t>БПК-3,4</t>
  </si>
  <si>
    <t>БПК-5,6</t>
  </si>
  <si>
    <t>Применять знания естественнонаучных учебных дисциплин для экспериментального и теоретического изучения, анализа и решения прикладных инженерных задач</t>
  </si>
  <si>
    <t xml:space="preserve">Использовать языковой материал в профессиональной области на белорусском языке </t>
  </si>
  <si>
    <t>Использовать численные методы и готовые специальные  прикладные компьютерные программы при анализе режимов работы электроэнергетической системы и при проектировании ее элементов</t>
  </si>
  <si>
    <t>Обеспечивать здоровые и безопасные условия труда, защиту производственного персонала и населения от возможных последствий аварий и катастроф</t>
  </si>
  <si>
    <t>Коррупция и её общественная опасность</t>
  </si>
  <si>
    <t>Метрология, стандартизация и сертификация</t>
  </si>
  <si>
    <t>КОМПОНЕНТ УЧРЕЖДЕНИЯ ВЫСШЕГО ОБРАЗОВАНИЯ</t>
  </si>
  <si>
    <t>Основы управления интеллектуальной собственностью²</t>
  </si>
  <si>
    <r>
      <rPr>
        <vertAlign val="superscript"/>
        <sz val="48"/>
        <rFont val="Arial"/>
        <family val="2"/>
        <charset val="204"/>
      </rPr>
      <t>1</t>
    </r>
    <r>
      <rPr>
        <sz val="48"/>
        <rFont val="Arial"/>
        <family val="2"/>
        <charset val="204"/>
      </rPr>
      <t xml:space="preserve"> Дифференцированный зачет.</t>
    </r>
  </si>
  <si>
    <t xml:space="preserve">Модуль "Безопасность жизнедеятельности" </t>
  </si>
  <si>
    <t>Социально-гуманитарный модуль 1</t>
  </si>
  <si>
    <t>Теплоэнергетические
процессы и установки</t>
  </si>
  <si>
    <t>Модуль "Экономика и менеджмент"</t>
  </si>
  <si>
    <t>Модуль "Переходные процессы, электромагнитная совместимость и электроснабжение"</t>
  </si>
  <si>
    <t>Владеть основами исследовательской деятельности, осуществлять поиск, анализ и синтез информации</t>
  </si>
  <si>
    <t>Ознакомительная (энергетическая)</t>
  </si>
  <si>
    <t>1.1.2, 1.1.3</t>
  </si>
  <si>
    <t>Применять знания теоретической механики для расчета и проектирования деталей и узлов общепромышленных механизмов с применением компьютерных программ  и использовать навыки построения геометрических проекций деталей машин при выполнении конструктивных чертежей</t>
  </si>
  <si>
    <t>Рассчитывать передачу и распределение электроэнергии и энергоносителей среди потребителей, рассчитывать параметры воздушных и кабельных линий электропередачи,  выполнять проектирование электрических машин и трансформаторов, различать принципы их действия</t>
  </si>
  <si>
    <t xml:space="preserve">Применять знания о режимах работы приводов механизмов электрооборудования электроэнергетических систем и методы математического моделирования нормальных и аварийных режимов работы электроэнергетической системы с учетом  компьютерных алгоритмов расчета токов короткого замыкания </t>
  </si>
  <si>
    <t>Анализировать требования государственных стандартов к метрологическим показателям контрольно-измерительных приборов для контроля качества параметров электрической энергии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</si>
  <si>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</si>
  <si>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УК-1,6, 
СК-10</t>
  </si>
  <si>
    <t>Проводить испытания высоковольтного электрооборудования, использовать правила безопасной эксплуатации высоковольтных установок, оптимизировать режимы работы электрооборудования энергосистемы</t>
  </si>
  <si>
    <t>Применять нормы  проектирования, монтажа и эксплуатации механической части линий электропередач, автоматизированного управление энергосистемами, наладку и испытание электрооборудования энергосистем в соостветствии с  техническими кодексами установившейся практики</t>
  </si>
  <si>
    <t xml:space="preserve">Эксперт-нормоконтролер 
___________________________________  </t>
  </si>
  <si>
    <t>В рамках данной специальности могут быть реализованы следующие  специализации:</t>
  </si>
  <si>
    <r>
      <rPr>
        <vertAlign val="superscript"/>
        <sz val="48"/>
        <rFont val="Arial"/>
        <family val="2"/>
        <charset val="204"/>
      </rPr>
      <t>2</t>
    </r>
    <r>
      <rPr>
        <sz val="48"/>
        <rFont val="Arial"/>
        <family val="2"/>
        <charset val="204"/>
      </rPr>
      <t xml:space="preserve"> 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</si>
  <si>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>36</t>
  </si>
  <si>
    <r>
      <rPr>
        <u/>
        <sz val="48"/>
        <rFont val="Arial"/>
        <family val="2"/>
        <charset val="204"/>
      </rPr>
      <t xml:space="preserve">29 </t>
    </r>
    <r>
      <rPr>
        <sz val="48"/>
        <rFont val="Arial"/>
        <family val="2"/>
        <charset val="204"/>
      </rPr>
      <t xml:space="preserve">
09
</t>
    </r>
  </si>
  <si>
    <r>
      <rPr>
        <u/>
        <sz val="48"/>
        <rFont val="Arial"/>
        <family val="2"/>
        <charset val="204"/>
      </rPr>
      <t xml:space="preserve">27 </t>
    </r>
    <r>
      <rPr>
        <sz val="48"/>
        <rFont val="Arial"/>
        <family val="2"/>
        <charset val="204"/>
      </rPr>
      <t xml:space="preserve">
10
</t>
    </r>
  </si>
  <si>
    <r>
      <rPr>
        <u/>
        <sz val="48"/>
        <rFont val="Arial"/>
        <family val="2"/>
        <charset val="204"/>
      </rPr>
      <t xml:space="preserve">29 </t>
    </r>
    <r>
      <rPr>
        <sz val="48"/>
        <rFont val="Arial"/>
        <family val="2"/>
        <charset val="204"/>
      </rPr>
      <t xml:space="preserve">
12
</t>
    </r>
  </si>
  <si>
    <r>
      <rPr>
        <u/>
        <sz val="48"/>
        <rFont val="Arial"/>
        <family val="2"/>
        <charset val="204"/>
      </rPr>
      <t xml:space="preserve">26 </t>
    </r>
    <r>
      <rPr>
        <sz val="48"/>
        <rFont val="Arial"/>
        <family val="2"/>
        <charset val="204"/>
      </rPr>
      <t xml:space="preserve">
01
</t>
    </r>
  </si>
  <si>
    <r>
      <rPr>
        <u/>
        <sz val="48"/>
        <rFont val="Arial"/>
        <family val="2"/>
        <charset val="204"/>
      </rPr>
      <t xml:space="preserve">23 </t>
    </r>
    <r>
      <rPr>
        <sz val="48"/>
        <rFont val="Arial"/>
        <family val="2"/>
        <charset val="204"/>
      </rPr>
      <t xml:space="preserve">
02
</t>
    </r>
  </si>
  <si>
    <r>
      <rPr>
        <u/>
        <sz val="48"/>
        <rFont val="Arial"/>
        <family val="2"/>
        <charset val="204"/>
      </rPr>
      <t xml:space="preserve">30 </t>
    </r>
    <r>
      <rPr>
        <sz val="48"/>
        <rFont val="Arial"/>
        <family val="2"/>
        <charset val="204"/>
      </rPr>
      <t xml:space="preserve">
03
</t>
    </r>
  </si>
  <si>
    <r>
      <rPr>
        <u/>
        <sz val="48"/>
        <rFont val="Arial"/>
        <family val="2"/>
        <charset val="204"/>
      </rPr>
      <t xml:space="preserve">27 </t>
    </r>
    <r>
      <rPr>
        <sz val="48"/>
        <rFont val="Arial"/>
        <family val="2"/>
        <charset val="204"/>
      </rPr>
      <t xml:space="preserve">
04
</t>
    </r>
  </si>
  <si>
    <r>
      <rPr>
        <u/>
        <sz val="48"/>
        <rFont val="Arial"/>
        <family val="2"/>
        <charset val="204"/>
      </rPr>
      <t>29</t>
    </r>
    <r>
      <rPr>
        <sz val="48"/>
        <rFont val="Arial"/>
        <family val="2"/>
        <charset val="204"/>
      </rPr>
      <t xml:space="preserve">
06
</t>
    </r>
  </si>
  <si>
    <r>
      <rPr>
        <u/>
        <sz val="48"/>
        <rFont val="Arial"/>
        <family val="2"/>
        <charset val="204"/>
      </rPr>
      <t xml:space="preserve">27 </t>
    </r>
    <r>
      <rPr>
        <sz val="48"/>
        <rFont val="Arial"/>
        <family val="2"/>
        <charset val="204"/>
      </rPr>
      <t xml:space="preserve">
07
</t>
    </r>
  </si>
  <si>
    <r>
      <t xml:space="preserve">05
</t>
    </r>
    <r>
      <rPr>
        <sz val="48"/>
        <rFont val="Arial"/>
        <family val="2"/>
        <charset val="204"/>
      </rPr>
      <t>10</t>
    </r>
  </si>
  <si>
    <t>УК-4,10</t>
  </si>
  <si>
    <t>Электромагнитная совместимость в электрических сетях</t>
  </si>
  <si>
    <t>Модуль "Электрические режимы, конструкции электрооборудование, изоляция и перенапряжение"</t>
  </si>
  <si>
    <t xml:space="preserve">Первый заместитель </t>
  </si>
  <si>
    <t xml:space="preserve">Министра образования </t>
  </si>
  <si>
    <t>Модуль "Теплоэнергетика и возобновляемые источники энергии"</t>
  </si>
  <si>
    <t xml:space="preserve">Специальность  1-43 01 02  Электроэнергетические системы и сети </t>
  </si>
  <si>
    <t>____________________ Ф.А. Романюк</t>
  </si>
  <si>
    <t>____________________</t>
  </si>
  <si>
    <t>____________________ Е.Г. Пономаренко</t>
  </si>
  <si>
    <t>____________________ С.А. Касперович</t>
  </si>
  <si>
    <t>____________________ И.В. Титович</t>
  </si>
  <si>
    <t>____________________ Т.А. Богомья</t>
  </si>
  <si>
    <t>Модуль дисциплин специализации 
1-43 01 02 01 "Проектирование и эксплуатация электроэнергетических систем"</t>
  </si>
  <si>
    <t>______________________ С.А. Касперович</t>
  </si>
  <si>
    <t xml:space="preserve">______________________ И.В. Титович </t>
  </si>
  <si>
    <t>СК-8, 
УК-1,5,6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</si>
  <si>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</si>
  <si>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</si>
  <si>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</si>
  <si>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</si>
  <si>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современной культурой мышления, уметь использовать основы философских знаний в профессиональной деятельности</t>
  </si>
  <si>
    <t>Обеспечивать безопасную работу в электроустановках ввиду аспектов эколого-энергетической устойчивости производства</t>
  </si>
  <si>
    <t>Применять конструкционные и электротехнические материалы в конструкциях электрических машин и оборудования, при проектировании, эксплуатации и наладке аналоговых и цифровых устройств защиты и автоматики электроэнергетических объектов</t>
  </si>
  <si>
    <t xml:space="preserve">Выполнять расчет токов при различных видах короткого замыкания и результирующей устойчивости электроэнергетической системы и выполнять расчёт электромагнитной обстановки на объектах электроэнергетики для электроснабжения промышленных предприятий </t>
  </si>
  <si>
    <t>1-43 01 02 01 "Проектирование и эксплуатация электроэнергетических систем",</t>
  </si>
  <si>
    <t>1-43 01 02 02 "Проектирование, монтаж и эксплуатация электрических сетей",</t>
  </si>
  <si>
    <t>1-43 01 02 03 "Диспетчерское управление электроэнергетическими системами и сетями".</t>
  </si>
  <si>
    <t>Председатель УМО по образованию
 в области энергетики и энергетического оборудования</t>
  </si>
  <si>
    <t>Рекомендован к утверждению Президиумом Совета УМО по образованию 
в области энергетики и энергетического оборудования</t>
  </si>
  <si>
    <t>Председатель Научно-методического совета УМО по образованию
в области энергетики и энергетического оборудования</t>
  </si>
  <si>
    <t>Выполнять расчет параметров работы электростанций, проектных параметров релейной защиты и противоаварийной автоматики в электроэнергетических системах</t>
  </si>
  <si>
    <r>
      <t xml:space="preserve">Квалификация </t>
    </r>
    <r>
      <rPr>
        <b/>
        <sz val="56"/>
        <rFont val="Arial"/>
        <family val="2"/>
        <charset val="204"/>
      </rPr>
      <t>инженер-энергетик</t>
    </r>
  </si>
  <si>
    <r>
      <t xml:space="preserve">Срок обучения </t>
    </r>
    <r>
      <rPr>
        <b/>
        <sz val="56"/>
        <rFont val="Arial"/>
        <family val="2"/>
        <charset val="204"/>
      </rPr>
      <t xml:space="preserve"> 5 лет</t>
    </r>
  </si>
  <si>
    <t>Специализация 1- 43 01 02 01 Проектирование и эксплуатация электроэнергетических систем</t>
  </si>
  <si>
    <t xml:space="preserve">Проректор по научно-методической работе Государственного учреждения образования 
"Республиканский институт высшей школы"
</t>
  </si>
  <si>
    <t>Проректор по научно-методической работе Государственного учреждения образования 
"Республиканский институт высшей школы"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</si>
</sst>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56"/>
      <name val="Arial"/>
      <family val="2"/>
      <charset val="204"/>
    </font>
    <font>
      <sz val="54"/>
      <name val="Arial"/>
      <family val="2"/>
      <charset val="204"/>
    </font>
    <font>
      <sz val="48"/>
      <name val="Arial"/>
      <family val="2"/>
      <charset val="204"/>
    </font>
    <font>
      <b/>
      <sz val="48"/>
      <name val="Arial"/>
      <family val="2"/>
      <charset val="204"/>
    </font>
    <font>
      <sz val="10"/>
      <name val="Arial"/>
      <family val="2"/>
      <charset val="204"/>
    </font>
    <font>
      <b/>
      <i/>
      <sz val="48"/>
      <name val="Arial"/>
      <family val="2"/>
      <charset val="204"/>
    </font>
    <font>
      <i/>
      <sz val="48"/>
      <name val="Arial"/>
      <family val="2"/>
      <charset val="204"/>
    </font>
    <font>
      <sz val="48"/>
      <color theme="0"/>
      <name val="Arial"/>
      <family val="2"/>
      <charset val="204"/>
    </font>
    <font>
      <b/>
      <sz val="48"/>
      <color theme="0"/>
      <name val="Arial"/>
      <family val="2"/>
      <charset val="204"/>
    </font>
    <font>
      <b/>
      <sz val="52"/>
      <name val="Arial"/>
      <family val="2"/>
      <charset val="204"/>
    </font>
    <font>
      <vertAlign val="superscript"/>
      <sz val="48"/>
      <name val="Arial"/>
      <family val="2"/>
      <charset val="204"/>
    </font>
    <font>
      <sz val="60"/>
      <name val="Arial"/>
      <family val="2"/>
      <charset val="204"/>
    </font>
    <font>
      <sz val="52"/>
      <name val="Arial"/>
      <family val="2"/>
      <charset val="204"/>
    </font>
    <font>
      <b/>
      <sz val="56"/>
      <name val="Arial"/>
      <family val="2"/>
      <charset val="204"/>
    </font>
    <font>
      <u/>
      <sz val="48"/>
      <name val="Arial"/>
      <family val="2"/>
      <charset val="204"/>
    </font>
    <font>
      <sz val="46"/>
      <name val="Arial"/>
      <family val="2"/>
      <charset val="204"/>
    </font>
    <font>
      <b/>
      <sz val="46"/>
      <name val="Arial"/>
      <family val="2"/>
      <charset val="204"/>
    </font>
    <font>
      <sz val="38"/>
      <name val="Arial"/>
      <family val="2"/>
      <charset val="204"/>
    </font>
    <font>
      <sz val="20"/>
      <name val="Arial"/>
      <family val="2"/>
      <charset val="204"/>
    </font>
    <font>
      <sz val="26"/>
      <name val="Arial"/>
      <family val="2"/>
      <charset val="204"/>
    </font>
    <font>
      <sz val="40"/>
      <name val="Arial"/>
      <family val="2"/>
      <charset val="204"/>
    </font>
    <font>
      <i/>
      <sz val="20"/>
      <name val="Arial"/>
      <family val="2"/>
      <charset val="204"/>
    </font>
    <font>
      <i/>
      <sz val="10"/>
      <name val="Arial"/>
      <family val="2"/>
      <charset val="204"/>
    </font>
    <font>
      <b/>
      <sz val="60"/>
      <name val="Arial"/>
      <family val="2"/>
      <charset val="204"/>
    </font>
    <font>
      <sz val="44"/>
      <name val="Arial"/>
      <family val="2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075">
    <xf numFmtId="0" fontId="0" fillId="0" borderId="0" xfId="0"/>
    <xf numFmtId="0" fontId="0" fillId="0" borderId="3" xfId="0" applyBorder="1"/>
    <xf numFmtId="0" fontId="5" fillId="2" borderId="0" xfId="0" applyFont="1" applyFill="1" applyAlignment="1"/>
    <xf numFmtId="0" fontId="5" fillId="2" borderId="0" xfId="0" applyFont="1" applyFill="1"/>
    <xf numFmtId="0" fontId="6" fillId="2" borderId="0" xfId="1" applyFont="1" applyFill="1" applyBorder="1" applyAlignment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/>
    <xf numFmtId="0" fontId="6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1" fontId="5" fillId="2" borderId="0" xfId="0" applyNumberFormat="1" applyFont="1" applyFill="1" applyBorder="1"/>
    <xf numFmtId="1" fontId="9" fillId="2" borderId="3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" fontId="9" fillId="2" borderId="31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30" xfId="0" applyNumberFormat="1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" fontId="5" fillId="2" borderId="68" xfId="0" applyNumberFormat="1" applyFont="1" applyFill="1" applyBorder="1" applyAlignment="1">
      <alignment horizontal="center" vertical="center"/>
    </xf>
    <xf numFmtId="1" fontId="5" fillId="2" borderId="71" xfId="0" applyNumberFormat="1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" fontId="5" fillId="2" borderId="33" xfId="0" applyNumberFormat="1" applyFont="1" applyFill="1" applyBorder="1" applyAlignment="1">
      <alignment horizontal="center" vertical="center"/>
    </xf>
    <xf numFmtId="1" fontId="5" fillId="2" borderId="48" xfId="0" applyNumberFormat="1" applyFont="1" applyFill="1" applyBorder="1" applyAlignment="1">
      <alignment horizontal="center" vertical="center"/>
    </xf>
    <xf numFmtId="1" fontId="5" fillId="2" borderId="41" xfId="0" applyNumberFormat="1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1" fontId="9" fillId="2" borderId="48" xfId="0" applyNumberFormat="1" applyFont="1" applyFill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1" fontId="5" fillId="2" borderId="6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1" fontId="5" fillId="2" borderId="69" xfId="0" applyNumberFormat="1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5" fillId="2" borderId="44" xfId="0" applyNumberFormat="1" applyFont="1" applyFill="1" applyBorder="1" applyAlignment="1">
      <alignment horizontal="center" vertical="center"/>
    </xf>
    <xf numFmtId="1" fontId="9" fillId="2" borderId="43" xfId="0" applyNumberFormat="1" applyFont="1" applyFill="1" applyBorder="1" applyAlignment="1">
      <alignment horizontal="center" vertical="center"/>
    </xf>
    <xf numFmtId="1" fontId="9" fillId="2" borderId="44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1" fontId="5" fillId="2" borderId="61" xfId="0" applyNumberFormat="1" applyFont="1" applyFill="1" applyBorder="1" applyAlignment="1">
      <alignment horizontal="center" vertical="center"/>
    </xf>
    <xf numFmtId="0" fontId="5" fillId="2" borderId="41" xfId="0" applyFont="1" applyFill="1" applyBorder="1"/>
    <xf numFmtId="1" fontId="5" fillId="2" borderId="42" xfId="0" applyNumberFormat="1" applyFont="1" applyFill="1" applyBorder="1"/>
    <xf numFmtId="0" fontId="5" fillId="2" borderId="42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9" xfId="0" applyFont="1" applyFill="1" applyBorder="1"/>
    <xf numFmtId="1" fontId="5" fillId="2" borderId="37" xfId="0" applyNumberFormat="1" applyFont="1" applyFill="1" applyBorder="1"/>
    <xf numFmtId="0" fontId="5" fillId="2" borderId="3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57" xfId="0" applyFont="1" applyFill="1" applyBorder="1"/>
    <xf numFmtId="1" fontId="5" fillId="2" borderId="64" xfId="0" applyNumberFormat="1" applyFont="1" applyFill="1" applyBorder="1"/>
    <xf numFmtId="0" fontId="5" fillId="2" borderId="6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" fontId="5" fillId="2" borderId="75" xfId="0" applyNumberFormat="1" applyFont="1" applyFill="1" applyBorder="1"/>
    <xf numFmtId="1" fontId="5" fillId="2" borderId="14" xfId="0" applyNumberFormat="1" applyFont="1" applyFill="1" applyBorder="1" applyAlignment="1">
      <alignment horizontal="center" vertical="center"/>
    </xf>
    <xf numFmtId="0" fontId="5" fillId="2" borderId="13" xfId="0" applyFont="1" applyFill="1" applyBorder="1"/>
    <xf numFmtId="1" fontId="5" fillId="2" borderId="16" xfId="0" applyNumberFormat="1" applyFont="1" applyFill="1" applyBorder="1"/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0" xfId="0" applyFont="1" applyFill="1" applyBorder="1"/>
    <xf numFmtId="1" fontId="5" fillId="2" borderId="45" xfId="0" applyNumberFormat="1" applyFont="1" applyFill="1" applyBorder="1"/>
    <xf numFmtId="0" fontId="5" fillId="2" borderId="27" xfId="0" applyFont="1" applyFill="1" applyBorder="1" applyAlignment="1">
      <alignment horizontal="center" vertical="center"/>
    </xf>
    <xf numFmtId="1" fontId="5" fillId="2" borderId="4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1" fontId="5" fillId="2" borderId="51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1" fontId="5" fillId="2" borderId="50" xfId="0" applyNumberFormat="1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0" xfId="0" applyFont="1" applyFill="1" applyBorder="1" applyAlignment="1"/>
    <xf numFmtId="0" fontId="5" fillId="2" borderId="70" xfId="0" applyFont="1" applyFill="1" applyBorder="1" applyAlignment="1"/>
    <xf numFmtId="0" fontId="5" fillId="2" borderId="69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1" fontId="5" fillId="2" borderId="31" xfId="0" applyNumberFormat="1" applyFont="1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" fontId="5" fillId="2" borderId="22" xfId="0" applyNumberFormat="1" applyFont="1" applyFill="1" applyBorder="1" applyAlignment="1">
      <alignment vertical="center"/>
    </xf>
    <xf numFmtId="0" fontId="10" fillId="2" borderId="0" xfId="0" applyFont="1" applyFill="1" applyBorder="1"/>
    <xf numFmtId="0" fontId="11" fillId="2" borderId="0" xfId="0" applyFont="1" applyFill="1" applyBorder="1"/>
    <xf numFmtId="1" fontId="10" fillId="2" borderId="0" xfId="0" applyNumberFormat="1" applyFont="1" applyFill="1" applyBorder="1"/>
    <xf numFmtId="1" fontId="10" fillId="2" borderId="74" xfId="0" applyNumberFormat="1" applyFont="1" applyFill="1" applyBorder="1"/>
    <xf numFmtId="164" fontId="10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top" wrapText="1"/>
    </xf>
    <xf numFmtId="164" fontId="14" fillId="2" borderId="0" xfId="0" applyNumberFormat="1" applyFont="1" applyFill="1" applyAlignment="1">
      <alignment horizontal="left" vertical="top" wrapText="1"/>
    </xf>
    <xf numFmtId="1" fontId="14" fillId="2" borderId="0" xfId="0" applyNumberFormat="1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5" fillId="2" borderId="43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top" wrapText="1"/>
    </xf>
    <xf numFmtId="49" fontId="5" fillId="2" borderId="1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1" fontId="5" fillId="2" borderId="59" xfId="0" applyNumberFormat="1" applyFont="1" applyFill="1" applyBorder="1" applyAlignment="1">
      <alignment horizontal="center" vertical="center"/>
    </xf>
    <xf numFmtId="1" fontId="5" fillId="2" borderId="34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75" xfId="0" applyNumberFormat="1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55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1" fontId="5" fillId="2" borderId="75" xfId="0" applyNumberFormat="1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6" fillId="2" borderId="32" xfId="0" applyNumberFormat="1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1" fontId="5" fillId="2" borderId="67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40" xfId="0" applyNumberFormat="1" applyFont="1" applyFill="1" applyBorder="1" applyAlignment="1">
      <alignment horizontal="center" vertical="center"/>
    </xf>
    <xf numFmtId="1" fontId="5" fillId="2" borderId="59" xfId="0" applyNumberFormat="1" applyFont="1" applyFill="1" applyBorder="1" applyAlignment="1">
      <alignment horizontal="center" vertical="center"/>
    </xf>
    <xf numFmtId="1" fontId="5" fillId="2" borderId="34" xfId="0" applyNumberFormat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1" fontId="5" fillId="2" borderId="43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vertical="justify"/>
    </xf>
    <xf numFmtId="164" fontId="4" fillId="2" borderId="0" xfId="0" applyNumberFormat="1" applyFont="1" applyFill="1" applyAlignment="1">
      <alignment vertical="justify"/>
    </xf>
    <xf numFmtId="0" fontId="4" fillId="2" borderId="0" xfId="0" applyFont="1" applyFill="1" applyAlignment="1">
      <alignment vertical="justify" wrapText="1"/>
    </xf>
    <xf numFmtId="164" fontId="4" fillId="2" borderId="0" xfId="0" applyNumberFormat="1" applyFont="1" applyFill="1" applyAlignment="1">
      <alignment vertical="justify" wrapText="1"/>
    </xf>
    <xf numFmtId="0" fontId="4" fillId="2" borderId="0" xfId="0" applyFont="1" applyFill="1"/>
    <xf numFmtId="164" fontId="4" fillId="2" borderId="0" xfId="0" applyNumberFormat="1" applyFont="1" applyFill="1"/>
    <xf numFmtId="0" fontId="5" fillId="2" borderId="0" xfId="0" applyFont="1" applyFill="1" applyAlignment="1">
      <alignment vertical="justify"/>
    </xf>
    <xf numFmtId="164" fontId="5" fillId="2" borderId="0" xfId="0" applyNumberFormat="1" applyFont="1" applyFill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0" fontId="5" fillId="2" borderId="1" xfId="0" applyFont="1" applyFill="1" applyBorder="1" applyAlignment="1">
      <alignment wrapText="1"/>
    </xf>
    <xf numFmtId="0" fontId="5" fillId="2" borderId="37" xfId="0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9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" fontId="5" fillId="2" borderId="68" xfId="0" applyNumberFormat="1" applyFont="1" applyFill="1" applyBorder="1" applyAlignment="1">
      <alignment horizontal="center" vertical="center"/>
    </xf>
    <xf numFmtId="1" fontId="5" fillId="2" borderId="65" xfId="0" applyNumberFormat="1" applyFont="1" applyFill="1" applyBorder="1" applyAlignment="1">
      <alignment horizontal="center" vertical="center"/>
    </xf>
    <xf numFmtId="1" fontId="9" fillId="2" borderId="68" xfId="0" applyNumberFormat="1" applyFont="1" applyFill="1" applyBorder="1" applyAlignment="1">
      <alignment horizontal="center" vertical="center"/>
    </xf>
    <xf numFmtId="1" fontId="5" fillId="2" borderId="72" xfId="0" applyNumberFormat="1" applyFont="1" applyFill="1" applyBorder="1" applyAlignment="1">
      <alignment horizontal="center" vertical="center"/>
    </xf>
    <xf numFmtId="1" fontId="5" fillId="2" borderId="33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5" fillId="2" borderId="46" xfId="0" applyNumberFormat="1" applyFont="1" applyFill="1" applyBorder="1" applyAlignment="1">
      <alignment horizontal="center" vertical="center"/>
    </xf>
    <xf numFmtId="1" fontId="5" fillId="2" borderId="47" xfId="0" applyNumberFormat="1" applyFont="1" applyFill="1" applyBorder="1" applyAlignment="1">
      <alignment horizontal="center" vertical="center"/>
    </xf>
    <xf numFmtId="1" fontId="9" fillId="2" borderId="39" xfId="0" applyNumberFormat="1" applyFont="1" applyFill="1" applyBorder="1" applyAlignment="1">
      <alignment horizontal="center" vertical="center"/>
    </xf>
    <xf numFmtId="1" fontId="5" fillId="2" borderId="4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1" fontId="9" fillId="2" borderId="69" xfId="0" applyNumberFormat="1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1" fontId="9" fillId="2" borderId="61" xfId="0" applyNumberFormat="1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1" fontId="9" fillId="2" borderId="42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1" fontId="9" fillId="2" borderId="66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5" fillId="2" borderId="70" xfId="0" applyFont="1" applyFill="1" applyBorder="1" applyAlignment="1">
      <alignment horizontal="center"/>
    </xf>
    <xf numFmtId="0" fontId="5" fillId="2" borderId="43" xfId="0" applyFont="1" applyFill="1" applyBorder="1"/>
    <xf numFmtId="1" fontId="5" fillId="2" borderId="44" xfId="0" applyNumberFormat="1" applyFont="1" applyFill="1" applyBorder="1"/>
    <xf numFmtId="0" fontId="5" fillId="2" borderId="74" xfId="0" applyFont="1" applyFill="1" applyBorder="1" applyAlignment="1">
      <alignment horizontal="center" vertical="center"/>
    </xf>
    <xf numFmtId="1" fontId="5" fillId="2" borderId="33" xfId="0" applyNumberFormat="1" applyFont="1" applyFill="1" applyBorder="1"/>
    <xf numFmtId="0" fontId="5" fillId="2" borderId="35" xfId="0" applyFont="1" applyFill="1" applyBorder="1"/>
    <xf numFmtId="1" fontId="5" fillId="2" borderId="51" xfId="0" applyNumberFormat="1" applyFont="1" applyFill="1" applyBorder="1"/>
    <xf numFmtId="1" fontId="6" fillId="2" borderId="9" xfId="0" applyNumberFormat="1" applyFont="1" applyFill="1" applyBorder="1" applyAlignment="1">
      <alignment horizontal="center" vertical="center"/>
    </xf>
    <xf numFmtId="1" fontId="6" fillId="2" borderId="37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/>
    <xf numFmtId="1" fontId="5" fillId="2" borderId="37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51" xfId="0" applyNumberFormat="1" applyFont="1" applyFill="1" applyBorder="1" applyAlignment="1">
      <alignment horizontal="center" vertical="center"/>
    </xf>
    <xf numFmtId="1" fontId="5" fillId="2" borderId="52" xfId="0" applyNumberFormat="1" applyFont="1" applyFill="1" applyBorder="1" applyAlignment="1">
      <alignment horizontal="center" vertical="center"/>
    </xf>
    <xf numFmtId="1" fontId="5" fillId="2" borderId="53" xfId="0" applyNumberFormat="1" applyFont="1" applyFill="1" applyBorder="1" applyAlignment="1">
      <alignment horizontal="center" vertical="center"/>
    </xf>
    <xf numFmtId="1" fontId="5" fillId="2" borderId="52" xfId="0" applyNumberFormat="1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1" fontId="9" fillId="2" borderId="71" xfId="0" applyNumberFormat="1" applyFont="1" applyFill="1" applyBorder="1" applyAlignment="1">
      <alignment horizontal="center" vertical="center"/>
    </xf>
    <xf numFmtId="1" fontId="9" fillId="2" borderId="67" xfId="0" applyNumberFormat="1" applyFont="1" applyFill="1" applyBorder="1" applyAlignment="1">
      <alignment horizontal="center" vertical="center"/>
    </xf>
    <xf numFmtId="1" fontId="9" fillId="2" borderId="72" xfId="0" applyNumberFormat="1" applyFont="1" applyFill="1" applyBorder="1" applyAlignment="1">
      <alignment horizontal="center" vertical="center"/>
    </xf>
    <xf numFmtId="1" fontId="9" fillId="2" borderId="6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14" fillId="2" borderId="0" xfId="0" applyNumberFormat="1" applyFont="1" applyFill="1" applyBorder="1" applyAlignment="1">
      <alignment vertical="top"/>
    </xf>
    <xf numFmtId="0" fontId="3" fillId="2" borderId="0" xfId="0" applyFont="1" applyFill="1"/>
    <xf numFmtId="0" fontId="3" fillId="2" borderId="0" xfId="0" applyFont="1" applyFill="1" applyAlignment="1"/>
    <xf numFmtId="1" fontId="3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/>
    <xf numFmtId="164" fontId="3" fillId="2" borderId="0" xfId="0" applyNumberFormat="1" applyFont="1" applyFill="1" applyAlignment="1"/>
    <xf numFmtId="0" fontId="3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16" fillId="2" borderId="0" xfId="0" applyFont="1" applyFill="1" applyAlignment="1"/>
    <xf numFmtId="164" fontId="3" fillId="2" borderId="0" xfId="0" applyNumberFormat="1" applyFont="1" applyFill="1" applyAlignment="1">
      <alignment horizontal="left"/>
    </xf>
    <xf numFmtId="0" fontId="3" fillId="2" borderId="1" xfId="0" applyFont="1" applyFill="1" applyBorder="1" applyAlignment="1"/>
    <xf numFmtId="0" fontId="3" fillId="2" borderId="1" xfId="0" applyFont="1" applyFill="1" applyBorder="1"/>
    <xf numFmtId="164" fontId="3" fillId="2" borderId="0" xfId="0" applyNumberFormat="1" applyFont="1" applyFill="1" applyAlignment="1">
      <alignment vertical="top"/>
    </xf>
    <xf numFmtId="0" fontId="16" fillId="2" borderId="0" xfId="0" applyFont="1" applyFill="1"/>
    <xf numFmtId="0" fontId="3" fillId="2" borderId="2" xfId="0" applyFont="1" applyFill="1" applyBorder="1"/>
    <xf numFmtId="0" fontId="4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vertical="justify" wrapText="1"/>
    </xf>
    <xf numFmtId="0" fontId="4" fillId="2" borderId="0" xfId="0" applyFont="1" applyFill="1" applyBorder="1"/>
    <xf numFmtId="1" fontId="5" fillId="2" borderId="0" xfId="0" applyNumberFormat="1" applyFont="1" applyFill="1"/>
    <xf numFmtId="1" fontId="5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/>
    </xf>
    <xf numFmtId="0" fontId="18" fillId="2" borderId="0" xfId="0" applyFont="1" applyFill="1" applyBorder="1"/>
    <xf numFmtId="0" fontId="18" fillId="2" borderId="0" xfId="0" applyFont="1" applyFill="1"/>
    <xf numFmtId="49" fontId="6" fillId="2" borderId="0" xfId="0" applyNumberFormat="1" applyFont="1" applyFill="1"/>
    <xf numFmtId="49" fontId="6" fillId="2" borderId="6" xfId="0" applyNumberFormat="1" applyFont="1" applyFill="1" applyBorder="1" applyAlignment="1">
      <alignment horizontal="center"/>
    </xf>
    <xf numFmtId="49" fontId="6" fillId="2" borderId="6" xfId="0" applyNumberFormat="1" applyFont="1" applyFill="1" applyBorder="1"/>
    <xf numFmtId="164" fontId="6" fillId="2" borderId="0" xfId="0" applyNumberFormat="1" applyFont="1" applyFill="1"/>
    <xf numFmtId="0" fontId="6" fillId="2" borderId="0" xfId="0" applyFont="1" applyFill="1"/>
    <xf numFmtId="1" fontId="6" fillId="2" borderId="0" xfId="0" applyNumberFormat="1" applyFont="1" applyFill="1"/>
    <xf numFmtId="49" fontId="18" fillId="2" borderId="0" xfId="0" applyNumberFormat="1" applyFont="1" applyFill="1"/>
    <xf numFmtId="49" fontId="18" fillId="2" borderId="3" xfId="0" applyNumberFormat="1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/>
    </xf>
    <xf numFmtId="49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/>
    <xf numFmtId="0" fontId="18" fillId="2" borderId="3" xfId="0" applyFont="1" applyFill="1" applyBorder="1" applyAlignment="1">
      <alignment horizontal="center" vertical="center"/>
    </xf>
    <xf numFmtId="0" fontId="18" fillId="2" borderId="0" xfId="0" applyFont="1" applyFill="1" applyAlignment="1"/>
    <xf numFmtId="0" fontId="19" fillId="2" borderId="3" xfId="0" applyFont="1" applyFill="1" applyBorder="1" applyAlignment="1">
      <alignment horizontal="center" vertical="center"/>
    </xf>
    <xf numFmtId="164" fontId="18" fillId="2" borderId="0" xfId="0" applyNumberFormat="1" applyFont="1" applyFill="1"/>
    <xf numFmtId="1" fontId="18" fillId="2" borderId="0" xfId="0" applyNumberFormat="1" applyFont="1" applyFill="1"/>
    <xf numFmtId="49" fontId="19" fillId="2" borderId="3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49" fontId="19" fillId="2" borderId="3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/>
    <xf numFmtId="49" fontId="20" fillId="2" borderId="0" xfId="0" applyNumberFormat="1" applyFont="1" applyFill="1" applyBorder="1" applyAlignment="1">
      <alignment horizontal="center"/>
    </xf>
    <xf numFmtId="49" fontId="20" fillId="2" borderId="0" xfId="0" applyNumberFormat="1" applyFont="1" applyFill="1" applyBorder="1"/>
    <xf numFmtId="164" fontId="7" fillId="2" borderId="0" xfId="0" applyNumberFormat="1" applyFont="1" applyFill="1"/>
    <xf numFmtId="164" fontId="20" fillId="2" borderId="0" xfId="0" applyNumberFormat="1" applyFont="1" applyFill="1"/>
    <xf numFmtId="0" fontId="20" fillId="2" borderId="0" xfId="0" applyFont="1" applyFill="1"/>
    <xf numFmtId="1" fontId="20" fillId="2" borderId="0" xfId="0" applyNumberFormat="1" applyFont="1" applyFill="1"/>
    <xf numFmtId="49" fontId="18" fillId="2" borderId="0" xfId="0" applyNumberFormat="1" applyFont="1" applyFill="1" applyAlignment="1">
      <alignment horizontal="center"/>
    </xf>
    <xf numFmtId="0" fontId="20" fillId="2" borderId="0" xfId="0" applyFont="1" applyFill="1" applyBorder="1"/>
    <xf numFmtId="1" fontId="7" fillId="2" borderId="0" xfId="0" applyNumberFormat="1" applyFont="1" applyFill="1"/>
    <xf numFmtId="0" fontId="5" fillId="2" borderId="48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textRotation="90"/>
    </xf>
    <xf numFmtId="0" fontId="5" fillId="2" borderId="40" xfId="0" applyFont="1" applyFill="1" applyBorder="1" applyAlignment="1">
      <alignment horizontal="center" vertical="center" textRotation="90"/>
    </xf>
    <xf numFmtId="164" fontId="5" fillId="2" borderId="45" xfId="0" applyNumberFormat="1" applyFont="1" applyFill="1" applyBorder="1" applyAlignment="1">
      <alignment horizontal="center" vertical="center" textRotation="90"/>
    </xf>
    <xf numFmtId="164" fontId="5" fillId="2" borderId="39" xfId="0" applyNumberFormat="1" applyFont="1" applyFill="1" applyBorder="1" applyAlignment="1">
      <alignment horizontal="center" vertical="center" textRotation="90"/>
    </xf>
    <xf numFmtId="0" fontId="5" fillId="2" borderId="43" xfId="0" applyFont="1" applyFill="1" applyBorder="1" applyAlignment="1">
      <alignment horizontal="center" vertical="center" textRotation="90"/>
    </xf>
    <xf numFmtId="164" fontId="5" fillId="2" borderId="44" xfId="0" applyNumberFormat="1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center" vertical="center" textRotation="90"/>
    </xf>
    <xf numFmtId="1" fontId="5" fillId="2" borderId="39" xfId="0" applyNumberFormat="1" applyFont="1" applyFill="1" applyBorder="1" applyAlignment="1">
      <alignment horizontal="center" vertical="center" textRotation="90"/>
    </xf>
    <xf numFmtId="49" fontId="6" fillId="2" borderId="8" xfId="0" applyNumberFormat="1" applyFont="1" applyFill="1" applyBorder="1" applyAlignment="1">
      <alignment horizontal="center" vertical="center"/>
    </xf>
    <xf numFmtId="1" fontId="5" fillId="2" borderId="88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7" fillId="2" borderId="1" xfId="0" applyFont="1" applyFill="1" applyBorder="1"/>
    <xf numFmtId="1" fontId="5" fillId="2" borderId="79" xfId="0" applyNumberFormat="1" applyFont="1" applyFill="1" applyBorder="1" applyAlignment="1">
      <alignment horizontal="center" vertical="center"/>
    </xf>
    <xf numFmtId="1" fontId="5" fillId="2" borderId="57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8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0" fontId="22" fillId="2" borderId="0" xfId="0" applyFont="1" applyFill="1" applyBorder="1"/>
    <xf numFmtId="0" fontId="22" fillId="2" borderId="2" xfId="0" applyFont="1" applyFill="1" applyBorder="1"/>
    <xf numFmtId="1" fontId="5" fillId="2" borderId="8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" fontId="5" fillId="2" borderId="82" xfId="0" applyNumberFormat="1" applyFont="1" applyFill="1" applyBorder="1" applyAlignment="1">
      <alignment horizontal="center" vertical="center"/>
    </xf>
    <xf numFmtId="0" fontId="23" fillId="2" borderId="0" xfId="0" applyFont="1" applyFill="1" applyBorder="1"/>
    <xf numFmtId="0" fontId="23" fillId="2" borderId="1" xfId="0" applyFont="1" applyFill="1" applyBorder="1"/>
    <xf numFmtId="49" fontId="5" fillId="2" borderId="15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49" fontId="6" fillId="2" borderId="7" xfId="0" applyNumberFormat="1" applyFont="1" applyFill="1" applyBorder="1" applyAlignment="1">
      <alignment horizontal="center" vertical="center"/>
    </xf>
    <xf numFmtId="1" fontId="5" fillId="2" borderId="92" xfId="0" applyNumberFormat="1" applyFont="1" applyFill="1" applyBorder="1" applyAlignment="1">
      <alignment horizontal="center" vertical="center"/>
    </xf>
    <xf numFmtId="1" fontId="5" fillId="2" borderId="81" xfId="0" applyNumberFormat="1" applyFont="1" applyFill="1" applyBorder="1" applyAlignment="1">
      <alignment horizontal="center" vertical="center"/>
    </xf>
    <xf numFmtId="49" fontId="5" fillId="2" borderId="6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6" fillId="2" borderId="79" xfId="0" applyNumberFormat="1" applyFont="1" applyFill="1" applyBorder="1" applyAlignment="1">
      <alignment horizontal="center" vertical="center"/>
    </xf>
    <xf numFmtId="1" fontId="5" fillId="2" borderId="74" xfId="0" applyNumberFormat="1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0" fontId="5" fillId="2" borderId="17" xfId="0" applyFont="1" applyFill="1" applyBorder="1"/>
    <xf numFmtId="0" fontId="5" fillId="2" borderId="33" xfId="0" applyFont="1" applyFill="1" applyBorder="1"/>
    <xf numFmtId="49" fontId="6" fillId="2" borderId="66" xfId="0" applyNumberFormat="1" applyFont="1" applyFill="1" applyBorder="1" applyAlignment="1">
      <alignment horizontal="center" vertical="center"/>
    </xf>
    <xf numFmtId="0" fontId="7" fillId="2" borderId="30" xfId="0" applyFont="1" applyFill="1" applyBorder="1"/>
    <xf numFmtId="49" fontId="5" fillId="2" borderId="79" xfId="0" applyNumberFormat="1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62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24" fillId="2" borderId="0" xfId="0" applyFont="1" applyFill="1" applyBorder="1"/>
    <xf numFmtId="0" fontId="25" fillId="2" borderId="0" xfId="0" applyFont="1" applyFill="1" applyBorder="1"/>
    <xf numFmtId="0" fontId="25" fillId="2" borderId="1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49" fontId="6" fillId="2" borderId="65" xfId="0" applyNumberFormat="1" applyFont="1" applyFill="1" applyBorder="1" applyAlignment="1">
      <alignment horizontal="center" vertical="center"/>
    </xf>
    <xf numFmtId="1" fontId="9" fillId="2" borderId="74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37" xfId="0" applyFont="1" applyFill="1" applyBorder="1"/>
    <xf numFmtId="0" fontId="5" fillId="2" borderId="52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164" fontId="5" fillId="2" borderId="3" xfId="0" applyNumberFormat="1" applyFont="1" applyFill="1" applyBorder="1"/>
    <xf numFmtId="0" fontId="5" fillId="2" borderId="1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9" fillId="2" borderId="17" xfId="0" applyFont="1" applyFill="1" applyBorder="1"/>
    <xf numFmtId="0" fontId="9" fillId="2" borderId="3" xfId="0" applyFont="1" applyFill="1" applyBorder="1"/>
    <xf numFmtId="0" fontId="9" fillId="2" borderId="33" xfId="0" applyFont="1" applyFill="1" applyBorder="1"/>
    <xf numFmtId="1" fontId="5" fillId="2" borderId="87" xfId="0" applyNumberFormat="1" applyFont="1" applyFill="1" applyBorder="1" applyAlignment="1">
      <alignment horizontal="center" vertical="center"/>
    </xf>
    <xf numFmtId="0" fontId="5" fillId="2" borderId="79" xfId="0" applyFont="1" applyFill="1" applyBorder="1"/>
    <xf numFmtId="164" fontId="5" fillId="2" borderId="64" xfId="0" applyNumberFormat="1" applyFont="1" applyFill="1" applyBorder="1"/>
    <xf numFmtId="49" fontId="6" fillId="2" borderId="48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/>
    </xf>
    <xf numFmtId="0" fontId="5" fillId="2" borderId="72" xfId="0" applyFont="1" applyFill="1" applyBorder="1" applyAlignment="1">
      <alignment horizontal="center"/>
    </xf>
    <xf numFmtId="0" fontId="5" fillId="2" borderId="79" xfId="0" applyNumberFormat="1" applyFont="1" applyFill="1" applyBorder="1" applyAlignment="1">
      <alignment horizontal="center" vertical="center"/>
    </xf>
    <xf numFmtId="0" fontId="5" fillId="2" borderId="58" xfId="0" applyFont="1" applyFill="1" applyBorder="1"/>
    <xf numFmtId="0" fontId="5" fillId="2" borderId="75" xfId="0" applyFont="1" applyFill="1" applyBorder="1"/>
    <xf numFmtId="0" fontId="5" fillId="2" borderId="4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7" fillId="2" borderId="5" xfId="0" applyFont="1" applyFill="1" applyBorder="1"/>
    <xf numFmtId="0" fontId="7" fillId="2" borderId="3" xfId="0" applyFont="1" applyFill="1" applyBorder="1"/>
    <xf numFmtId="0" fontId="9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left"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/>
    <xf numFmtId="49" fontId="5" fillId="2" borderId="48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 textRotation="90"/>
    </xf>
    <xf numFmtId="49" fontId="5" fillId="2" borderId="40" xfId="0" applyNumberFormat="1" applyFont="1" applyFill="1" applyBorder="1" applyAlignment="1">
      <alignment horizontal="center" vertical="center" textRotation="90"/>
    </xf>
    <xf numFmtId="49" fontId="5" fillId="2" borderId="39" xfId="0" applyNumberFormat="1" applyFont="1" applyFill="1" applyBorder="1" applyAlignment="1">
      <alignment horizontal="center" vertical="center" textRotation="90"/>
    </xf>
    <xf numFmtId="49" fontId="5" fillId="2" borderId="47" xfId="0" applyNumberFormat="1" applyFont="1" applyFill="1" applyBorder="1" applyAlignment="1">
      <alignment horizontal="center" vertical="center" textRotation="90"/>
    </xf>
    <xf numFmtId="49" fontId="5" fillId="2" borderId="43" xfId="0" applyNumberFormat="1" applyFont="1" applyFill="1" applyBorder="1" applyAlignment="1">
      <alignment horizontal="center" vertical="center" textRotation="90"/>
    </xf>
    <xf numFmtId="49" fontId="5" fillId="2" borderId="69" xfId="0" applyNumberFormat="1" applyFont="1" applyFill="1" applyBorder="1" applyAlignment="1">
      <alignment horizontal="center" vertical="center" textRotation="90"/>
    </xf>
    <xf numFmtId="49" fontId="5" fillId="2" borderId="45" xfId="0" applyNumberFormat="1" applyFont="1" applyFill="1" applyBorder="1" applyAlignment="1">
      <alignment horizontal="center" vertical="center" textRotation="90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5" fillId="2" borderId="55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1" fontId="5" fillId="2" borderId="70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" fontId="5" fillId="2" borderId="34" xfId="0" quotePrefix="1" applyNumberFormat="1" applyFont="1" applyFill="1" applyBorder="1" applyAlignment="1">
      <alignment horizontal="center" vertical="center"/>
    </xf>
    <xf numFmtId="1" fontId="5" fillId="2" borderId="3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1" fontId="5" fillId="2" borderId="30" xfId="0" applyNumberFormat="1" applyFont="1" applyFill="1" applyBorder="1" applyAlignment="1">
      <alignment vertical="justify" wrapText="1"/>
    </xf>
    <xf numFmtId="1" fontId="5" fillId="2" borderId="10" xfId="0" applyNumberFormat="1" applyFont="1" applyFill="1" applyBorder="1" applyAlignment="1">
      <alignment vertical="justify" wrapText="1"/>
    </xf>
    <xf numFmtId="49" fontId="5" fillId="2" borderId="40" xfId="0" applyNumberFormat="1" applyFont="1" applyFill="1" applyBorder="1" applyAlignment="1">
      <alignment horizontal="center" vertical="center" wrapText="1"/>
    </xf>
    <xf numFmtId="1" fontId="6" fillId="2" borderId="49" xfId="0" applyNumberFormat="1" applyFont="1" applyFill="1" applyBorder="1" applyAlignment="1">
      <alignment horizontal="center" vertical="center"/>
    </xf>
    <xf numFmtId="1" fontId="6" fillId="2" borderId="57" xfId="0" applyNumberFormat="1" applyFont="1" applyFill="1" applyBorder="1" applyAlignment="1">
      <alignment horizontal="center" vertical="center"/>
    </xf>
    <xf numFmtId="1" fontId="6" fillId="2" borderId="58" xfId="0" applyNumberFormat="1" applyFont="1" applyFill="1" applyBorder="1" applyAlignment="1">
      <alignment horizontal="center" vertical="center"/>
    </xf>
    <xf numFmtId="1" fontId="6" fillId="2" borderId="36" xfId="0" applyNumberFormat="1" applyFont="1" applyFill="1" applyBorder="1" applyAlignment="1">
      <alignment horizontal="center" vertical="center"/>
    </xf>
    <xf numFmtId="1" fontId="6" fillId="2" borderId="22" xfId="0" applyNumberFormat="1" applyFont="1" applyFill="1" applyBorder="1" applyAlignment="1">
      <alignment horizontal="center" vertical="center"/>
    </xf>
    <xf numFmtId="1" fontId="6" fillId="2" borderId="56" xfId="0" applyNumberFormat="1" applyFont="1" applyFill="1" applyBorder="1" applyAlignment="1">
      <alignment horizontal="center" vertical="center"/>
    </xf>
    <xf numFmtId="1" fontId="5" fillId="2" borderId="74" xfId="0" applyNumberFormat="1" applyFont="1" applyFill="1" applyBorder="1" applyAlignment="1">
      <alignment vertical="center"/>
    </xf>
    <xf numFmtId="1" fontId="5" fillId="2" borderId="25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vertical="center"/>
    </xf>
    <xf numFmtId="1" fontId="5" fillId="2" borderId="19" xfId="0" applyNumberFormat="1" applyFont="1" applyFill="1" applyBorder="1" applyAlignment="1">
      <alignment vertical="center"/>
    </xf>
    <xf numFmtId="1" fontId="5" fillId="2" borderId="45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vertical="center"/>
    </xf>
    <xf numFmtId="1" fontId="5" fillId="2" borderId="29" xfId="0" applyNumberFormat="1" applyFont="1" applyFill="1" applyBorder="1" applyAlignment="1">
      <alignment vertical="center"/>
    </xf>
    <xf numFmtId="1" fontId="5" fillId="2" borderId="21" xfId="0" applyNumberFormat="1" applyFont="1" applyFill="1" applyBorder="1" applyAlignment="1">
      <alignment vertical="center"/>
    </xf>
    <xf numFmtId="49" fontId="6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/>
    <xf numFmtId="164" fontId="5" fillId="2" borderId="74" xfId="0" applyNumberFormat="1" applyFont="1" applyFill="1" applyBorder="1"/>
    <xf numFmtId="0" fontId="5" fillId="2" borderId="7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49" fontId="6" fillId="2" borderId="29" xfId="0" applyNumberFormat="1" applyFont="1" applyFill="1" applyBorder="1"/>
    <xf numFmtId="0" fontId="15" fillId="2" borderId="0" xfId="0" applyFont="1" applyFill="1" applyBorder="1" applyAlignment="1">
      <alignment horizontal="center"/>
    </xf>
    <xf numFmtId="0" fontId="26" fillId="2" borderId="0" xfId="1" applyFont="1" applyFill="1" applyBorder="1"/>
    <xf numFmtId="164" fontId="15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164" fontId="15" fillId="2" borderId="0" xfId="0" applyNumberFormat="1" applyFont="1" applyFill="1"/>
    <xf numFmtId="1" fontId="15" fillId="2" borderId="0" xfId="0" applyNumberFormat="1" applyFont="1" applyFill="1"/>
    <xf numFmtId="0" fontId="15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center" vertical="center" wrapText="1"/>
    </xf>
    <xf numFmtId="1" fontId="15" fillId="2" borderId="0" xfId="0" applyNumberFormat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7" fillId="2" borderId="0" xfId="0" applyFont="1" applyFill="1"/>
    <xf numFmtId="0" fontId="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164" fontId="14" fillId="2" borderId="0" xfId="0" applyNumberFormat="1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164" fontId="15" fillId="2" borderId="0" xfId="0" applyNumberFormat="1" applyFont="1" applyFill="1" applyAlignment="1">
      <alignment horizontal="left" vertical="top" wrapText="1"/>
    </xf>
    <xf numFmtId="164" fontId="15" fillId="2" borderId="0" xfId="0" applyNumberFormat="1" applyFont="1" applyFill="1" applyBorder="1" applyAlignment="1">
      <alignment horizontal="left" vertical="top" wrapText="1"/>
    </xf>
    <xf numFmtId="1" fontId="15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15" fillId="2" borderId="0" xfId="0" applyFont="1" applyFill="1" applyAlignment="1">
      <alignment vertical="top"/>
    </xf>
    <xf numFmtId="1" fontId="15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/>
    </xf>
    <xf numFmtId="0" fontId="28" fillId="2" borderId="0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left" vertical="center" wrapText="1"/>
    </xf>
    <xf numFmtId="1" fontId="3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left" vertical="top" wrapText="1"/>
    </xf>
    <xf numFmtId="1" fontId="6" fillId="2" borderId="68" xfId="0" applyNumberFormat="1" applyFont="1" applyFill="1" applyBorder="1" applyAlignment="1">
      <alignment horizontal="center" vertical="center"/>
    </xf>
    <xf numFmtId="1" fontId="6" fillId="2" borderId="71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1" fontId="6" fillId="2" borderId="75" xfId="0" applyNumberFormat="1" applyFont="1" applyFill="1" applyBorder="1" applyAlignment="1">
      <alignment horizontal="center" vertical="center"/>
    </xf>
    <xf numFmtId="1" fontId="6" fillId="2" borderId="88" xfId="0" applyNumberFormat="1" applyFont="1" applyFill="1" applyBorder="1" applyAlignment="1">
      <alignment horizontal="center" vertical="center"/>
    </xf>
    <xf numFmtId="49" fontId="5" fillId="2" borderId="79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" fontId="6" fillId="2" borderId="81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4" fontId="3" fillId="2" borderId="0" xfId="0" applyNumberFormat="1" applyFont="1" applyFill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5" fillId="2" borderId="47" xfId="0" applyFont="1" applyFill="1" applyBorder="1"/>
    <xf numFmtId="0" fontId="5" fillId="2" borderId="39" xfId="0" applyFont="1" applyFill="1" applyBorder="1"/>
    <xf numFmtId="0" fontId="3" fillId="2" borderId="0" xfId="0" applyFont="1" applyFill="1" applyBorder="1" applyAlignment="1">
      <alignment vertical="top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6" fillId="2" borderId="0" xfId="0" applyFont="1" applyFill="1" applyBorder="1" applyAlignment="1">
      <alignment horizontal="left" vertical="top" wrapText="1"/>
    </xf>
    <xf numFmtId="164" fontId="16" fillId="2" borderId="0" xfId="0" applyNumberFormat="1" applyFont="1" applyFill="1" applyAlignment="1">
      <alignment horizontal="left" vertical="top" wrapText="1"/>
    </xf>
    <xf numFmtId="1" fontId="16" fillId="2" borderId="0" xfId="0" applyNumberFormat="1" applyFont="1" applyFill="1" applyAlignment="1">
      <alignment horizontal="left" vertical="top" wrapText="1"/>
    </xf>
    <xf numFmtId="0" fontId="16" fillId="2" borderId="0" xfId="0" applyFont="1" applyFill="1" applyBorder="1"/>
    <xf numFmtId="1" fontId="16" fillId="2" borderId="0" xfId="0" applyNumberFormat="1" applyFont="1" applyFill="1" applyBorder="1"/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164" fontId="5" fillId="2" borderId="35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18" fillId="2" borderId="35" xfId="0" applyNumberFormat="1" applyFont="1" applyFill="1" applyBorder="1" applyAlignment="1">
      <alignment horizontal="center" vertical="center" textRotation="90" wrapText="1"/>
    </xf>
    <xf numFmtId="164" fontId="18" fillId="2" borderId="41" xfId="0" applyNumberFormat="1" applyFont="1" applyFill="1" applyBorder="1" applyAlignment="1">
      <alignment horizontal="center" vertical="center" textRotation="90" wrapText="1"/>
    </xf>
    <xf numFmtId="164" fontId="18" fillId="2" borderId="13" xfId="0" applyNumberFormat="1" applyFont="1" applyFill="1" applyBorder="1" applyAlignment="1">
      <alignment horizontal="center" vertical="center" textRotation="90" wrapText="1"/>
    </xf>
    <xf numFmtId="0" fontId="5" fillId="2" borderId="29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1" fontId="5" fillId="2" borderId="72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textRotation="90"/>
    </xf>
    <xf numFmtId="0" fontId="5" fillId="2" borderId="41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18" fillId="2" borderId="35" xfId="0" applyFont="1" applyFill="1" applyBorder="1" applyAlignment="1">
      <alignment horizontal="center" vertical="center" textRotation="90"/>
    </xf>
    <xf numFmtId="0" fontId="18" fillId="2" borderId="41" xfId="0" applyFont="1" applyFill="1" applyBorder="1" applyAlignment="1">
      <alignment horizontal="center" vertical="center" textRotation="90"/>
    </xf>
    <xf numFmtId="0" fontId="18" fillId="2" borderId="13" xfId="0" applyFont="1" applyFill="1" applyBorder="1" applyAlignment="1">
      <alignment horizontal="center" vertical="center" textRotation="90"/>
    </xf>
    <xf numFmtId="0" fontId="5" fillId="2" borderId="3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left" vertical="center" wrapText="1"/>
    </xf>
    <xf numFmtId="14" fontId="5" fillId="2" borderId="2" xfId="0" applyNumberFormat="1" applyFont="1" applyFill="1" applyBorder="1" applyAlignment="1">
      <alignment horizontal="left" vertical="center" wrapText="1"/>
    </xf>
    <xf numFmtId="14" fontId="5" fillId="2" borderId="26" xfId="0" applyNumberFormat="1" applyFont="1" applyFill="1" applyBorder="1" applyAlignment="1">
      <alignment horizontal="left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 textRotation="90"/>
    </xf>
    <xf numFmtId="49" fontId="5" fillId="2" borderId="41" xfId="0" applyNumberFormat="1" applyFont="1" applyFill="1" applyBorder="1" applyAlignment="1">
      <alignment horizontal="center" vertical="center" textRotation="90"/>
    </xf>
    <xf numFmtId="49" fontId="5" fillId="2" borderId="43" xfId="0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1" fontId="5" fillId="2" borderId="57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5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" fontId="5" fillId="2" borderId="59" xfId="0" applyNumberFormat="1" applyFont="1" applyFill="1" applyBorder="1" applyAlignment="1">
      <alignment horizontal="center" vertical="center"/>
    </xf>
    <xf numFmtId="1" fontId="5" fillId="2" borderId="34" xfId="0" applyNumberFormat="1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5" fillId="2" borderId="47" xfId="0" applyNumberFormat="1" applyFont="1" applyFill="1" applyBorder="1" applyAlignment="1">
      <alignment horizontal="center" vertical="center"/>
    </xf>
    <xf numFmtId="1" fontId="5" fillId="2" borderId="4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center" vertical="center" textRotation="90" wrapText="1"/>
    </xf>
    <xf numFmtId="0" fontId="18" fillId="2" borderId="41" xfId="0" applyFont="1" applyFill="1" applyBorder="1" applyAlignment="1">
      <alignment horizontal="center" vertical="center" textRotation="90" wrapText="1"/>
    </xf>
    <xf numFmtId="0" fontId="18" fillId="2" borderId="13" xfId="0" applyFont="1" applyFill="1" applyBorder="1" applyAlignment="1">
      <alignment horizontal="center" vertical="center" textRotation="90" wrapText="1"/>
    </xf>
    <xf numFmtId="0" fontId="5" fillId="2" borderId="5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1" fontId="5" fillId="2" borderId="58" xfId="0" applyNumberFormat="1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/>
    </xf>
    <xf numFmtId="164" fontId="6" fillId="2" borderId="85" xfId="0" applyNumberFormat="1" applyFont="1" applyFill="1" applyBorder="1" applyAlignment="1">
      <alignment horizontal="center" vertical="center" textRotation="90" wrapText="1"/>
    </xf>
    <xf numFmtId="164" fontId="6" fillId="2" borderId="12" xfId="0" applyNumberFormat="1" applyFont="1" applyFill="1" applyBorder="1" applyAlignment="1">
      <alignment horizontal="center" vertical="center" textRotation="90"/>
    </xf>
    <xf numFmtId="164" fontId="6" fillId="2" borderId="86" xfId="0" applyNumberFormat="1" applyFont="1" applyFill="1" applyBorder="1" applyAlignment="1">
      <alignment horizontal="center" vertical="center" textRotation="90"/>
    </xf>
    <xf numFmtId="1" fontId="6" fillId="2" borderId="30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90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67" xfId="0" applyFont="1" applyFill="1" applyBorder="1" applyAlignment="1">
      <alignment horizontal="center" vertical="center" textRotation="90"/>
    </xf>
    <xf numFmtId="0" fontId="5" fillId="2" borderId="43" xfId="0" applyFont="1" applyFill="1" applyBorder="1" applyAlignment="1">
      <alignment horizontal="center" vertical="center" textRotation="90"/>
    </xf>
    <xf numFmtId="1" fontId="5" fillId="2" borderId="35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textRotation="90"/>
    </xf>
    <xf numFmtId="0" fontId="5" fillId="2" borderId="0" xfId="0" applyFont="1" applyFill="1" applyBorder="1" applyAlignment="1">
      <alignment horizontal="center" vertical="center" textRotation="90"/>
    </xf>
    <xf numFmtId="0" fontId="5" fillId="2" borderId="69" xfId="0" applyFont="1" applyFill="1" applyBorder="1" applyAlignment="1">
      <alignment horizontal="center" vertical="center" textRotation="90"/>
    </xf>
    <xf numFmtId="0" fontId="5" fillId="2" borderId="29" xfId="0" applyFont="1" applyFill="1" applyBorder="1" applyAlignment="1">
      <alignment horizontal="center" vertical="center" textRotation="90"/>
    </xf>
    <xf numFmtId="1" fontId="5" fillId="2" borderId="67" xfId="0" applyNumberFormat="1" applyFont="1" applyFill="1" applyBorder="1" applyAlignment="1">
      <alignment horizontal="center" vertical="center"/>
    </xf>
    <xf numFmtId="1" fontId="5" fillId="2" borderId="68" xfId="0" applyNumberFormat="1" applyFont="1" applyFill="1" applyBorder="1" applyAlignment="1">
      <alignment horizontal="center" vertical="center"/>
    </xf>
    <xf numFmtId="1" fontId="5" fillId="2" borderId="33" xfId="0" applyNumberFormat="1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left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>
      <alignment horizontal="center" vertical="center" wrapText="1"/>
    </xf>
    <xf numFmtId="14" fontId="8" fillId="2" borderId="37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49" fontId="18" fillId="2" borderId="61" xfId="0" applyNumberFormat="1" applyFont="1" applyFill="1" applyBorder="1" applyAlignment="1">
      <alignment horizontal="left"/>
    </xf>
    <xf numFmtId="49" fontId="18" fillId="2" borderId="0" xfId="0" applyNumberFormat="1" applyFont="1" applyFill="1" applyAlignment="1">
      <alignment horizontal="left"/>
    </xf>
    <xf numFmtId="0" fontId="5" fillId="2" borderId="43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49" fontId="5" fillId="2" borderId="54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49" fontId="6" fillId="2" borderId="74" xfId="0" applyNumberFormat="1" applyFont="1" applyFill="1" applyBorder="1" applyAlignment="1">
      <alignment horizontal="center" vertical="center" textRotation="90" wrapText="1"/>
    </xf>
    <xf numFmtId="49" fontId="6" fillId="2" borderId="25" xfId="0" applyNumberFormat="1" applyFont="1" applyFill="1" applyBorder="1" applyAlignment="1">
      <alignment horizontal="center" vertical="center" textRotation="90" wrapText="1"/>
    </xf>
    <xf numFmtId="49" fontId="6" fillId="2" borderId="0" xfId="0" applyNumberFormat="1" applyFont="1" applyFill="1" applyBorder="1" applyAlignment="1">
      <alignment horizontal="center" vertical="center" textRotation="90" wrapText="1"/>
    </xf>
    <xf numFmtId="49" fontId="6" fillId="2" borderId="19" xfId="0" applyNumberFormat="1" applyFont="1" applyFill="1" applyBorder="1" applyAlignment="1">
      <alignment horizontal="center" vertical="center" textRotation="90" wrapText="1"/>
    </xf>
    <xf numFmtId="49" fontId="6" fillId="2" borderId="29" xfId="0" applyNumberFormat="1" applyFont="1" applyFill="1" applyBorder="1" applyAlignment="1">
      <alignment horizontal="center" vertical="center" textRotation="90" wrapText="1"/>
    </xf>
    <xf numFmtId="49" fontId="6" fillId="2" borderId="21" xfId="0" applyNumberFormat="1" applyFont="1" applyFill="1" applyBorder="1" applyAlignment="1">
      <alignment horizontal="center" vertical="center" textRotation="90" wrapText="1"/>
    </xf>
    <xf numFmtId="0" fontId="5" fillId="2" borderId="2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" fontId="5" fillId="2" borderId="75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1" fontId="5" fillId="2" borderId="6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4" fontId="5" fillId="2" borderId="40" xfId="0" applyNumberFormat="1" applyFont="1" applyFill="1" applyBorder="1" applyAlignment="1">
      <alignment horizontal="left" vertical="center" wrapText="1"/>
    </xf>
    <xf numFmtId="14" fontId="5" fillId="2" borderId="45" xfId="0" applyNumberFormat="1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4" fontId="5" fillId="2" borderId="27" xfId="0" applyNumberFormat="1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center" vertical="center" wrapText="1"/>
    </xf>
    <xf numFmtId="49" fontId="6" fillId="2" borderId="88" xfId="0" applyNumberFormat="1" applyFont="1" applyFill="1" applyBorder="1" applyAlignment="1">
      <alignment horizontal="center" vertical="center" textRotation="90" wrapText="1"/>
    </xf>
    <xf numFmtId="49" fontId="6" fillId="2" borderId="82" xfId="0" applyNumberFormat="1" applyFont="1" applyFill="1" applyBorder="1" applyAlignment="1">
      <alignment horizontal="center" vertical="center" textRotation="90" wrapText="1"/>
    </xf>
    <xf numFmtId="49" fontId="6" fillId="2" borderId="73" xfId="0" applyNumberFormat="1" applyFont="1" applyFill="1" applyBorder="1" applyAlignment="1">
      <alignment horizontal="center" vertical="center" textRotation="90" wrapText="1"/>
    </xf>
    <xf numFmtId="1" fontId="5" fillId="2" borderId="26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/>
    </xf>
    <xf numFmtId="1" fontId="5" fillId="2" borderId="62" xfId="0" applyNumberFormat="1" applyFont="1" applyFill="1" applyBorder="1" applyAlignment="1">
      <alignment horizontal="center" vertical="center" wrapText="1"/>
    </xf>
    <xf numFmtId="49" fontId="5" fillId="2" borderId="5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5" fillId="2" borderId="80" xfId="0" applyNumberFormat="1" applyFont="1" applyFill="1" applyBorder="1" applyAlignment="1">
      <alignment horizontal="center" vertical="center"/>
    </xf>
    <xf numFmtId="49" fontId="5" fillId="2" borderId="7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2" borderId="85" xfId="0" applyNumberFormat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14" fontId="5" fillId="2" borderId="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5" fillId="2" borderId="38" xfId="0" applyFont="1" applyFill="1" applyBorder="1" applyAlignment="1">
      <alignment horizontal="center" vertical="center" textRotation="90"/>
    </xf>
    <xf numFmtId="0" fontId="5" fillId="2" borderId="70" xfId="0" applyFont="1" applyFill="1" applyBorder="1" applyAlignment="1">
      <alignment horizontal="center" vertical="center" textRotation="90"/>
    </xf>
    <xf numFmtId="0" fontId="6" fillId="2" borderId="76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5" fillId="2" borderId="19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1" fontId="6" fillId="2" borderId="75" xfId="0" applyNumberFormat="1" applyFont="1" applyFill="1" applyBorder="1" applyAlignment="1">
      <alignment horizontal="center" vertical="center"/>
    </xf>
    <xf numFmtId="1" fontId="6" fillId="2" borderId="58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left" wrapText="1"/>
      <protection locked="0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14" fontId="5" fillId="2" borderId="13" xfId="0" applyNumberFormat="1" applyFont="1" applyFill="1" applyBorder="1" applyAlignment="1">
      <alignment horizontal="left" vertical="center" wrapText="1"/>
    </xf>
    <xf numFmtId="14" fontId="5" fillId="2" borderId="16" xfId="0" applyNumberFormat="1" applyFont="1" applyFill="1" applyBorder="1" applyAlignment="1">
      <alignment horizontal="left" vertical="center" wrapText="1"/>
    </xf>
    <xf numFmtId="49" fontId="5" fillId="2" borderId="79" xfId="0" applyNumberFormat="1" applyFont="1" applyFill="1" applyBorder="1" applyAlignment="1">
      <alignment horizontal="center" vertical="center"/>
    </xf>
    <xf numFmtId="49" fontId="5" fillId="2" borderId="57" xfId="0" applyNumberFormat="1" applyFont="1" applyFill="1" applyBorder="1" applyAlignment="1">
      <alignment horizontal="center" vertical="center"/>
    </xf>
    <xf numFmtId="49" fontId="5" fillId="2" borderId="64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51" xfId="0" applyNumberFormat="1" applyFont="1" applyFill="1" applyBorder="1" applyAlignment="1">
      <alignment horizontal="center" vertical="center"/>
    </xf>
    <xf numFmtId="14" fontId="8" fillId="2" borderId="69" xfId="0" applyNumberFormat="1" applyFont="1" applyFill="1" applyBorder="1" applyAlignment="1">
      <alignment horizontal="center" vertical="center" wrapText="1"/>
    </xf>
    <xf numFmtId="14" fontId="8" fillId="2" borderId="29" xfId="0" applyNumberFormat="1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" fontId="5" fillId="2" borderId="37" xfId="0" applyNumberFormat="1" applyFont="1" applyFill="1" applyBorder="1" applyAlignment="1">
      <alignment horizontal="center" vertical="center"/>
    </xf>
    <xf numFmtId="1" fontId="5" fillId="2" borderId="62" xfId="0" applyNumberFormat="1" applyFont="1" applyFill="1" applyBorder="1" applyAlignment="1">
      <alignment horizontal="center" vertical="center"/>
    </xf>
    <xf numFmtId="1" fontId="5" fillId="2" borderId="52" xfId="0" applyNumberFormat="1" applyFont="1" applyFill="1" applyBorder="1" applyAlignment="1">
      <alignment horizontal="center" vertical="center"/>
    </xf>
    <xf numFmtId="1" fontId="5" fillId="2" borderId="43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60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left" vertical="center"/>
    </xf>
    <xf numFmtId="49" fontId="6" fillId="2" borderId="74" xfId="0" applyNumberFormat="1" applyFont="1" applyFill="1" applyBorder="1" applyAlignment="1">
      <alignment horizontal="left" vertical="center"/>
    </xf>
    <xf numFmtId="49" fontId="6" fillId="2" borderId="25" xfId="0" applyNumberFormat="1" applyFont="1" applyFill="1" applyBorder="1" applyAlignment="1">
      <alignment horizontal="left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6" fillId="2" borderId="49" xfId="0" applyNumberFormat="1" applyFont="1" applyFill="1" applyBorder="1" applyAlignment="1">
      <alignment horizontal="center" vertical="center"/>
    </xf>
    <xf numFmtId="1" fontId="6" fillId="2" borderId="22" xfId="0" applyNumberFormat="1" applyFont="1" applyFill="1" applyBorder="1" applyAlignment="1">
      <alignment horizontal="center" vertical="center"/>
    </xf>
    <xf numFmtId="1" fontId="6" fillId="2" borderId="71" xfId="0" applyNumberFormat="1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1" fontId="5" fillId="2" borderId="74" xfId="0" applyNumberFormat="1" applyFont="1" applyFill="1" applyBorder="1" applyAlignment="1">
      <alignment horizontal="center" vertical="justify" wrapText="1"/>
    </xf>
    <xf numFmtId="1" fontId="5" fillId="2" borderId="25" xfId="0" applyNumberFormat="1" applyFont="1" applyFill="1" applyBorder="1" applyAlignment="1">
      <alignment horizontal="center" vertical="justify" wrapText="1"/>
    </xf>
    <xf numFmtId="0" fontId="6" fillId="2" borderId="10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49" fontId="5" fillId="2" borderId="89" xfId="0" applyNumberFormat="1" applyFont="1" applyFill="1" applyBorder="1" applyAlignment="1">
      <alignment horizontal="center" vertical="center"/>
    </xf>
    <xf numFmtId="49" fontId="5" fillId="2" borderId="85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5" fillId="2" borderId="46" xfId="0" applyNumberFormat="1" applyFont="1" applyFill="1" applyBorder="1" applyAlignment="1">
      <alignment horizontal="center" vertical="center" wrapText="1"/>
    </xf>
    <xf numFmtId="1" fontId="5" fillId="2" borderId="39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49" fontId="5" fillId="2" borderId="65" xfId="0" applyNumberFormat="1" applyFont="1" applyFill="1" applyBorder="1" applyAlignment="1">
      <alignment horizontal="center" vertical="center" textRotation="90"/>
    </xf>
    <xf numFmtId="49" fontId="5" fillId="2" borderId="48" xfId="0" applyNumberFormat="1" applyFont="1" applyFill="1" applyBorder="1" applyAlignment="1">
      <alignment horizontal="center" vertical="center" textRotation="90"/>
    </xf>
    <xf numFmtId="49" fontId="5" fillId="2" borderId="66" xfId="0" applyNumberFormat="1" applyFont="1" applyFill="1" applyBorder="1" applyAlignment="1">
      <alignment horizontal="center" vertical="center" textRotation="90"/>
    </xf>
    <xf numFmtId="49" fontId="5" fillId="2" borderId="67" xfId="0" applyNumberFormat="1" applyFont="1" applyFill="1" applyBorder="1" applyAlignment="1">
      <alignment horizontal="center" vertical="center" textRotation="90"/>
    </xf>
    <xf numFmtId="49" fontId="6" fillId="2" borderId="57" xfId="0" applyNumberFormat="1" applyFont="1" applyFill="1" applyBorder="1" applyAlignment="1">
      <alignment horizontal="center" vertical="center" wrapText="1"/>
    </xf>
    <xf numFmtId="49" fontId="6" fillId="2" borderId="57" xfId="0" applyNumberFormat="1" applyFont="1" applyFill="1" applyBorder="1" applyAlignment="1">
      <alignment horizontal="center" vertical="center"/>
    </xf>
    <xf numFmtId="49" fontId="6" fillId="2" borderId="64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13" xfId="0" quotePrefix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4" fontId="5" fillId="2" borderId="57" xfId="0" applyNumberFormat="1" applyFont="1" applyFill="1" applyBorder="1" applyAlignment="1">
      <alignment horizontal="left" vertical="center" wrapText="1"/>
    </xf>
    <xf numFmtId="14" fontId="5" fillId="2" borderId="75" xfId="0" applyNumberFormat="1" applyFont="1" applyFill="1" applyBorder="1" applyAlignment="1">
      <alignment horizontal="left" vertical="center" wrapText="1"/>
    </xf>
    <xf numFmtId="1" fontId="5" fillId="2" borderId="45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/>
    </xf>
    <xf numFmtId="49" fontId="5" fillId="2" borderId="65" xfId="0" applyNumberFormat="1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66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 wrapText="1"/>
    </xf>
    <xf numFmtId="14" fontId="5" fillId="2" borderId="60" xfId="0" applyNumberFormat="1" applyFont="1" applyFill="1" applyBorder="1" applyAlignment="1">
      <alignment horizontal="left" vertical="center" wrapText="1"/>
    </xf>
    <xf numFmtId="14" fontId="5" fillId="2" borderId="50" xfId="0" applyNumberFormat="1" applyFont="1" applyFill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left" vertical="center" wrapText="1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32" xfId="0" applyNumberFormat="1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14" fontId="5" fillId="2" borderId="23" xfId="0" applyNumberFormat="1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4" fontId="8" fillId="2" borderId="31" xfId="0" applyNumberFormat="1" applyFont="1" applyFill="1" applyBorder="1" applyAlignment="1">
      <alignment horizontal="center" vertical="center" wrapText="1"/>
    </xf>
    <xf numFmtId="14" fontId="8" fillId="2" borderId="30" xfId="0" applyNumberFormat="1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49" fontId="5" fillId="2" borderId="54" xfId="0" applyNumberFormat="1" applyFont="1" applyFill="1" applyBorder="1" applyAlignment="1">
      <alignment horizontal="center" vertical="center" textRotation="90"/>
    </xf>
    <xf numFmtId="49" fontId="5" fillId="2" borderId="46" xfId="0" applyNumberFormat="1" applyFont="1" applyFill="1" applyBorder="1" applyAlignment="1">
      <alignment horizontal="center" vertical="center" textRotation="90"/>
    </xf>
    <xf numFmtId="0" fontId="9" fillId="2" borderId="4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8" fillId="2" borderId="71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60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1" fontId="5" fillId="2" borderId="70" xfId="0" applyNumberFormat="1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74" xfId="0" applyFont="1" applyFill="1" applyBorder="1" applyAlignment="1">
      <alignment horizontal="center" vertical="center" textRotation="90" wrapText="1"/>
    </xf>
    <xf numFmtId="0" fontId="6" fillId="2" borderId="25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textRotation="90" wrapText="1"/>
    </xf>
    <xf numFmtId="0" fontId="6" fillId="2" borderId="29" xfId="0" applyFont="1" applyFill="1" applyBorder="1" applyAlignment="1">
      <alignment horizontal="center" vertical="center" textRotation="90" wrapText="1"/>
    </xf>
    <xf numFmtId="0" fontId="6" fillId="2" borderId="21" xfId="0" applyFont="1" applyFill="1" applyBorder="1" applyAlignment="1">
      <alignment horizontal="center" vertical="center" textRotation="90" wrapText="1"/>
    </xf>
    <xf numFmtId="0" fontId="5" fillId="2" borderId="54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14" fontId="5" fillId="2" borderId="28" xfId="0" applyNumberFormat="1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center" vertical="center"/>
    </xf>
    <xf numFmtId="1" fontId="6" fillId="2" borderId="5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59" xfId="0" applyNumberFormat="1" applyFont="1" applyFill="1" applyBorder="1" applyAlignment="1">
      <alignment horizontal="center" vertical="center"/>
    </xf>
    <xf numFmtId="1" fontId="6" fillId="2" borderId="34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" fontId="5" fillId="2" borderId="54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/>
    </xf>
    <xf numFmtId="1" fontId="5" fillId="2" borderId="28" xfId="0" applyNumberFormat="1" applyFont="1" applyFill="1" applyBorder="1" applyAlignment="1">
      <alignment horizontal="center" vertical="center"/>
    </xf>
    <xf numFmtId="1" fontId="5" fillId="2" borderId="51" xfId="0" applyNumberFormat="1" applyFont="1" applyFill="1" applyBorder="1" applyAlignment="1">
      <alignment horizontal="center" vertical="center"/>
    </xf>
    <xf numFmtId="2" fontId="5" fillId="2" borderId="55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26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14" fontId="5" fillId="2" borderId="71" xfId="0" applyNumberFormat="1" applyFont="1" applyFill="1" applyBorder="1" applyAlignment="1">
      <alignment horizontal="left" vertical="center" wrapText="1"/>
    </xf>
    <xf numFmtId="14" fontId="5" fillId="2" borderId="74" xfId="0" applyNumberFormat="1" applyFont="1" applyFill="1" applyBorder="1" applyAlignment="1">
      <alignment horizontal="left" vertical="center" wrapText="1"/>
    </xf>
    <xf numFmtId="0" fontId="5" fillId="2" borderId="35" xfId="0" quotePrefix="1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14" fontId="6" fillId="2" borderId="31" xfId="0" applyNumberFormat="1" applyFont="1" applyFill="1" applyBorder="1" applyAlignment="1">
      <alignment horizontal="center" vertical="center" wrapText="1"/>
    </xf>
    <xf numFmtId="14" fontId="6" fillId="2" borderId="30" xfId="0" applyNumberFormat="1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49" fontId="5" fillId="2" borderId="42" xfId="0" applyNumberFormat="1" applyFont="1" applyFill="1" applyBorder="1" applyAlignment="1">
      <alignment horizontal="center" vertical="center" textRotation="90"/>
    </xf>
    <xf numFmtId="49" fontId="5" fillId="2" borderId="44" xfId="0" applyNumberFormat="1" applyFont="1" applyFill="1" applyBorder="1" applyAlignment="1">
      <alignment horizontal="center" vertical="center" textRotation="90"/>
    </xf>
    <xf numFmtId="0" fontId="5" fillId="2" borderId="49" xfId="0" applyFont="1" applyFill="1" applyBorder="1" applyAlignment="1">
      <alignment horizontal="center"/>
    </xf>
    <xf numFmtId="0" fontId="5" fillId="2" borderId="40" xfId="0" quotePrefix="1" applyFont="1" applyFill="1" applyBorder="1" applyAlignment="1">
      <alignment horizontal="center" vertical="center"/>
    </xf>
    <xf numFmtId="14" fontId="8" fillId="2" borderId="30" xfId="0" applyNumberFormat="1" applyFont="1" applyFill="1" applyBorder="1" applyAlignment="1">
      <alignment horizontal="center" vertical="center" wrapText="1"/>
    </xf>
    <xf numFmtId="14" fontId="5" fillId="2" borderId="64" xfId="0" applyNumberFormat="1" applyFont="1" applyFill="1" applyBorder="1" applyAlignment="1">
      <alignment horizontal="left" vertical="center" wrapText="1"/>
    </xf>
    <xf numFmtId="14" fontId="5" fillId="2" borderId="39" xfId="0" applyNumberFormat="1" applyFont="1" applyFill="1" applyBorder="1" applyAlignment="1">
      <alignment horizontal="left" vertical="center" wrapText="1"/>
    </xf>
    <xf numFmtId="49" fontId="6" fillId="2" borderId="71" xfId="0" applyNumberFormat="1" applyFont="1" applyFill="1" applyBorder="1" applyAlignment="1">
      <alignment horizontal="center" vertical="center" wrapText="1"/>
    </xf>
    <xf numFmtId="49" fontId="6" fillId="2" borderId="74" xfId="0" applyNumberFormat="1" applyFont="1" applyFill="1" applyBorder="1" applyAlignment="1">
      <alignment horizontal="center" vertical="center" wrapText="1"/>
    </xf>
    <xf numFmtId="49" fontId="6" fillId="2" borderId="6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6" fillId="2" borderId="69" xfId="0" applyNumberFormat="1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1" fontId="5" fillId="2" borderId="31" xfId="0" applyNumberFormat="1" applyFont="1" applyFill="1" applyBorder="1" applyAlignment="1">
      <alignment horizontal="center" vertical="center"/>
    </xf>
    <xf numFmtId="14" fontId="8" fillId="2" borderId="71" xfId="0" applyNumberFormat="1" applyFont="1" applyFill="1" applyBorder="1" applyAlignment="1">
      <alignment horizontal="center" vertical="center" wrapText="1"/>
    </xf>
    <xf numFmtId="14" fontId="8" fillId="2" borderId="74" xfId="0" applyNumberFormat="1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14" fontId="5" fillId="2" borderId="69" xfId="0" applyNumberFormat="1" applyFont="1" applyFill="1" applyBorder="1" applyAlignment="1">
      <alignment horizontal="left" vertical="center" wrapText="1"/>
    </xf>
    <xf numFmtId="14" fontId="5" fillId="2" borderId="29" xfId="0" applyNumberFormat="1" applyFont="1" applyFill="1" applyBorder="1" applyAlignment="1">
      <alignment horizontal="left" vertical="center" wrapText="1"/>
    </xf>
    <xf numFmtId="0" fontId="5" fillId="2" borderId="62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4" fontId="5" fillId="2" borderId="31" xfId="0" applyNumberFormat="1" applyFont="1" applyFill="1" applyBorder="1" applyAlignment="1">
      <alignment horizontal="left" vertical="center" wrapText="1"/>
    </xf>
    <xf numFmtId="14" fontId="5" fillId="2" borderId="30" xfId="0" applyNumberFormat="1" applyFont="1" applyFill="1" applyBorder="1" applyAlignment="1">
      <alignment horizontal="left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1" fontId="6" fillId="2" borderId="37" xfId="0" applyNumberFormat="1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 vertical="center"/>
    </xf>
    <xf numFmtId="49" fontId="5" fillId="2" borderId="65" xfId="0" applyNumberFormat="1" applyFont="1" applyFill="1" applyBorder="1" applyAlignment="1">
      <alignment horizontal="center" vertic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70" xfId="0" applyNumberFormat="1" applyFont="1" applyFill="1" applyBorder="1" applyAlignment="1">
      <alignment horizontal="center" vertical="center"/>
    </xf>
    <xf numFmtId="14" fontId="5" fillId="2" borderId="61" xfId="0" applyNumberFormat="1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center" wrapText="1"/>
    </xf>
    <xf numFmtId="14" fontId="5" fillId="2" borderId="33" xfId="0" applyNumberFormat="1" applyFont="1" applyFill="1" applyBorder="1" applyAlignment="1">
      <alignment horizontal="left" vertical="center" wrapText="1"/>
    </xf>
    <xf numFmtId="1" fontId="6" fillId="2" borderId="74" xfId="0" applyNumberFormat="1" applyFont="1" applyFill="1" applyBorder="1" applyAlignment="1">
      <alignment horizontal="center" vertical="center" wrapText="1"/>
    </xf>
    <xf numFmtId="1" fontId="6" fillId="2" borderId="25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5" fillId="2" borderId="63" xfId="0" applyNumberFormat="1" applyFont="1" applyFill="1" applyBorder="1" applyAlignment="1">
      <alignment horizontal="left" vertical="center" wrapText="1"/>
    </xf>
    <xf numFmtId="14" fontId="8" fillId="2" borderId="61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P230"/>
  <sheetViews>
    <sheetView showZeros="0" tabSelected="1" view="pageBreakPreview" topLeftCell="A79" zoomScale="20" zoomScaleNormal="10" zoomScaleSheetLayoutView="20" zoomScalePageLayoutView="10" workbookViewId="0">
      <selection activeCell="AE193" sqref="AE193"/>
    </sheetView>
  </sheetViews>
  <sheetFormatPr defaultColWidth="4.7109375" defaultRowHeight="20.25" x14ac:dyDescent="0.3"/>
  <cols>
    <col min="1" max="1" width="35.42578125" style="275" customWidth="1"/>
    <col min="2" max="12" width="16.42578125" style="275" customWidth="1"/>
    <col min="13" max="13" width="20.42578125" style="275" customWidth="1"/>
    <col min="14" max="14" width="21.5703125" style="275" customWidth="1"/>
    <col min="15" max="15" width="20.42578125" style="532" customWidth="1"/>
    <col min="16" max="26" width="16.42578125" style="275" customWidth="1"/>
    <col min="27" max="27" width="16.28515625" style="275" customWidth="1"/>
    <col min="28" max="28" width="24.28515625" style="275" customWidth="1"/>
    <col min="29" max="29" width="22.42578125" style="275" customWidth="1"/>
    <col min="30" max="30" width="16.42578125" style="350" customWidth="1"/>
    <col min="31" max="31" width="26.5703125" style="275" customWidth="1"/>
    <col min="32" max="32" width="22.5703125" style="275" customWidth="1"/>
    <col min="33" max="33" width="16.42578125" style="350" customWidth="1"/>
    <col min="34" max="34" width="25" style="275" customWidth="1"/>
    <col min="35" max="35" width="20.28515625" style="275" customWidth="1"/>
    <col min="36" max="36" width="16.42578125" style="350" customWidth="1"/>
    <col min="37" max="37" width="15.28515625" style="275" customWidth="1"/>
    <col min="38" max="38" width="17.85546875" style="275" customWidth="1"/>
    <col min="39" max="39" width="25.7109375" style="350" customWidth="1"/>
    <col min="40" max="40" width="16.42578125" style="275" customWidth="1"/>
    <col min="41" max="41" width="27" style="275" customWidth="1"/>
    <col min="42" max="42" width="19.5703125" style="350" customWidth="1"/>
    <col min="43" max="43" width="23.28515625" style="275" customWidth="1"/>
    <col min="44" max="44" width="21" style="275" customWidth="1"/>
    <col min="45" max="45" width="20" style="350" customWidth="1"/>
    <col min="46" max="46" width="20.42578125" style="356" customWidth="1"/>
    <col min="47" max="47" width="24.7109375" style="275" customWidth="1"/>
    <col min="48" max="48" width="20.7109375" style="350" customWidth="1"/>
    <col min="49" max="49" width="16.42578125" style="275" customWidth="1"/>
    <col min="50" max="50" width="21.85546875" style="275" customWidth="1"/>
    <col min="51" max="51" width="22.5703125" style="275" customWidth="1"/>
    <col min="52" max="52" width="16.42578125" style="275" customWidth="1"/>
    <col min="53" max="53" width="25.140625" style="275" customWidth="1"/>
    <col min="54" max="54" width="22.140625" style="275" customWidth="1"/>
    <col min="55" max="55" width="22.7109375" style="275" customWidth="1"/>
    <col min="56" max="56" width="13.5703125" style="275" customWidth="1"/>
    <col min="57" max="57" width="22.7109375" style="350" customWidth="1"/>
    <col min="58" max="58" width="22.42578125" style="350" customWidth="1"/>
    <col min="59" max="59" width="29.7109375" style="535" customWidth="1"/>
    <col min="60" max="60" width="16.85546875" style="535" customWidth="1"/>
    <col min="61" max="61" width="28.140625" style="536" customWidth="1"/>
    <col min="62" max="65" width="4.7109375" style="274"/>
    <col min="66" max="66" width="13" style="275" customWidth="1"/>
    <col min="67" max="70" width="4.7109375" style="275"/>
    <col min="71" max="71" width="24.5703125" style="275" customWidth="1"/>
    <col min="72" max="72" width="32" style="275" customWidth="1"/>
    <col min="73" max="75" width="4.7109375" style="275"/>
    <col min="76" max="76" width="30.42578125" style="275" customWidth="1"/>
    <col min="77" max="16384" width="4.7109375" style="275"/>
  </cols>
  <sheetData>
    <row r="1" spans="1:66" s="292" customFormat="1" ht="69" x14ac:dyDescent="0.85">
      <c r="B1" s="292" t="s">
        <v>59</v>
      </c>
      <c r="L1" s="293"/>
      <c r="M1" s="293"/>
      <c r="N1" s="293"/>
      <c r="O1" s="293"/>
      <c r="P1" s="293"/>
      <c r="Q1" s="293"/>
      <c r="R1" s="293"/>
      <c r="S1" s="808" t="s">
        <v>60</v>
      </c>
      <c r="T1" s="808"/>
      <c r="U1" s="808"/>
      <c r="V1" s="808"/>
      <c r="W1" s="808"/>
      <c r="X1" s="808"/>
      <c r="Y1" s="808"/>
      <c r="Z1" s="808"/>
      <c r="AA1" s="808"/>
      <c r="AB1" s="808"/>
      <c r="AC1" s="808"/>
      <c r="AD1" s="808"/>
      <c r="AE1" s="808"/>
      <c r="AF1" s="808"/>
      <c r="AG1" s="808"/>
      <c r="AH1" s="808"/>
      <c r="AI1" s="808"/>
      <c r="AJ1" s="808"/>
      <c r="AK1" s="808"/>
      <c r="AL1" s="808"/>
      <c r="AM1" s="808"/>
      <c r="AN1" s="808"/>
      <c r="AO1" s="808"/>
      <c r="AP1" s="808"/>
      <c r="AQ1" s="808"/>
      <c r="AR1" s="808"/>
      <c r="AS1" s="808"/>
      <c r="AT1" s="294"/>
      <c r="AV1" s="295"/>
      <c r="BE1" s="295"/>
      <c r="BF1" s="295"/>
      <c r="BG1" s="296"/>
      <c r="BH1" s="296"/>
      <c r="BI1" s="297"/>
      <c r="BJ1" s="297"/>
      <c r="BK1" s="297"/>
      <c r="BL1" s="297"/>
      <c r="BM1" s="297"/>
    </row>
    <row r="2" spans="1:66" s="292" customFormat="1" ht="69" x14ac:dyDescent="0.85">
      <c r="B2" s="292" t="s">
        <v>396</v>
      </c>
      <c r="O2" s="298"/>
      <c r="AD2" s="295"/>
      <c r="AG2" s="295"/>
      <c r="AJ2" s="295"/>
      <c r="AM2" s="295"/>
      <c r="AP2" s="295"/>
      <c r="AS2" s="295"/>
      <c r="AT2" s="299"/>
      <c r="AU2" s="293"/>
      <c r="AX2" s="293"/>
      <c r="AY2" s="293"/>
      <c r="AZ2" s="293"/>
      <c r="BA2" s="293"/>
      <c r="BB2" s="293"/>
      <c r="BC2" s="293"/>
      <c r="BD2" s="293"/>
      <c r="BE2" s="300"/>
      <c r="BF2" s="300"/>
      <c r="BG2" s="293"/>
      <c r="BH2" s="293"/>
      <c r="BI2" s="301"/>
      <c r="BJ2" s="301"/>
      <c r="BK2" s="301"/>
      <c r="BL2" s="301"/>
      <c r="BM2" s="301"/>
      <c r="BN2" s="293"/>
    </row>
    <row r="3" spans="1:66" s="292" customFormat="1" ht="70.5" x14ac:dyDescent="0.85">
      <c r="B3" s="292" t="s">
        <v>397</v>
      </c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3" t="s">
        <v>61</v>
      </c>
      <c r="AC3" s="302"/>
      <c r="AD3" s="302"/>
      <c r="AE3" s="302"/>
      <c r="AF3" s="302"/>
      <c r="AG3" s="302"/>
      <c r="AH3" s="302"/>
      <c r="AI3" s="302"/>
      <c r="AJ3" s="302"/>
      <c r="AM3" s="295"/>
      <c r="AP3" s="295"/>
      <c r="AS3" s="295"/>
      <c r="AT3" s="294"/>
      <c r="AV3" s="295"/>
      <c r="BE3" s="295"/>
      <c r="BF3" s="295"/>
      <c r="BG3" s="296"/>
      <c r="BH3" s="296"/>
      <c r="BI3" s="297"/>
      <c r="BJ3" s="297"/>
      <c r="BK3" s="297"/>
      <c r="BL3" s="297"/>
      <c r="BM3" s="297"/>
    </row>
    <row r="4" spans="1:66" s="292" customFormat="1" ht="70.5" x14ac:dyDescent="0.95">
      <c r="B4" s="292" t="s">
        <v>126</v>
      </c>
      <c r="L4" s="302"/>
      <c r="M4" s="302"/>
      <c r="N4" s="302"/>
      <c r="O4" s="302"/>
      <c r="P4" s="304"/>
      <c r="Q4" s="305"/>
      <c r="R4" s="305"/>
      <c r="S4" s="305"/>
      <c r="T4" s="305"/>
      <c r="U4" s="305"/>
      <c r="V4" s="305"/>
      <c r="W4" s="293"/>
      <c r="X4" s="305"/>
      <c r="Y4" s="305"/>
      <c r="Z4" s="305"/>
      <c r="AA4" s="293"/>
      <c r="AB4" s="305"/>
      <c r="AC4" s="305"/>
      <c r="AD4" s="305"/>
      <c r="AE4" s="305"/>
      <c r="AF4" s="305"/>
      <c r="AG4" s="305"/>
      <c r="AH4" s="305"/>
      <c r="AI4" s="305"/>
      <c r="AJ4" s="305"/>
      <c r="AM4" s="295"/>
      <c r="AO4" s="296"/>
      <c r="AP4" s="306"/>
      <c r="AQ4" s="296"/>
      <c r="AR4" s="296"/>
      <c r="AS4" s="306"/>
      <c r="AT4" s="299"/>
      <c r="AV4" s="305"/>
      <c r="BB4" s="296"/>
      <c r="BC4" s="296"/>
      <c r="BD4" s="296"/>
      <c r="BE4" s="306"/>
      <c r="BF4" s="306"/>
      <c r="BG4" s="296"/>
      <c r="BH4" s="296"/>
      <c r="BI4" s="297"/>
      <c r="BJ4" s="297"/>
      <c r="BK4" s="297"/>
      <c r="BL4" s="297"/>
      <c r="BM4" s="297"/>
    </row>
    <row r="5" spans="1:66" s="292" customFormat="1" ht="70.5" x14ac:dyDescent="0.95"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304"/>
      <c r="P5" s="304"/>
      <c r="Q5" s="304"/>
      <c r="R5" s="304"/>
      <c r="S5" s="304"/>
      <c r="T5" s="304"/>
      <c r="U5" s="304"/>
      <c r="V5" s="305" t="s">
        <v>399</v>
      </c>
      <c r="X5" s="304"/>
      <c r="Y5" s="304"/>
      <c r="Z5" s="304"/>
      <c r="AA5" s="304"/>
      <c r="AB5" s="304"/>
      <c r="AC5" s="293"/>
      <c r="AD5" s="309"/>
      <c r="AE5" s="304"/>
      <c r="AF5" s="305"/>
      <c r="AG5" s="300"/>
      <c r="AH5" s="293"/>
      <c r="AI5" s="304"/>
      <c r="AJ5" s="309"/>
      <c r="AK5" s="304"/>
      <c r="AL5" s="304"/>
      <c r="AM5" s="309"/>
      <c r="AN5" s="304"/>
      <c r="AO5" s="304"/>
      <c r="AP5" s="309"/>
      <c r="AR5" s="293"/>
      <c r="AS5" s="300"/>
      <c r="AT5" s="299"/>
      <c r="AU5" s="296" t="s">
        <v>425</v>
      </c>
      <c r="AV5" s="310"/>
      <c r="AY5" s="293"/>
      <c r="BE5" s="295"/>
      <c r="BF5" s="295"/>
      <c r="BG5" s="296"/>
      <c r="BH5" s="296"/>
      <c r="BI5" s="297"/>
      <c r="BJ5" s="297"/>
      <c r="BK5" s="297"/>
      <c r="BL5" s="297"/>
      <c r="BM5" s="297"/>
    </row>
    <row r="6" spans="1:66" s="292" customFormat="1" ht="70.5" x14ac:dyDescent="0.95">
      <c r="B6" s="307"/>
      <c r="C6" s="307"/>
      <c r="D6" s="307"/>
      <c r="E6" s="307"/>
      <c r="F6" s="307"/>
      <c r="G6" s="307"/>
      <c r="H6" s="307"/>
      <c r="I6" s="307"/>
      <c r="J6" s="308"/>
      <c r="K6" s="293" t="s">
        <v>127</v>
      </c>
      <c r="L6" s="293"/>
      <c r="M6" s="293"/>
      <c r="N6" s="293"/>
      <c r="O6" s="304"/>
      <c r="R6" s="293"/>
      <c r="S6" s="293"/>
      <c r="T6" s="293"/>
      <c r="U6" s="293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294"/>
      <c r="AU6" s="292" t="s">
        <v>426</v>
      </c>
      <c r="AW6" s="219"/>
      <c r="AX6" s="217"/>
      <c r="AY6" s="217"/>
      <c r="AZ6" s="217"/>
      <c r="BA6" s="217"/>
      <c r="BE6" s="295"/>
      <c r="BF6" s="295"/>
      <c r="BG6" s="296"/>
      <c r="BH6" s="296"/>
      <c r="BI6" s="297"/>
      <c r="BJ6" s="297"/>
      <c r="BK6" s="297"/>
      <c r="BL6" s="297"/>
      <c r="BM6" s="297"/>
    </row>
    <row r="7" spans="1:66" s="219" customFormat="1" ht="70.5" x14ac:dyDescent="0.95">
      <c r="B7" s="537"/>
      <c r="C7" s="537"/>
      <c r="D7" s="537"/>
      <c r="E7" s="537"/>
      <c r="F7" s="537"/>
      <c r="G7" s="537"/>
      <c r="H7" s="311"/>
      <c r="I7" s="311"/>
      <c r="J7" s="311"/>
      <c r="K7" s="292"/>
      <c r="L7" s="292"/>
      <c r="M7" s="292"/>
      <c r="N7" s="292"/>
      <c r="O7" s="298"/>
      <c r="R7" s="305" t="s">
        <v>427</v>
      </c>
      <c r="T7" s="214"/>
      <c r="V7" s="293"/>
      <c r="W7" s="214"/>
      <c r="Y7" s="215"/>
      <c r="Z7" s="214"/>
      <c r="AA7" s="215"/>
      <c r="AB7" s="215"/>
      <c r="AC7" s="215"/>
      <c r="AD7" s="216"/>
      <c r="AE7" s="215"/>
      <c r="AF7" s="215"/>
      <c r="AG7" s="216"/>
      <c r="AH7" s="215"/>
      <c r="AI7" s="215"/>
      <c r="AJ7" s="216"/>
      <c r="AK7" s="217"/>
      <c r="AL7" s="217"/>
      <c r="AM7" s="218"/>
      <c r="AP7" s="220"/>
      <c r="AR7" s="217"/>
      <c r="AS7" s="217"/>
      <c r="AT7" s="313"/>
      <c r="AU7" s="292"/>
      <c r="AV7" s="292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314"/>
      <c r="BJ7" s="314"/>
      <c r="BK7" s="314"/>
      <c r="BL7" s="314"/>
      <c r="BM7" s="314"/>
    </row>
    <row r="8" spans="1:66" s="219" customFormat="1" ht="72" customHeight="1" x14ac:dyDescent="0.85">
      <c r="B8" s="219" t="s">
        <v>62</v>
      </c>
      <c r="O8" s="312"/>
      <c r="R8" s="214"/>
      <c r="S8" s="214"/>
      <c r="T8" s="214"/>
      <c r="U8" s="214"/>
      <c r="V8" s="293"/>
      <c r="W8" s="214"/>
      <c r="Y8" s="215"/>
      <c r="Z8" s="2"/>
      <c r="AA8" s="221"/>
      <c r="AB8" s="215"/>
      <c r="AC8" s="215"/>
      <c r="AD8" s="216"/>
      <c r="AE8" s="215"/>
      <c r="AF8" s="215"/>
      <c r="AG8" s="216"/>
      <c r="AH8" s="215"/>
      <c r="AI8" s="215"/>
      <c r="AJ8" s="216"/>
      <c r="AK8" s="217"/>
      <c r="AL8" s="217"/>
      <c r="AM8" s="218"/>
      <c r="AP8" s="220"/>
      <c r="AR8" s="217"/>
      <c r="AS8" s="217"/>
      <c r="AT8" s="313"/>
      <c r="AU8" s="292"/>
      <c r="AV8" s="292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314"/>
      <c r="BJ8" s="314"/>
      <c r="BK8" s="314"/>
      <c r="BL8" s="314"/>
      <c r="BM8" s="314"/>
    </row>
    <row r="9" spans="1:66" s="3" customFormat="1" ht="171.75" customHeight="1" x14ac:dyDescent="0.8">
      <c r="E9" s="4" t="s">
        <v>75</v>
      </c>
      <c r="O9" s="223"/>
      <c r="V9" s="2"/>
      <c r="W9" s="2"/>
      <c r="X9" s="2"/>
      <c r="Y9" s="224"/>
      <c r="Z9" s="224"/>
      <c r="AA9" s="224"/>
      <c r="AB9" s="224"/>
      <c r="AC9" s="224"/>
      <c r="AD9" s="225"/>
      <c r="AE9" s="224"/>
      <c r="AF9" s="2"/>
      <c r="AG9" s="222"/>
      <c r="AH9" s="2"/>
      <c r="AI9" s="2"/>
      <c r="AJ9" s="222"/>
      <c r="AK9" s="2"/>
      <c r="AL9" s="2"/>
      <c r="AM9" s="222"/>
      <c r="AN9" s="226"/>
      <c r="AO9" s="226"/>
      <c r="AP9" s="226"/>
      <c r="AQ9" s="226"/>
      <c r="AR9" s="226"/>
      <c r="AS9" s="226"/>
      <c r="AT9" s="316"/>
      <c r="AU9" s="226"/>
      <c r="AV9" s="226"/>
      <c r="AW9" s="317"/>
      <c r="AX9" s="317"/>
      <c r="AY9" s="317"/>
      <c r="AZ9" s="317"/>
      <c r="BA9" s="317"/>
      <c r="BB9" s="981" t="s">
        <v>63</v>
      </c>
      <c r="BC9" s="981"/>
      <c r="BD9" s="981"/>
      <c r="BE9" s="981"/>
      <c r="BF9" s="981"/>
      <c r="BG9" s="981"/>
      <c r="BH9" s="981"/>
      <c r="BI9" s="981"/>
      <c r="BJ9" s="18"/>
      <c r="BK9" s="18"/>
      <c r="BL9" s="18"/>
      <c r="BM9" s="18"/>
    </row>
    <row r="10" spans="1:66" s="320" customFormat="1" ht="59.25" customHeight="1" x14ac:dyDescent="0.2">
      <c r="A10" s="616" t="s">
        <v>136</v>
      </c>
      <c r="B10" s="626" t="s">
        <v>64</v>
      </c>
      <c r="C10" s="626"/>
      <c r="D10" s="626"/>
      <c r="E10" s="626"/>
      <c r="F10" s="622" t="s">
        <v>383</v>
      </c>
      <c r="G10" s="589" t="s">
        <v>65</v>
      </c>
      <c r="H10" s="590"/>
      <c r="I10" s="591"/>
      <c r="J10" s="622" t="s">
        <v>384</v>
      </c>
      <c r="K10" s="626" t="s">
        <v>66</v>
      </c>
      <c r="L10" s="626"/>
      <c r="M10" s="626"/>
      <c r="N10" s="626"/>
      <c r="O10" s="589" t="s">
        <v>67</v>
      </c>
      <c r="P10" s="590"/>
      <c r="Q10" s="590"/>
      <c r="R10" s="591"/>
      <c r="S10" s="622" t="s">
        <v>385</v>
      </c>
      <c r="T10" s="589" t="s">
        <v>68</v>
      </c>
      <c r="U10" s="590"/>
      <c r="V10" s="591"/>
      <c r="W10" s="622" t="s">
        <v>386</v>
      </c>
      <c r="X10" s="626" t="s">
        <v>69</v>
      </c>
      <c r="Y10" s="626"/>
      <c r="Z10" s="626"/>
      <c r="AA10" s="622" t="s">
        <v>387</v>
      </c>
      <c r="AB10" s="589" t="s">
        <v>70</v>
      </c>
      <c r="AC10" s="590"/>
      <c r="AD10" s="590"/>
      <c r="AE10" s="591"/>
      <c r="AF10" s="622" t="s">
        <v>388</v>
      </c>
      <c r="AG10" s="589" t="s">
        <v>71</v>
      </c>
      <c r="AH10" s="590"/>
      <c r="AI10" s="591"/>
      <c r="AJ10" s="622" t="s">
        <v>389</v>
      </c>
      <c r="AK10" s="592" t="s">
        <v>11</v>
      </c>
      <c r="AL10" s="593"/>
      <c r="AM10" s="593"/>
      <c r="AN10" s="594"/>
      <c r="AO10" s="589" t="s">
        <v>72</v>
      </c>
      <c r="AP10" s="590"/>
      <c r="AQ10" s="590"/>
      <c r="AR10" s="591"/>
      <c r="AS10" s="622" t="s">
        <v>390</v>
      </c>
      <c r="AT10" s="592" t="s">
        <v>73</v>
      </c>
      <c r="AU10" s="593"/>
      <c r="AV10" s="594"/>
      <c r="AW10" s="587" t="s">
        <v>391</v>
      </c>
      <c r="AX10" s="626" t="s">
        <v>74</v>
      </c>
      <c r="AY10" s="626"/>
      <c r="AZ10" s="626"/>
      <c r="BA10" s="626"/>
      <c r="BB10" s="676" t="s">
        <v>119</v>
      </c>
      <c r="BC10" s="595" t="s">
        <v>131</v>
      </c>
      <c r="BD10" s="595" t="s">
        <v>120</v>
      </c>
      <c r="BE10" s="595" t="s">
        <v>121</v>
      </c>
      <c r="BF10" s="676" t="s">
        <v>122</v>
      </c>
      <c r="BG10" s="676" t="s">
        <v>123</v>
      </c>
      <c r="BH10" s="619" t="s">
        <v>124</v>
      </c>
      <c r="BI10" s="619" t="s">
        <v>79</v>
      </c>
      <c r="BJ10" s="319"/>
      <c r="BK10" s="319"/>
      <c r="BL10" s="319"/>
      <c r="BM10" s="319"/>
      <c r="BN10" s="319"/>
    </row>
    <row r="11" spans="1:66" s="3" customFormat="1" ht="227.25" customHeight="1" x14ac:dyDescent="0.75">
      <c r="A11" s="617"/>
      <c r="B11" s="107">
        <v>1</v>
      </c>
      <c r="C11" s="107">
        <v>8</v>
      </c>
      <c r="D11" s="107">
        <v>15</v>
      </c>
      <c r="E11" s="107">
        <v>22</v>
      </c>
      <c r="F11" s="623"/>
      <c r="G11" s="107">
        <v>6</v>
      </c>
      <c r="H11" s="107">
        <v>13</v>
      </c>
      <c r="I11" s="138">
        <v>20</v>
      </c>
      <c r="J11" s="623"/>
      <c r="K11" s="107">
        <v>3</v>
      </c>
      <c r="L11" s="107">
        <v>10</v>
      </c>
      <c r="M11" s="107">
        <v>17</v>
      </c>
      <c r="N11" s="107">
        <v>24</v>
      </c>
      <c r="O11" s="107">
        <v>1</v>
      </c>
      <c r="P11" s="107">
        <v>8</v>
      </c>
      <c r="Q11" s="107">
        <v>15</v>
      </c>
      <c r="R11" s="138">
        <v>22</v>
      </c>
      <c r="S11" s="623"/>
      <c r="T11" s="107">
        <v>5</v>
      </c>
      <c r="U11" s="107">
        <v>12</v>
      </c>
      <c r="V11" s="138">
        <v>19</v>
      </c>
      <c r="W11" s="623"/>
      <c r="X11" s="107">
        <v>2</v>
      </c>
      <c r="Y11" s="107">
        <v>9</v>
      </c>
      <c r="Z11" s="107">
        <v>16</v>
      </c>
      <c r="AA11" s="623"/>
      <c r="AB11" s="107">
        <v>2</v>
      </c>
      <c r="AC11" s="107">
        <v>9</v>
      </c>
      <c r="AD11" s="107">
        <v>16</v>
      </c>
      <c r="AE11" s="107">
        <v>23</v>
      </c>
      <c r="AF11" s="623"/>
      <c r="AG11" s="107">
        <v>6</v>
      </c>
      <c r="AH11" s="107">
        <v>13</v>
      </c>
      <c r="AI11" s="138">
        <v>20</v>
      </c>
      <c r="AJ11" s="623"/>
      <c r="AK11" s="107">
        <v>4</v>
      </c>
      <c r="AL11" s="107">
        <v>11</v>
      </c>
      <c r="AM11" s="107">
        <v>18</v>
      </c>
      <c r="AN11" s="107">
        <v>25</v>
      </c>
      <c r="AO11" s="107">
        <v>1</v>
      </c>
      <c r="AP11" s="107">
        <v>8</v>
      </c>
      <c r="AQ11" s="107">
        <v>15</v>
      </c>
      <c r="AR11" s="138">
        <v>22</v>
      </c>
      <c r="AS11" s="623"/>
      <c r="AT11" s="131">
        <v>6</v>
      </c>
      <c r="AU11" s="107">
        <v>13</v>
      </c>
      <c r="AV11" s="138">
        <v>20</v>
      </c>
      <c r="AW11" s="588"/>
      <c r="AX11" s="107">
        <v>3</v>
      </c>
      <c r="AY11" s="107">
        <v>10</v>
      </c>
      <c r="AZ11" s="107">
        <v>17</v>
      </c>
      <c r="BA11" s="107">
        <v>24</v>
      </c>
      <c r="BB11" s="677"/>
      <c r="BC11" s="596"/>
      <c r="BD11" s="596"/>
      <c r="BE11" s="596"/>
      <c r="BF11" s="677"/>
      <c r="BG11" s="677"/>
      <c r="BH11" s="620"/>
      <c r="BI11" s="620"/>
      <c r="BJ11" s="18"/>
      <c r="BK11" s="18"/>
      <c r="BL11" s="18"/>
      <c r="BM11" s="18"/>
      <c r="BN11" s="18"/>
    </row>
    <row r="12" spans="1:66" s="3" customFormat="1" ht="228.75" customHeight="1" x14ac:dyDescent="0.75">
      <c r="A12" s="618"/>
      <c r="B12" s="119">
        <v>7</v>
      </c>
      <c r="C12" s="119">
        <v>14</v>
      </c>
      <c r="D12" s="119">
        <v>21</v>
      </c>
      <c r="E12" s="119">
        <v>28</v>
      </c>
      <c r="F12" s="321" t="s">
        <v>392</v>
      </c>
      <c r="G12" s="119">
        <v>12</v>
      </c>
      <c r="H12" s="119">
        <v>19</v>
      </c>
      <c r="I12" s="119">
        <v>26</v>
      </c>
      <c r="J12" s="119" t="s">
        <v>50</v>
      </c>
      <c r="K12" s="119">
        <v>9</v>
      </c>
      <c r="L12" s="119">
        <v>16</v>
      </c>
      <c r="M12" s="119">
        <v>23</v>
      </c>
      <c r="N12" s="119">
        <v>30</v>
      </c>
      <c r="O12" s="119">
        <v>7</v>
      </c>
      <c r="P12" s="119">
        <v>14</v>
      </c>
      <c r="Q12" s="119">
        <v>21</v>
      </c>
      <c r="R12" s="119">
        <v>28</v>
      </c>
      <c r="S12" s="119" t="s">
        <v>51</v>
      </c>
      <c r="T12" s="119">
        <v>11</v>
      </c>
      <c r="U12" s="119">
        <v>18</v>
      </c>
      <c r="V12" s="119">
        <v>25</v>
      </c>
      <c r="W12" s="119" t="s">
        <v>52</v>
      </c>
      <c r="X12" s="119">
        <v>8</v>
      </c>
      <c r="Y12" s="119">
        <v>15</v>
      </c>
      <c r="Z12" s="119">
        <v>22</v>
      </c>
      <c r="AA12" s="119" t="s">
        <v>53</v>
      </c>
      <c r="AB12" s="119">
        <v>8</v>
      </c>
      <c r="AC12" s="119">
        <v>15</v>
      </c>
      <c r="AD12" s="119">
        <v>22</v>
      </c>
      <c r="AE12" s="119">
        <v>29</v>
      </c>
      <c r="AF12" s="119" t="s">
        <v>54</v>
      </c>
      <c r="AG12" s="119">
        <v>12</v>
      </c>
      <c r="AH12" s="322">
        <v>19</v>
      </c>
      <c r="AI12" s="119">
        <v>26</v>
      </c>
      <c r="AJ12" s="322" t="s">
        <v>55</v>
      </c>
      <c r="AK12" s="322">
        <v>10</v>
      </c>
      <c r="AL12" s="322">
        <v>17</v>
      </c>
      <c r="AM12" s="322">
        <v>24</v>
      </c>
      <c r="AN12" s="322">
        <v>31</v>
      </c>
      <c r="AO12" s="322">
        <v>7</v>
      </c>
      <c r="AP12" s="322">
        <v>14</v>
      </c>
      <c r="AQ12" s="322">
        <v>21</v>
      </c>
      <c r="AR12" s="322">
        <v>28</v>
      </c>
      <c r="AS12" s="322" t="s">
        <v>56</v>
      </c>
      <c r="AT12" s="322">
        <v>12</v>
      </c>
      <c r="AU12" s="322">
        <v>19</v>
      </c>
      <c r="AV12" s="322">
        <v>26</v>
      </c>
      <c r="AW12" s="322" t="s">
        <v>57</v>
      </c>
      <c r="AX12" s="322">
        <v>9</v>
      </c>
      <c r="AY12" s="322">
        <v>16</v>
      </c>
      <c r="AZ12" s="322">
        <v>23</v>
      </c>
      <c r="BA12" s="322">
        <v>31</v>
      </c>
      <c r="BB12" s="678"/>
      <c r="BC12" s="597"/>
      <c r="BD12" s="597"/>
      <c r="BE12" s="597"/>
      <c r="BF12" s="678"/>
      <c r="BG12" s="678"/>
      <c r="BH12" s="621"/>
      <c r="BI12" s="621"/>
      <c r="BJ12" s="18"/>
      <c r="BK12" s="18"/>
      <c r="BL12" s="18"/>
      <c r="BM12" s="18"/>
      <c r="BN12" s="18"/>
    </row>
    <row r="13" spans="1:66" s="325" customFormat="1" ht="60.75" customHeight="1" x14ac:dyDescent="0.75">
      <c r="A13" s="323" t="s">
        <v>5</v>
      </c>
      <c r="B13" s="5"/>
      <c r="C13" s="5"/>
      <c r="D13" s="5"/>
      <c r="E13" s="5"/>
      <c r="F13" s="6"/>
      <c r="G13" s="5"/>
      <c r="H13" s="5"/>
      <c r="I13" s="7"/>
      <c r="J13" s="7">
        <v>17</v>
      </c>
      <c r="K13" s="8"/>
      <c r="L13" s="5"/>
      <c r="M13" s="5"/>
      <c r="N13" s="5"/>
      <c r="O13" s="8"/>
      <c r="P13" s="5"/>
      <c r="Q13" s="5"/>
      <c r="R13" s="5"/>
      <c r="S13" s="9" t="s">
        <v>0</v>
      </c>
      <c r="T13" s="9" t="s">
        <v>0</v>
      </c>
      <c r="U13" s="9" t="s">
        <v>0</v>
      </c>
      <c r="V13" s="9" t="s">
        <v>0</v>
      </c>
      <c r="W13" s="138" t="s">
        <v>8</v>
      </c>
      <c r="X13" s="107" t="s">
        <v>8</v>
      </c>
      <c r="Y13" s="107"/>
      <c r="Z13" s="107"/>
      <c r="AA13" s="5"/>
      <c r="AB13" s="5"/>
      <c r="AC13" s="5"/>
      <c r="AD13" s="5"/>
      <c r="AE13" s="5"/>
      <c r="AF13" s="7">
        <v>17</v>
      </c>
      <c r="AG13" s="8"/>
      <c r="AH13" s="5"/>
      <c r="AI13" s="5"/>
      <c r="AJ13" s="6"/>
      <c r="AK13" s="5"/>
      <c r="AL13" s="5"/>
      <c r="AM13" s="5"/>
      <c r="AN13" s="5"/>
      <c r="AO13" s="5"/>
      <c r="AP13" s="9" t="s">
        <v>0</v>
      </c>
      <c r="AQ13" s="9" t="s">
        <v>0</v>
      </c>
      <c r="AR13" s="9" t="s">
        <v>0</v>
      </c>
      <c r="AS13" s="107" t="s">
        <v>138</v>
      </c>
      <c r="AT13" s="131" t="s">
        <v>138</v>
      </c>
      <c r="AU13" s="107" t="s">
        <v>8</v>
      </c>
      <c r="AV13" s="107" t="s">
        <v>8</v>
      </c>
      <c r="AW13" s="107" t="s">
        <v>8</v>
      </c>
      <c r="AX13" s="107" t="s">
        <v>8</v>
      </c>
      <c r="AY13" s="107" t="s">
        <v>8</v>
      </c>
      <c r="AZ13" s="107" t="s">
        <v>8</v>
      </c>
      <c r="BA13" s="107" t="s">
        <v>8</v>
      </c>
      <c r="BB13" s="107">
        <v>34</v>
      </c>
      <c r="BC13" s="107">
        <v>7</v>
      </c>
      <c r="BD13" s="131">
        <v>2</v>
      </c>
      <c r="BE13" s="131"/>
      <c r="BF13" s="131"/>
      <c r="BG13" s="131"/>
      <c r="BH13" s="131">
        <v>9</v>
      </c>
      <c r="BI13" s="107">
        <v>52</v>
      </c>
      <c r="BJ13" s="324"/>
      <c r="BK13" s="324"/>
      <c r="BL13" s="324"/>
      <c r="BM13" s="324"/>
      <c r="BN13" s="324"/>
    </row>
    <row r="14" spans="1:66" s="325" customFormat="1" ht="60.75" customHeight="1" x14ac:dyDescent="0.75">
      <c r="A14" s="323" t="s">
        <v>6</v>
      </c>
      <c r="B14" s="5"/>
      <c r="C14" s="5"/>
      <c r="D14" s="5"/>
      <c r="E14" s="5"/>
      <c r="F14" s="6"/>
      <c r="G14" s="5"/>
      <c r="H14" s="5"/>
      <c r="I14" s="7"/>
      <c r="J14" s="7">
        <v>17</v>
      </c>
      <c r="K14" s="8"/>
      <c r="L14" s="5"/>
      <c r="M14" s="5"/>
      <c r="N14" s="5"/>
      <c r="O14" s="8"/>
      <c r="P14" s="5"/>
      <c r="Q14" s="5"/>
      <c r="R14" s="5"/>
      <c r="S14" s="9" t="s">
        <v>0</v>
      </c>
      <c r="T14" s="9" t="s">
        <v>0</v>
      </c>
      <c r="U14" s="9" t="s">
        <v>0</v>
      </c>
      <c r="V14" s="9" t="s">
        <v>0</v>
      </c>
      <c r="W14" s="138" t="s">
        <v>8</v>
      </c>
      <c r="X14" s="107" t="s">
        <v>8</v>
      </c>
      <c r="Y14" s="5"/>
      <c r="Z14" s="5"/>
      <c r="AA14" s="5"/>
      <c r="AB14" s="5"/>
      <c r="AC14" s="5"/>
      <c r="AD14" s="5"/>
      <c r="AE14" s="5"/>
      <c r="AF14" s="7">
        <v>17</v>
      </c>
      <c r="AG14" s="8"/>
      <c r="AH14" s="5"/>
      <c r="AI14" s="5"/>
      <c r="AJ14" s="6"/>
      <c r="AK14" s="5"/>
      <c r="AL14" s="5"/>
      <c r="AM14" s="5"/>
      <c r="AN14" s="5"/>
      <c r="AO14" s="5"/>
      <c r="AP14" s="9" t="s">
        <v>0</v>
      </c>
      <c r="AQ14" s="9" t="s">
        <v>0</v>
      </c>
      <c r="AR14" s="9" t="s">
        <v>0</v>
      </c>
      <c r="AS14" s="107" t="s">
        <v>8</v>
      </c>
      <c r="AT14" s="131" t="s">
        <v>8</v>
      </c>
      <c r="AU14" s="107" t="s">
        <v>8</v>
      </c>
      <c r="AV14" s="107" t="s">
        <v>8</v>
      </c>
      <c r="AW14" s="107" t="s">
        <v>8</v>
      </c>
      <c r="AX14" s="107" t="s">
        <v>8</v>
      </c>
      <c r="AY14" s="107" t="s">
        <v>8</v>
      </c>
      <c r="AZ14" s="107" t="s">
        <v>8</v>
      </c>
      <c r="BA14" s="107" t="s">
        <v>8</v>
      </c>
      <c r="BB14" s="107">
        <v>34</v>
      </c>
      <c r="BC14" s="107">
        <v>7</v>
      </c>
      <c r="BD14" s="131"/>
      <c r="BE14" s="131"/>
      <c r="BF14" s="131"/>
      <c r="BG14" s="131"/>
      <c r="BH14" s="131">
        <v>11</v>
      </c>
      <c r="BI14" s="107">
        <v>52</v>
      </c>
      <c r="BJ14" s="324"/>
      <c r="BK14" s="324"/>
      <c r="BL14" s="324"/>
      <c r="BM14" s="324"/>
      <c r="BN14" s="324"/>
    </row>
    <row r="15" spans="1:66" s="325" customFormat="1" ht="60.75" customHeight="1" x14ac:dyDescent="0.75">
      <c r="A15" s="323" t="s">
        <v>7</v>
      </c>
      <c r="B15" s="107"/>
      <c r="C15" s="107"/>
      <c r="D15" s="107"/>
      <c r="E15" s="5"/>
      <c r="F15" s="6"/>
      <c r="G15" s="5"/>
      <c r="H15" s="5"/>
      <c r="I15" s="7"/>
      <c r="J15" s="7">
        <v>18</v>
      </c>
      <c r="K15" s="8"/>
      <c r="L15" s="5"/>
      <c r="M15" s="5"/>
      <c r="N15" s="5"/>
      <c r="O15" s="8"/>
      <c r="P15" s="5"/>
      <c r="Q15" s="5"/>
      <c r="R15" s="5"/>
      <c r="S15" s="5"/>
      <c r="T15" s="9" t="s">
        <v>0</v>
      </c>
      <c r="U15" s="9" t="s">
        <v>0</v>
      </c>
      <c r="V15" s="9" t="s">
        <v>0</v>
      </c>
      <c r="W15" s="138" t="s">
        <v>8</v>
      </c>
      <c r="X15" s="107" t="s">
        <v>8</v>
      </c>
      <c r="Y15" s="5"/>
      <c r="Z15" s="5"/>
      <c r="AA15" s="5"/>
      <c r="AB15" s="5"/>
      <c r="AC15" s="5"/>
      <c r="AD15" s="5"/>
      <c r="AE15" s="5"/>
      <c r="AF15" s="107">
        <v>14</v>
      </c>
      <c r="AG15" s="8"/>
      <c r="AH15" s="5"/>
      <c r="AI15" s="5"/>
      <c r="AJ15" s="6"/>
      <c r="AK15" s="5"/>
      <c r="AL15" s="5"/>
      <c r="AM15" s="9" t="s">
        <v>0</v>
      </c>
      <c r="AN15" s="9" t="s">
        <v>0</v>
      </c>
      <c r="AO15" s="9" t="s">
        <v>0</v>
      </c>
      <c r="AP15" s="107" t="s">
        <v>8</v>
      </c>
      <c r="AQ15" s="107" t="s">
        <v>8</v>
      </c>
      <c r="AR15" s="107" t="s">
        <v>8</v>
      </c>
      <c r="AS15" s="107" t="s">
        <v>8</v>
      </c>
      <c r="AT15" s="131" t="s">
        <v>8</v>
      </c>
      <c r="AU15" s="107" t="s">
        <v>8</v>
      </c>
      <c r="AV15" s="107" t="s">
        <v>8</v>
      </c>
      <c r="AW15" s="107" t="s">
        <v>8</v>
      </c>
      <c r="AX15" s="107" t="s">
        <v>9</v>
      </c>
      <c r="AY15" s="107" t="s">
        <v>9</v>
      </c>
      <c r="AZ15" s="107" t="s">
        <v>9</v>
      </c>
      <c r="BA15" s="107" t="s">
        <v>9</v>
      </c>
      <c r="BB15" s="107">
        <v>32</v>
      </c>
      <c r="BC15" s="107">
        <v>6</v>
      </c>
      <c r="BD15" s="131"/>
      <c r="BE15" s="131">
        <v>4</v>
      </c>
      <c r="BF15" s="131"/>
      <c r="BG15" s="131"/>
      <c r="BH15" s="131">
        <v>10</v>
      </c>
      <c r="BI15" s="107">
        <v>52</v>
      </c>
      <c r="BJ15" s="324"/>
      <c r="BK15" s="324"/>
      <c r="BL15" s="324"/>
      <c r="BM15" s="324"/>
      <c r="BN15" s="324"/>
    </row>
    <row r="16" spans="1:66" s="325" customFormat="1" ht="60.75" customHeight="1" x14ac:dyDescent="0.75">
      <c r="A16" s="107" t="s">
        <v>16</v>
      </c>
      <c r="B16" s="109" t="s">
        <v>9</v>
      </c>
      <c r="C16" s="107" t="s">
        <v>9</v>
      </c>
      <c r="D16" s="107"/>
      <c r="E16" s="107"/>
      <c r="F16" s="6"/>
      <c r="G16" s="5"/>
      <c r="H16" s="5"/>
      <c r="I16" s="7"/>
      <c r="J16" s="7">
        <v>16</v>
      </c>
      <c r="K16" s="8"/>
      <c r="L16" s="5"/>
      <c r="M16" s="5"/>
      <c r="N16" s="5"/>
      <c r="O16" s="8"/>
      <c r="P16" s="5"/>
      <c r="Q16" s="5"/>
      <c r="R16" s="5"/>
      <c r="S16" s="5"/>
      <c r="T16" s="9" t="s">
        <v>0</v>
      </c>
      <c r="U16" s="9" t="s">
        <v>0</v>
      </c>
      <c r="V16" s="9" t="s">
        <v>0</v>
      </c>
      <c r="W16" s="138" t="s">
        <v>8</v>
      </c>
      <c r="X16" s="107" t="s">
        <v>8</v>
      </c>
      <c r="Y16" s="107"/>
      <c r="Z16" s="107"/>
      <c r="AA16" s="107"/>
      <c r="AB16" s="107"/>
      <c r="AC16" s="107"/>
      <c r="AD16" s="10"/>
      <c r="AE16" s="107"/>
      <c r="AF16" s="107">
        <v>14</v>
      </c>
      <c r="AG16" s="109"/>
      <c r="AH16" s="107"/>
      <c r="AI16" s="107"/>
      <c r="AJ16" s="138"/>
      <c r="AK16" s="107"/>
      <c r="AL16" s="5"/>
      <c r="AM16" s="9" t="s">
        <v>0</v>
      </c>
      <c r="AN16" s="9" t="s">
        <v>0</v>
      </c>
      <c r="AO16" s="9" t="s">
        <v>0</v>
      </c>
      <c r="AP16" s="107" t="s">
        <v>9</v>
      </c>
      <c r="AQ16" s="107" t="s">
        <v>9</v>
      </c>
      <c r="AR16" s="107" t="s">
        <v>9</v>
      </c>
      <c r="AS16" s="107" t="s">
        <v>9</v>
      </c>
      <c r="AT16" s="131" t="s">
        <v>9</v>
      </c>
      <c r="AU16" s="107" t="s">
        <v>9</v>
      </c>
      <c r="AV16" s="107" t="s">
        <v>8</v>
      </c>
      <c r="AW16" s="107" t="s">
        <v>8</v>
      </c>
      <c r="AX16" s="107" t="s">
        <v>8</v>
      </c>
      <c r="AY16" s="107" t="s">
        <v>8</v>
      </c>
      <c r="AZ16" s="107" t="s">
        <v>8</v>
      </c>
      <c r="BA16" s="107" t="s">
        <v>8</v>
      </c>
      <c r="BB16" s="107">
        <v>30</v>
      </c>
      <c r="BC16" s="107">
        <v>6</v>
      </c>
      <c r="BD16" s="131"/>
      <c r="BE16" s="131">
        <v>8</v>
      </c>
      <c r="BF16" s="131"/>
      <c r="BG16" s="131"/>
      <c r="BH16" s="131">
        <v>8</v>
      </c>
      <c r="BI16" s="107">
        <v>52</v>
      </c>
      <c r="BJ16" s="324"/>
      <c r="BK16" s="324"/>
      <c r="BL16" s="324"/>
      <c r="BM16" s="324"/>
      <c r="BN16" s="324"/>
    </row>
    <row r="17" spans="1:484" s="325" customFormat="1" ht="60.75" customHeight="1" x14ac:dyDescent="0.75">
      <c r="A17" s="107" t="s">
        <v>118</v>
      </c>
      <c r="B17" s="107" t="s">
        <v>8</v>
      </c>
      <c r="C17" s="107" t="s">
        <v>8</v>
      </c>
      <c r="D17" s="107"/>
      <c r="E17" s="107"/>
      <c r="F17" s="6"/>
      <c r="G17" s="5"/>
      <c r="H17" s="5"/>
      <c r="I17" s="7"/>
      <c r="J17" s="7">
        <v>16</v>
      </c>
      <c r="K17" s="8"/>
      <c r="L17" s="5"/>
      <c r="M17" s="5"/>
      <c r="N17" s="5"/>
      <c r="O17" s="8"/>
      <c r="P17" s="5"/>
      <c r="Q17" s="5"/>
      <c r="R17" s="5"/>
      <c r="S17" s="5"/>
      <c r="T17" s="9" t="s">
        <v>0</v>
      </c>
      <c r="U17" s="9" t="s">
        <v>0</v>
      </c>
      <c r="V17" s="9" t="s">
        <v>0</v>
      </c>
      <c r="W17" s="138" t="s">
        <v>8</v>
      </c>
      <c r="X17" s="107" t="s">
        <v>8</v>
      </c>
      <c r="Y17" s="107" t="s">
        <v>9</v>
      </c>
      <c r="Z17" s="107" t="s">
        <v>9</v>
      </c>
      <c r="AA17" s="107" t="s">
        <v>9</v>
      </c>
      <c r="AB17" s="107" t="s">
        <v>9</v>
      </c>
      <c r="AC17" s="107" t="s">
        <v>21</v>
      </c>
      <c r="AD17" s="107" t="s">
        <v>21</v>
      </c>
      <c r="AE17" s="107" t="s">
        <v>21</v>
      </c>
      <c r="AF17" s="107" t="s">
        <v>21</v>
      </c>
      <c r="AG17" s="109" t="s">
        <v>21</v>
      </c>
      <c r="AH17" s="107" t="s">
        <v>21</v>
      </c>
      <c r="AI17" s="107" t="s">
        <v>21</v>
      </c>
      <c r="AJ17" s="138" t="s">
        <v>21</v>
      </c>
      <c r="AK17" s="107" t="s">
        <v>21</v>
      </c>
      <c r="AL17" s="107" t="s">
        <v>21</v>
      </c>
      <c r="AM17" s="107" t="s">
        <v>21</v>
      </c>
      <c r="AN17" s="107" t="s">
        <v>21</v>
      </c>
      <c r="AO17" s="107" t="s">
        <v>21</v>
      </c>
      <c r="AP17" s="107" t="s">
        <v>21</v>
      </c>
      <c r="AQ17" s="107" t="s">
        <v>10</v>
      </c>
      <c r="AR17" s="107" t="s">
        <v>10</v>
      </c>
      <c r="AS17" s="107"/>
      <c r="AT17" s="131"/>
      <c r="AU17" s="107"/>
      <c r="AV17" s="107"/>
      <c r="AW17" s="107"/>
      <c r="AX17" s="5"/>
      <c r="AY17" s="5"/>
      <c r="AZ17" s="5"/>
      <c r="BA17" s="5"/>
      <c r="BB17" s="107">
        <v>16</v>
      </c>
      <c r="BC17" s="107">
        <v>3</v>
      </c>
      <c r="BD17" s="131"/>
      <c r="BE17" s="131">
        <v>4</v>
      </c>
      <c r="BF17" s="131">
        <v>14</v>
      </c>
      <c r="BG17" s="131">
        <v>2</v>
      </c>
      <c r="BH17" s="131">
        <v>4</v>
      </c>
      <c r="BI17" s="107">
        <v>43</v>
      </c>
      <c r="BJ17" s="324"/>
      <c r="BK17" s="324"/>
      <c r="BL17" s="324"/>
      <c r="BM17" s="324"/>
      <c r="BN17" s="324"/>
    </row>
    <row r="18" spans="1:484" s="325" customFormat="1" ht="60" x14ac:dyDescent="0.8">
      <c r="A18" s="326"/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7"/>
      <c r="S18" s="327"/>
      <c r="T18" s="328"/>
      <c r="U18" s="328"/>
      <c r="V18" s="328"/>
      <c r="W18" s="328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9"/>
      <c r="AI18" s="326"/>
      <c r="AJ18" s="330"/>
      <c r="AK18" s="329"/>
      <c r="AL18" s="330"/>
      <c r="AM18" s="330"/>
      <c r="AN18" s="329"/>
      <c r="AO18" s="330"/>
      <c r="AP18" s="330"/>
      <c r="AQ18" s="329"/>
      <c r="AR18" s="330"/>
      <c r="AS18" s="330"/>
      <c r="AT18" s="331"/>
      <c r="AU18" s="330"/>
      <c r="AV18" s="330"/>
      <c r="AW18" s="329"/>
      <c r="AX18" s="330"/>
      <c r="AY18" s="330"/>
      <c r="AZ18" s="329"/>
      <c r="BA18" s="330"/>
      <c r="BB18" s="107">
        <v>146</v>
      </c>
      <c r="BC18" s="107">
        <f>SUM(BC13:BC17)</f>
        <v>29</v>
      </c>
      <c r="BD18" s="131">
        <v>2</v>
      </c>
      <c r="BE18" s="131">
        <v>16</v>
      </c>
      <c r="BF18" s="131">
        <v>14</v>
      </c>
      <c r="BG18" s="131">
        <v>2</v>
      </c>
      <c r="BH18" s="131">
        <v>42</v>
      </c>
      <c r="BI18" s="131">
        <v>251</v>
      </c>
      <c r="BJ18" s="324"/>
      <c r="BK18" s="324"/>
      <c r="BL18" s="324"/>
      <c r="BM18" s="324"/>
      <c r="BN18" s="324"/>
    </row>
    <row r="19" spans="1:484" s="325" customFormat="1" ht="57" x14ac:dyDescent="0.75">
      <c r="A19" s="332"/>
      <c r="B19" s="332" t="s">
        <v>76</v>
      </c>
      <c r="D19" s="332"/>
      <c r="E19" s="332"/>
      <c r="F19" s="332"/>
      <c r="H19" s="333"/>
      <c r="I19" s="334" t="s">
        <v>12</v>
      </c>
      <c r="J19" s="332" t="s">
        <v>93</v>
      </c>
      <c r="N19" s="332"/>
      <c r="O19" s="332"/>
      <c r="P19" s="332"/>
      <c r="Q19" s="332"/>
      <c r="R19" s="335"/>
      <c r="S19" s="336"/>
      <c r="T19" s="337"/>
      <c r="U19" s="338"/>
      <c r="V19" s="339" t="s">
        <v>58</v>
      </c>
      <c r="W19" s="732" t="s">
        <v>95</v>
      </c>
      <c r="X19" s="733"/>
      <c r="Y19" s="733"/>
      <c r="Z19" s="733"/>
      <c r="AA19" s="733"/>
      <c r="AB19" s="733"/>
      <c r="AC19" s="733"/>
      <c r="AD19" s="733"/>
      <c r="AE19" s="733"/>
      <c r="AF19" s="733"/>
      <c r="AG19" s="340"/>
      <c r="AI19" s="341" t="s">
        <v>21</v>
      </c>
      <c r="AJ19" s="334" t="s">
        <v>12</v>
      </c>
      <c r="AK19" s="332" t="s">
        <v>97</v>
      </c>
      <c r="AL19" s="342"/>
      <c r="AM19" s="332"/>
      <c r="AO19" s="342"/>
      <c r="AR19" s="342"/>
      <c r="AT19" s="343"/>
      <c r="AV19" s="344" t="s">
        <v>8</v>
      </c>
      <c r="AW19" s="334" t="s">
        <v>12</v>
      </c>
      <c r="AX19" s="342" t="s">
        <v>92</v>
      </c>
      <c r="BC19" s="342"/>
      <c r="BD19" s="342"/>
      <c r="BE19" s="342"/>
      <c r="BF19" s="345"/>
      <c r="BG19" s="345"/>
      <c r="BH19" s="345"/>
      <c r="BI19" s="345"/>
      <c r="BJ19" s="324"/>
      <c r="BK19" s="324"/>
      <c r="BL19" s="324"/>
      <c r="BM19" s="324"/>
      <c r="BN19" s="324"/>
    </row>
    <row r="20" spans="1:484" s="325" customFormat="1" ht="12" customHeight="1" x14ac:dyDescent="0.7">
      <c r="A20" s="332"/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5"/>
      <c r="S20" s="335"/>
      <c r="T20" s="338"/>
      <c r="U20" s="338"/>
      <c r="V20" s="335"/>
      <c r="W20" s="342"/>
      <c r="X20" s="336"/>
      <c r="Y20" s="334"/>
      <c r="Z20" s="332"/>
      <c r="AB20" s="332"/>
      <c r="AC20" s="332"/>
      <c r="AD20" s="332"/>
      <c r="AE20" s="332"/>
      <c r="AF20" s="332"/>
      <c r="AG20" s="332"/>
      <c r="AH20" s="342"/>
      <c r="AI20" s="332"/>
      <c r="AK20" s="342"/>
      <c r="AN20" s="342"/>
      <c r="AQ20" s="342"/>
      <c r="AT20" s="343"/>
      <c r="AW20" s="342"/>
      <c r="AZ20" s="342"/>
      <c r="BC20" s="342"/>
      <c r="BD20" s="342"/>
      <c r="BE20" s="342"/>
      <c r="BF20" s="345"/>
      <c r="BG20" s="345"/>
      <c r="BH20" s="345"/>
      <c r="BI20" s="345"/>
      <c r="BJ20" s="324"/>
      <c r="BK20" s="324"/>
      <c r="BL20" s="324"/>
      <c r="BM20" s="324"/>
      <c r="BN20" s="324"/>
    </row>
    <row r="21" spans="1:484" s="325" customFormat="1" ht="60" customHeight="1" x14ac:dyDescent="0.75">
      <c r="A21" s="332"/>
      <c r="B21" s="332"/>
      <c r="C21" s="332"/>
      <c r="D21" s="332"/>
      <c r="E21" s="332"/>
      <c r="F21" s="332"/>
      <c r="G21" s="332"/>
      <c r="H21" s="346" t="s">
        <v>0</v>
      </c>
      <c r="I21" s="334" t="s">
        <v>12</v>
      </c>
      <c r="J21" s="332" t="s">
        <v>94</v>
      </c>
      <c r="N21" s="332"/>
      <c r="O21" s="332"/>
      <c r="P21" s="332"/>
      <c r="Q21" s="332"/>
      <c r="R21" s="335"/>
      <c r="S21" s="335"/>
      <c r="T21" s="337"/>
      <c r="U21" s="338"/>
      <c r="V21" s="344" t="s">
        <v>9</v>
      </c>
      <c r="W21" s="732" t="s">
        <v>96</v>
      </c>
      <c r="X21" s="817"/>
      <c r="Y21" s="817"/>
      <c r="Z21" s="817"/>
      <c r="AA21" s="817"/>
      <c r="AB21" s="817"/>
      <c r="AC21" s="817"/>
      <c r="AD21" s="817"/>
      <c r="AE21" s="817"/>
      <c r="AF21" s="817"/>
      <c r="AG21" s="817"/>
      <c r="AI21" s="344" t="s">
        <v>10</v>
      </c>
      <c r="AJ21" s="334" t="s">
        <v>12</v>
      </c>
      <c r="AK21" s="332" t="s">
        <v>98</v>
      </c>
      <c r="AL21" s="342"/>
      <c r="AM21" s="332"/>
      <c r="AO21" s="342"/>
      <c r="AQ21" s="342"/>
      <c r="AT21" s="343"/>
      <c r="AW21" s="342"/>
      <c r="AZ21" s="342"/>
      <c r="BA21" s="336"/>
      <c r="BB21" s="334"/>
      <c r="BC21" s="332"/>
      <c r="BE21" s="332"/>
      <c r="BF21" s="332"/>
      <c r="BG21" s="332"/>
      <c r="BH21" s="332"/>
      <c r="BI21" s="332"/>
      <c r="BJ21" s="332"/>
      <c r="BK21" s="332"/>
      <c r="BL21" s="324"/>
      <c r="BM21" s="324"/>
      <c r="BN21" s="324"/>
    </row>
    <row r="22" spans="1:484" s="352" customFormat="1" ht="120.75" customHeight="1" thickBot="1" x14ac:dyDescent="0.85">
      <c r="A22" s="347"/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8"/>
      <c r="P22" s="349"/>
      <c r="Q22" s="349"/>
      <c r="R22" s="349"/>
      <c r="S22" s="350"/>
      <c r="T22" s="335"/>
      <c r="U22" s="334"/>
      <c r="V22" s="332"/>
      <c r="W22" s="325"/>
      <c r="X22" s="332"/>
      <c r="Y22" s="332"/>
      <c r="Z22" s="332"/>
      <c r="AA22" s="332"/>
      <c r="AB22" s="347"/>
      <c r="AC22" s="347"/>
      <c r="AD22" s="351"/>
      <c r="AE22" s="347"/>
      <c r="AF22" s="330" t="s">
        <v>130</v>
      </c>
      <c r="AG22" s="351"/>
      <c r="AJ22" s="351"/>
      <c r="AM22" s="351"/>
      <c r="AP22" s="351"/>
      <c r="AS22" s="351"/>
      <c r="AT22" s="353"/>
      <c r="AV22" s="351"/>
      <c r="AW22" s="354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55"/>
      <c r="BL22" s="355"/>
      <c r="BM22" s="355"/>
    </row>
    <row r="23" spans="1:484" s="352" customFormat="1" ht="60.75" thickBot="1" x14ac:dyDescent="0.65">
      <c r="A23" s="691" t="s">
        <v>13</v>
      </c>
      <c r="B23" s="709" t="s">
        <v>135</v>
      </c>
      <c r="C23" s="710"/>
      <c r="D23" s="710"/>
      <c r="E23" s="710"/>
      <c r="F23" s="710"/>
      <c r="G23" s="710"/>
      <c r="H23" s="710"/>
      <c r="I23" s="710"/>
      <c r="J23" s="710"/>
      <c r="K23" s="710"/>
      <c r="L23" s="710"/>
      <c r="M23" s="710"/>
      <c r="N23" s="698" t="s">
        <v>1</v>
      </c>
      <c r="O23" s="701" t="s">
        <v>78</v>
      </c>
      <c r="P23" s="811" t="s">
        <v>77</v>
      </c>
      <c r="Q23" s="812"/>
      <c r="R23" s="812"/>
      <c r="S23" s="812"/>
      <c r="T23" s="812"/>
      <c r="U23" s="812"/>
      <c r="V23" s="812"/>
      <c r="W23" s="812"/>
      <c r="X23" s="812"/>
      <c r="Y23" s="812"/>
      <c r="Z23" s="812"/>
      <c r="AA23" s="813"/>
      <c r="AB23" s="738" t="s">
        <v>85</v>
      </c>
      <c r="AC23" s="697"/>
      <c r="AD23" s="697"/>
      <c r="AE23" s="697"/>
      <c r="AF23" s="697"/>
      <c r="AG23" s="697"/>
      <c r="AH23" s="697"/>
      <c r="AI23" s="697"/>
      <c r="AJ23" s="697"/>
      <c r="AK23" s="697"/>
      <c r="AL23" s="697"/>
      <c r="AM23" s="697"/>
      <c r="AN23" s="697"/>
      <c r="AO23" s="697"/>
      <c r="AP23" s="697"/>
      <c r="AQ23" s="697"/>
      <c r="AR23" s="697"/>
      <c r="AS23" s="697"/>
      <c r="AT23" s="697"/>
      <c r="AU23" s="697"/>
      <c r="AV23" s="697"/>
      <c r="AW23" s="697"/>
      <c r="AX23" s="697"/>
      <c r="AY23" s="697"/>
      <c r="AZ23" s="697"/>
      <c r="BA23" s="697"/>
      <c r="BB23" s="697"/>
      <c r="BC23" s="697"/>
      <c r="BD23" s="697"/>
      <c r="BE23" s="697"/>
      <c r="BF23" s="632"/>
      <c r="BG23" s="686" t="s">
        <v>125</v>
      </c>
      <c r="BH23" s="982" t="s">
        <v>91</v>
      </c>
      <c r="BI23" s="983"/>
      <c r="BJ23" s="355"/>
      <c r="BK23" s="355"/>
      <c r="BL23" s="355"/>
      <c r="BM23" s="355"/>
    </row>
    <row r="24" spans="1:484" s="352" customFormat="1" ht="60" customHeight="1" thickBot="1" x14ac:dyDescent="0.65">
      <c r="A24" s="692"/>
      <c r="B24" s="711"/>
      <c r="C24" s="712"/>
      <c r="D24" s="712"/>
      <c r="E24" s="712"/>
      <c r="F24" s="712"/>
      <c r="G24" s="712"/>
      <c r="H24" s="712"/>
      <c r="I24" s="712"/>
      <c r="J24" s="712"/>
      <c r="K24" s="712"/>
      <c r="L24" s="712"/>
      <c r="M24" s="712"/>
      <c r="N24" s="699"/>
      <c r="O24" s="617"/>
      <c r="P24" s="716" t="s">
        <v>79</v>
      </c>
      <c r="Q24" s="809"/>
      <c r="R24" s="715" t="s">
        <v>80</v>
      </c>
      <c r="S24" s="716"/>
      <c r="T24" s="814" t="s">
        <v>86</v>
      </c>
      <c r="U24" s="815"/>
      <c r="V24" s="815"/>
      <c r="W24" s="815"/>
      <c r="X24" s="815"/>
      <c r="Y24" s="815"/>
      <c r="Z24" s="815"/>
      <c r="AA24" s="816"/>
      <c r="AB24" s="735" t="s">
        <v>2</v>
      </c>
      <c r="AC24" s="736"/>
      <c r="AD24" s="736"/>
      <c r="AE24" s="736"/>
      <c r="AF24" s="736"/>
      <c r="AG24" s="737"/>
      <c r="AH24" s="729" t="s">
        <v>3</v>
      </c>
      <c r="AI24" s="730"/>
      <c r="AJ24" s="730"/>
      <c r="AK24" s="730"/>
      <c r="AL24" s="730"/>
      <c r="AM24" s="730"/>
      <c r="AN24" s="731"/>
      <c r="AO24" s="729" t="s">
        <v>4</v>
      </c>
      <c r="AP24" s="730"/>
      <c r="AQ24" s="730"/>
      <c r="AR24" s="730"/>
      <c r="AS24" s="730"/>
      <c r="AT24" s="731"/>
      <c r="AU24" s="729" t="s">
        <v>15</v>
      </c>
      <c r="AV24" s="730"/>
      <c r="AW24" s="730"/>
      <c r="AX24" s="730"/>
      <c r="AY24" s="730"/>
      <c r="AZ24" s="731"/>
      <c r="BA24" s="729" t="s">
        <v>116</v>
      </c>
      <c r="BB24" s="730"/>
      <c r="BC24" s="730"/>
      <c r="BD24" s="730"/>
      <c r="BE24" s="730"/>
      <c r="BF24" s="731"/>
      <c r="BG24" s="687"/>
      <c r="BH24" s="984"/>
      <c r="BI24" s="985"/>
      <c r="BJ24" s="355"/>
      <c r="BK24" s="355"/>
      <c r="BL24" s="355"/>
      <c r="BM24" s="355"/>
    </row>
    <row r="25" spans="1:484" s="352" customFormat="1" ht="122.25" customHeight="1" x14ac:dyDescent="0.6">
      <c r="A25" s="692"/>
      <c r="B25" s="711"/>
      <c r="C25" s="712"/>
      <c r="D25" s="712"/>
      <c r="E25" s="712"/>
      <c r="F25" s="712"/>
      <c r="G25" s="712"/>
      <c r="H25" s="712"/>
      <c r="I25" s="712"/>
      <c r="J25" s="712"/>
      <c r="K25" s="712"/>
      <c r="L25" s="712"/>
      <c r="M25" s="712"/>
      <c r="N25" s="699"/>
      <c r="O25" s="617"/>
      <c r="P25" s="716"/>
      <c r="Q25" s="809"/>
      <c r="R25" s="715"/>
      <c r="S25" s="716"/>
      <c r="T25" s="618" t="s">
        <v>81</v>
      </c>
      <c r="U25" s="809"/>
      <c r="V25" s="618" t="s">
        <v>82</v>
      </c>
      <c r="W25" s="809"/>
      <c r="X25" s="618" t="s">
        <v>83</v>
      </c>
      <c r="Y25" s="809"/>
      <c r="Z25" s="715" t="s">
        <v>84</v>
      </c>
      <c r="AA25" s="818"/>
      <c r="AB25" s="684" t="s">
        <v>236</v>
      </c>
      <c r="AC25" s="685"/>
      <c r="AD25" s="603"/>
      <c r="AE25" s="684" t="s">
        <v>237</v>
      </c>
      <c r="AF25" s="685"/>
      <c r="AG25" s="685"/>
      <c r="AH25" s="684" t="s">
        <v>238</v>
      </c>
      <c r="AI25" s="685"/>
      <c r="AJ25" s="603"/>
      <c r="AK25" s="778" t="s">
        <v>239</v>
      </c>
      <c r="AL25" s="707"/>
      <c r="AM25" s="707"/>
      <c r="AN25" s="708"/>
      <c r="AO25" s="778" t="s">
        <v>240</v>
      </c>
      <c r="AP25" s="707"/>
      <c r="AQ25" s="708"/>
      <c r="AR25" s="778" t="s">
        <v>241</v>
      </c>
      <c r="AS25" s="707"/>
      <c r="AT25" s="708"/>
      <c r="AU25" s="778" t="s">
        <v>242</v>
      </c>
      <c r="AV25" s="707"/>
      <c r="AW25" s="708"/>
      <c r="AX25" s="707" t="s">
        <v>243</v>
      </c>
      <c r="AY25" s="707"/>
      <c r="AZ25" s="708"/>
      <c r="BA25" s="778" t="s">
        <v>256</v>
      </c>
      <c r="BB25" s="707"/>
      <c r="BC25" s="708"/>
      <c r="BD25" s="707" t="s">
        <v>117</v>
      </c>
      <c r="BE25" s="707"/>
      <c r="BF25" s="708"/>
      <c r="BG25" s="687"/>
      <c r="BH25" s="984"/>
      <c r="BI25" s="985"/>
      <c r="BJ25" s="355"/>
      <c r="BK25" s="355"/>
      <c r="BL25" s="355"/>
      <c r="BM25" s="355"/>
    </row>
    <row r="26" spans="1:484" s="352" customFormat="1" ht="303.75" customHeight="1" thickBot="1" x14ac:dyDescent="0.65">
      <c r="A26" s="693"/>
      <c r="B26" s="713"/>
      <c r="C26" s="714"/>
      <c r="D26" s="714"/>
      <c r="E26" s="714"/>
      <c r="F26" s="714"/>
      <c r="G26" s="714"/>
      <c r="H26" s="714"/>
      <c r="I26" s="714"/>
      <c r="J26" s="714"/>
      <c r="K26" s="714"/>
      <c r="L26" s="714"/>
      <c r="M26" s="714"/>
      <c r="N26" s="700"/>
      <c r="O26" s="702"/>
      <c r="P26" s="718"/>
      <c r="Q26" s="810"/>
      <c r="R26" s="717"/>
      <c r="S26" s="718"/>
      <c r="T26" s="717"/>
      <c r="U26" s="810"/>
      <c r="V26" s="717"/>
      <c r="W26" s="810"/>
      <c r="X26" s="717"/>
      <c r="Y26" s="810"/>
      <c r="Z26" s="717"/>
      <c r="AA26" s="819"/>
      <c r="AB26" s="359" t="s">
        <v>88</v>
      </c>
      <c r="AC26" s="360" t="s">
        <v>89</v>
      </c>
      <c r="AD26" s="361" t="s">
        <v>90</v>
      </c>
      <c r="AE26" s="359" t="s">
        <v>88</v>
      </c>
      <c r="AF26" s="360" t="s">
        <v>89</v>
      </c>
      <c r="AG26" s="362" t="s">
        <v>90</v>
      </c>
      <c r="AH26" s="359" t="s">
        <v>88</v>
      </c>
      <c r="AI26" s="360" t="s">
        <v>89</v>
      </c>
      <c r="AJ26" s="361" t="s">
        <v>90</v>
      </c>
      <c r="AK26" s="975" t="s">
        <v>88</v>
      </c>
      <c r="AL26" s="976"/>
      <c r="AM26" s="363" t="s">
        <v>89</v>
      </c>
      <c r="AN26" s="364" t="s">
        <v>90</v>
      </c>
      <c r="AO26" s="359" t="s">
        <v>88</v>
      </c>
      <c r="AP26" s="360" t="s">
        <v>89</v>
      </c>
      <c r="AQ26" s="362" t="s">
        <v>90</v>
      </c>
      <c r="AR26" s="365" t="s">
        <v>88</v>
      </c>
      <c r="AS26" s="360" t="s">
        <v>89</v>
      </c>
      <c r="AT26" s="366" t="s">
        <v>90</v>
      </c>
      <c r="AU26" s="359" t="s">
        <v>88</v>
      </c>
      <c r="AV26" s="360" t="s">
        <v>89</v>
      </c>
      <c r="AW26" s="362" t="s">
        <v>90</v>
      </c>
      <c r="AX26" s="365" t="s">
        <v>88</v>
      </c>
      <c r="AY26" s="360" t="s">
        <v>89</v>
      </c>
      <c r="AZ26" s="362" t="s">
        <v>90</v>
      </c>
      <c r="BA26" s="359" t="s">
        <v>88</v>
      </c>
      <c r="BB26" s="360" t="s">
        <v>89</v>
      </c>
      <c r="BC26" s="362" t="s">
        <v>90</v>
      </c>
      <c r="BD26" s="365" t="s">
        <v>88</v>
      </c>
      <c r="BE26" s="360" t="s">
        <v>89</v>
      </c>
      <c r="BF26" s="362" t="s">
        <v>90</v>
      </c>
      <c r="BG26" s="688"/>
      <c r="BH26" s="986"/>
      <c r="BI26" s="987"/>
      <c r="BJ26" s="355"/>
      <c r="BK26" s="355"/>
      <c r="BL26" s="355"/>
      <c r="BM26" s="355"/>
      <c r="BN26" s="355"/>
      <c r="BO26" s="355"/>
      <c r="BP26" s="355"/>
      <c r="BQ26" s="355"/>
      <c r="BR26" s="355"/>
      <c r="BS26" s="355"/>
      <c r="BT26" s="355"/>
      <c r="BU26" s="355"/>
      <c r="BV26" s="355"/>
      <c r="BW26" s="355"/>
      <c r="BX26" s="355"/>
      <c r="BY26" s="355"/>
      <c r="BZ26" s="355"/>
      <c r="CA26" s="355"/>
      <c r="CB26" s="355"/>
      <c r="CC26" s="355"/>
      <c r="CD26" s="355"/>
      <c r="CE26" s="355"/>
      <c r="CF26" s="355"/>
      <c r="CG26" s="355"/>
      <c r="CH26" s="355"/>
      <c r="CI26" s="355"/>
      <c r="CJ26" s="355"/>
      <c r="CK26" s="355"/>
      <c r="CL26" s="355"/>
      <c r="CM26" s="355"/>
      <c r="CN26" s="355"/>
      <c r="CO26" s="355"/>
      <c r="CP26" s="355"/>
      <c r="CQ26" s="355"/>
      <c r="CR26" s="355"/>
      <c r="CS26" s="355"/>
      <c r="CT26" s="355"/>
      <c r="CU26" s="355"/>
      <c r="CV26" s="355"/>
      <c r="CW26" s="355"/>
      <c r="CX26" s="355"/>
      <c r="CY26" s="355"/>
      <c r="CZ26" s="355"/>
      <c r="DA26" s="355"/>
      <c r="DB26" s="355"/>
      <c r="DC26" s="355"/>
      <c r="DD26" s="355"/>
      <c r="DE26" s="355"/>
      <c r="DF26" s="355"/>
      <c r="DG26" s="355"/>
      <c r="DH26" s="355"/>
      <c r="DI26" s="355"/>
      <c r="DJ26" s="355"/>
      <c r="DK26" s="355"/>
      <c r="DL26" s="355"/>
      <c r="DM26" s="355"/>
      <c r="DN26" s="355"/>
      <c r="DO26" s="355"/>
      <c r="DP26" s="355"/>
      <c r="DQ26" s="355"/>
      <c r="DR26" s="355"/>
      <c r="DS26" s="355"/>
      <c r="DT26" s="355"/>
      <c r="DU26" s="355"/>
      <c r="DV26" s="355"/>
      <c r="DW26" s="355"/>
      <c r="DX26" s="355"/>
      <c r="DY26" s="355"/>
      <c r="DZ26" s="355"/>
      <c r="EA26" s="355"/>
      <c r="EB26" s="355"/>
      <c r="EC26" s="355"/>
      <c r="ED26" s="355"/>
      <c r="EE26" s="355"/>
      <c r="EF26" s="355"/>
      <c r="EG26" s="355"/>
      <c r="EH26" s="355"/>
      <c r="EI26" s="355"/>
      <c r="EJ26" s="355"/>
      <c r="EK26" s="355"/>
      <c r="EL26" s="355"/>
      <c r="EM26" s="355"/>
      <c r="EN26" s="355"/>
      <c r="EO26" s="355"/>
      <c r="EP26" s="355"/>
      <c r="EQ26" s="355"/>
      <c r="ER26" s="355"/>
      <c r="ES26" s="355"/>
      <c r="ET26" s="355"/>
      <c r="EU26" s="355"/>
      <c r="EV26" s="355"/>
      <c r="EW26" s="355"/>
      <c r="EX26" s="355"/>
      <c r="EY26" s="355"/>
      <c r="EZ26" s="355"/>
      <c r="FA26" s="355"/>
      <c r="FB26" s="355"/>
      <c r="FC26" s="355"/>
      <c r="FD26" s="355"/>
      <c r="FE26" s="355"/>
      <c r="FF26" s="355"/>
      <c r="FG26" s="355"/>
      <c r="FH26" s="355"/>
      <c r="FI26" s="355"/>
      <c r="FJ26" s="355"/>
      <c r="FK26" s="355"/>
      <c r="FL26" s="355"/>
      <c r="FM26" s="355"/>
      <c r="FN26" s="355"/>
      <c r="FO26" s="355"/>
      <c r="FP26" s="355"/>
      <c r="FQ26" s="355"/>
      <c r="FR26" s="355"/>
      <c r="FS26" s="355"/>
      <c r="FT26" s="355"/>
      <c r="FU26" s="355"/>
      <c r="FV26" s="355"/>
      <c r="FW26" s="355"/>
      <c r="FX26" s="355"/>
      <c r="FY26" s="355"/>
      <c r="FZ26" s="355"/>
      <c r="GA26" s="355"/>
      <c r="GB26" s="355"/>
      <c r="GC26" s="355"/>
      <c r="GD26" s="355"/>
      <c r="GE26" s="355"/>
      <c r="GF26" s="355"/>
      <c r="GG26" s="355"/>
      <c r="GH26" s="355"/>
      <c r="GI26" s="355"/>
      <c r="GJ26" s="355"/>
      <c r="GK26" s="355"/>
      <c r="GL26" s="355"/>
      <c r="GM26" s="355"/>
      <c r="GN26" s="355"/>
      <c r="GO26" s="355"/>
      <c r="GP26" s="355"/>
      <c r="GQ26" s="355"/>
      <c r="GR26" s="355"/>
      <c r="GS26" s="355"/>
      <c r="GT26" s="355"/>
      <c r="GU26" s="355"/>
      <c r="GV26" s="355"/>
      <c r="GW26" s="355"/>
      <c r="GX26" s="355"/>
      <c r="GY26" s="355"/>
      <c r="GZ26" s="355"/>
      <c r="HA26" s="355"/>
      <c r="HB26" s="355"/>
      <c r="HC26" s="355"/>
      <c r="HD26" s="355"/>
      <c r="HE26" s="355"/>
      <c r="HF26" s="355"/>
      <c r="HG26" s="355"/>
      <c r="HH26" s="355"/>
      <c r="HI26" s="355"/>
      <c r="HJ26" s="355"/>
      <c r="HK26" s="355"/>
      <c r="HL26" s="355"/>
      <c r="HM26" s="355"/>
      <c r="HN26" s="355"/>
      <c r="HO26" s="355"/>
      <c r="HP26" s="355"/>
      <c r="HQ26" s="355"/>
      <c r="HR26" s="355"/>
      <c r="HS26" s="355"/>
      <c r="HT26" s="355"/>
      <c r="HU26" s="355"/>
      <c r="HV26" s="355"/>
      <c r="HW26" s="355"/>
      <c r="HX26" s="355"/>
      <c r="HY26" s="355"/>
      <c r="HZ26" s="355"/>
      <c r="IA26" s="355"/>
      <c r="IB26" s="355"/>
      <c r="IC26" s="355"/>
      <c r="ID26" s="355"/>
      <c r="IE26" s="355"/>
      <c r="IF26" s="355"/>
      <c r="IG26" s="355"/>
      <c r="IH26" s="355"/>
      <c r="II26" s="355"/>
      <c r="IJ26" s="355"/>
      <c r="IK26" s="355"/>
      <c r="IL26" s="355"/>
      <c r="IM26" s="355"/>
      <c r="IN26" s="355"/>
      <c r="IO26" s="355"/>
      <c r="IP26" s="355"/>
      <c r="IQ26" s="355"/>
      <c r="IR26" s="355"/>
      <c r="IS26" s="355"/>
      <c r="IT26" s="355"/>
      <c r="IU26" s="355"/>
      <c r="IV26" s="355"/>
      <c r="IW26" s="355"/>
      <c r="IX26" s="355"/>
      <c r="IY26" s="355"/>
      <c r="IZ26" s="355"/>
      <c r="JA26" s="355"/>
      <c r="JB26" s="355"/>
      <c r="JC26" s="355"/>
      <c r="JD26" s="355"/>
      <c r="JE26" s="355"/>
      <c r="JF26" s="355"/>
      <c r="JG26" s="355"/>
      <c r="JH26" s="355"/>
      <c r="JI26" s="355"/>
      <c r="JJ26" s="355"/>
      <c r="JK26" s="355"/>
      <c r="JL26" s="355"/>
      <c r="JM26" s="355"/>
      <c r="JN26" s="355"/>
      <c r="JO26" s="355"/>
      <c r="JP26" s="355"/>
      <c r="JQ26" s="355"/>
      <c r="JR26" s="355"/>
      <c r="JS26" s="355"/>
      <c r="JT26" s="355"/>
      <c r="JU26" s="355"/>
      <c r="JV26" s="355"/>
      <c r="JW26" s="355"/>
      <c r="JX26" s="355"/>
      <c r="JY26" s="355"/>
      <c r="JZ26" s="355"/>
      <c r="KA26" s="355"/>
      <c r="KB26" s="355"/>
      <c r="KC26" s="355"/>
      <c r="KD26" s="355"/>
      <c r="KE26" s="355"/>
      <c r="KF26" s="355"/>
      <c r="KG26" s="355"/>
      <c r="KH26" s="355"/>
      <c r="KI26" s="355"/>
      <c r="KJ26" s="355"/>
      <c r="KK26" s="355"/>
      <c r="KL26" s="355"/>
      <c r="KM26" s="355"/>
      <c r="KN26" s="355"/>
      <c r="KO26" s="355"/>
      <c r="KP26" s="355"/>
      <c r="KQ26" s="355"/>
      <c r="KR26" s="355"/>
      <c r="KS26" s="355"/>
      <c r="KT26" s="355"/>
      <c r="KU26" s="355"/>
      <c r="KV26" s="355"/>
      <c r="KW26" s="355"/>
      <c r="KX26" s="355"/>
      <c r="KY26" s="355"/>
      <c r="KZ26" s="355"/>
      <c r="LA26" s="355"/>
      <c r="LB26" s="355"/>
      <c r="LC26" s="355"/>
      <c r="LD26" s="355"/>
      <c r="LE26" s="355"/>
      <c r="LF26" s="355"/>
      <c r="LG26" s="355"/>
      <c r="LH26" s="355"/>
      <c r="LI26" s="355"/>
      <c r="LJ26" s="355"/>
      <c r="LK26" s="355"/>
      <c r="LL26" s="355"/>
      <c r="LM26" s="355"/>
      <c r="LN26" s="355"/>
      <c r="LO26" s="355"/>
      <c r="LP26" s="355"/>
      <c r="LQ26" s="355"/>
      <c r="LR26" s="355"/>
      <c r="LS26" s="355"/>
      <c r="LT26" s="355"/>
      <c r="LU26" s="355"/>
      <c r="LV26" s="355"/>
      <c r="LW26" s="355"/>
      <c r="LX26" s="355"/>
      <c r="LY26" s="355"/>
      <c r="LZ26" s="355"/>
      <c r="MA26" s="355"/>
      <c r="MB26" s="355"/>
      <c r="MC26" s="355"/>
      <c r="MD26" s="355"/>
      <c r="ME26" s="355"/>
      <c r="MF26" s="355"/>
      <c r="MG26" s="355"/>
      <c r="MH26" s="355"/>
      <c r="MI26" s="355"/>
      <c r="MJ26" s="355"/>
      <c r="MK26" s="355"/>
      <c r="ML26" s="355"/>
      <c r="MM26" s="355"/>
      <c r="MN26" s="355"/>
      <c r="MO26" s="355"/>
      <c r="MP26" s="355"/>
      <c r="MQ26" s="355"/>
      <c r="MR26" s="355"/>
      <c r="MS26" s="355"/>
      <c r="MT26" s="355"/>
      <c r="MU26" s="355"/>
      <c r="MV26" s="355"/>
      <c r="MW26" s="355"/>
      <c r="MX26" s="355"/>
      <c r="MY26" s="355"/>
      <c r="MZ26" s="355"/>
      <c r="NA26" s="355"/>
      <c r="NB26" s="355"/>
      <c r="NC26" s="355"/>
      <c r="ND26" s="355"/>
      <c r="NE26" s="355"/>
      <c r="NF26" s="355"/>
      <c r="NG26" s="355"/>
      <c r="NH26" s="355"/>
      <c r="NI26" s="355"/>
      <c r="NJ26" s="355"/>
      <c r="NK26" s="355"/>
      <c r="NL26" s="355"/>
      <c r="NM26" s="355"/>
      <c r="NN26" s="355"/>
      <c r="NO26" s="355"/>
      <c r="NP26" s="355"/>
      <c r="NQ26" s="355"/>
      <c r="NR26" s="355"/>
      <c r="NS26" s="355"/>
      <c r="NT26" s="355"/>
      <c r="NU26" s="355"/>
      <c r="NV26" s="355"/>
      <c r="NW26" s="355"/>
      <c r="NX26" s="355"/>
      <c r="NY26" s="355"/>
      <c r="NZ26" s="355"/>
      <c r="OA26" s="355"/>
      <c r="OB26" s="355"/>
      <c r="OC26" s="355"/>
      <c r="OD26" s="355"/>
      <c r="OE26" s="355"/>
      <c r="OF26" s="355"/>
      <c r="OG26" s="355"/>
      <c r="OH26" s="355"/>
      <c r="OI26" s="355"/>
      <c r="OJ26" s="355"/>
      <c r="OK26" s="355"/>
      <c r="OL26" s="355"/>
      <c r="OM26" s="355"/>
      <c r="ON26" s="355"/>
      <c r="OO26" s="355"/>
      <c r="OP26" s="355"/>
      <c r="OQ26" s="355"/>
      <c r="OR26" s="355"/>
      <c r="OS26" s="355"/>
      <c r="OT26" s="355"/>
      <c r="OU26" s="355"/>
      <c r="OV26" s="355"/>
      <c r="OW26" s="355"/>
      <c r="OX26" s="355"/>
      <c r="OY26" s="355"/>
      <c r="OZ26" s="355"/>
      <c r="PA26" s="355"/>
      <c r="PB26" s="355"/>
      <c r="PC26" s="355"/>
      <c r="PD26" s="355"/>
      <c r="PE26" s="355"/>
      <c r="PF26" s="355"/>
      <c r="PG26" s="355"/>
      <c r="PH26" s="355"/>
      <c r="PI26" s="355"/>
      <c r="PJ26" s="355"/>
      <c r="PK26" s="355"/>
      <c r="PL26" s="355"/>
      <c r="PM26" s="355"/>
      <c r="PN26" s="355"/>
      <c r="PO26" s="355"/>
      <c r="PP26" s="355"/>
      <c r="PQ26" s="355"/>
      <c r="PR26" s="355"/>
      <c r="PS26" s="355"/>
      <c r="PT26" s="355"/>
      <c r="PU26" s="355"/>
      <c r="PV26" s="355"/>
      <c r="PW26" s="355"/>
      <c r="PX26" s="355"/>
      <c r="PY26" s="355"/>
      <c r="PZ26" s="355"/>
      <c r="QA26" s="355"/>
      <c r="QB26" s="355"/>
      <c r="QC26" s="355"/>
      <c r="QD26" s="355"/>
      <c r="QE26" s="355"/>
      <c r="QF26" s="355"/>
      <c r="QG26" s="355"/>
      <c r="QH26" s="355"/>
      <c r="QI26" s="355"/>
      <c r="QJ26" s="355"/>
      <c r="QK26" s="355"/>
      <c r="QL26" s="355"/>
      <c r="QM26" s="355"/>
      <c r="QN26" s="355"/>
      <c r="QO26" s="355"/>
      <c r="QP26" s="355"/>
      <c r="QQ26" s="355"/>
      <c r="QR26" s="355"/>
      <c r="QS26" s="355"/>
      <c r="QT26" s="355"/>
      <c r="QU26" s="355"/>
      <c r="QV26" s="355"/>
      <c r="QW26" s="355"/>
      <c r="QX26" s="355"/>
      <c r="QY26" s="355"/>
      <c r="QZ26" s="355"/>
      <c r="RA26" s="355"/>
      <c r="RB26" s="355"/>
      <c r="RC26" s="355"/>
      <c r="RD26" s="355"/>
      <c r="RE26" s="355"/>
      <c r="RF26" s="355"/>
      <c r="RG26" s="355"/>
      <c r="RH26" s="355"/>
      <c r="RI26" s="355"/>
      <c r="RJ26" s="355"/>
      <c r="RK26" s="355"/>
      <c r="RL26" s="355"/>
      <c r="RM26" s="355"/>
      <c r="RN26" s="355"/>
      <c r="RO26" s="355"/>
      <c r="RP26" s="355"/>
    </row>
    <row r="27" spans="1:484" s="3" customFormat="1" ht="126.75" customHeight="1" thickBot="1" x14ac:dyDescent="0.8">
      <c r="A27" s="11">
        <v>1</v>
      </c>
      <c r="B27" s="696" t="s">
        <v>87</v>
      </c>
      <c r="C27" s="697"/>
      <c r="D27" s="697"/>
      <c r="E27" s="697"/>
      <c r="F27" s="697"/>
      <c r="G27" s="697"/>
      <c r="H27" s="697"/>
      <c r="I27" s="697"/>
      <c r="J27" s="697"/>
      <c r="K27" s="697"/>
      <c r="L27" s="697"/>
      <c r="M27" s="697"/>
      <c r="N27" s="235"/>
      <c r="O27" s="163"/>
      <c r="P27" s="689">
        <f>SUM(P29:Q61)</f>
        <v>4608</v>
      </c>
      <c r="Q27" s="690"/>
      <c r="R27" s="689">
        <f>SUM(R29:S61)</f>
        <v>2210</v>
      </c>
      <c r="S27" s="690"/>
      <c r="T27" s="689">
        <f>SUM(T29:U61)</f>
        <v>1058</v>
      </c>
      <c r="U27" s="690"/>
      <c r="V27" s="689">
        <f>SUM(V29:W61)</f>
        <v>310</v>
      </c>
      <c r="W27" s="690"/>
      <c r="X27" s="689">
        <f>SUM(X29:Y61)</f>
        <v>748</v>
      </c>
      <c r="Y27" s="690"/>
      <c r="Z27" s="689">
        <f>SUM(Z29:AA61)</f>
        <v>94</v>
      </c>
      <c r="AA27" s="632"/>
      <c r="AB27" s="193">
        <f t="shared" ref="AB27:AJ27" si="0">SUM(AB29:AB61,)</f>
        <v>806</v>
      </c>
      <c r="AC27" s="270">
        <f t="shared" si="0"/>
        <v>390</v>
      </c>
      <c r="AD27" s="271">
        <f t="shared" si="0"/>
        <v>23</v>
      </c>
      <c r="AE27" s="272">
        <f t="shared" si="0"/>
        <v>888</v>
      </c>
      <c r="AF27" s="270">
        <f t="shared" si="0"/>
        <v>408</v>
      </c>
      <c r="AG27" s="12">
        <f t="shared" si="0"/>
        <v>26</v>
      </c>
      <c r="AH27" s="272">
        <f t="shared" si="0"/>
        <v>948</v>
      </c>
      <c r="AI27" s="270">
        <f t="shared" si="0"/>
        <v>446</v>
      </c>
      <c r="AJ27" s="271">
        <f t="shared" si="0"/>
        <v>28</v>
      </c>
      <c r="AK27" s="943">
        <f>SUM(AK29:AL61)</f>
        <v>948</v>
      </c>
      <c r="AL27" s="944"/>
      <c r="AM27" s="270">
        <f t="shared" ref="AM27:BG27" si="1">SUM(AM29:AM61,)</f>
        <v>430</v>
      </c>
      <c r="AN27" s="271">
        <f t="shared" si="1"/>
        <v>26</v>
      </c>
      <c r="AO27" s="377">
        <f t="shared" si="1"/>
        <v>460</v>
      </c>
      <c r="AP27" s="13">
        <f t="shared" si="1"/>
        <v>264</v>
      </c>
      <c r="AQ27" s="14">
        <f t="shared" si="1"/>
        <v>12</v>
      </c>
      <c r="AR27" s="272">
        <f t="shared" si="1"/>
        <v>310</v>
      </c>
      <c r="AS27" s="270">
        <f t="shared" si="1"/>
        <v>152</v>
      </c>
      <c r="AT27" s="12">
        <f t="shared" si="1"/>
        <v>8</v>
      </c>
      <c r="AU27" s="272">
        <f t="shared" si="1"/>
        <v>158</v>
      </c>
      <c r="AV27" s="270">
        <f t="shared" si="1"/>
        <v>64</v>
      </c>
      <c r="AW27" s="271">
        <f t="shared" si="1"/>
        <v>5</v>
      </c>
      <c r="AX27" s="272">
        <f t="shared" si="1"/>
        <v>90</v>
      </c>
      <c r="AY27" s="270">
        <f t="shared" si="1"/>
        <v>56</v>
      </c>
      <c r="AZ27" s="271">
        <f t="shared" si="1"/>
        <v>3</v>
      </c>
      <c r="BA27" s="193">
        <f t="shared" si="1"/>
        <v>0</v>
      </c>
      <c r="BB27" s="270">
        <f t="shared" si="1"/>
        <v>0</v>
      </c>
      <c r="BC27" s="271">
        <f t="shared" si="1"/>
        <v>0</v>
      </c>
      <c r="BD27" s="272">
        <f t="shared" si="1"/>
        <v>0</v>
      </c>
      <c r="BE27" s="270">
        <f t="shared" si="1"/>
        <v>0</v>
      </c>
      <c r="BF27" s="12">
        <f t="shared" si="1"/>
        <v>0</v>
      </c>
      <c r="BG27" s="15">
        <f t="shared" si="1"/>
        <v>131</v>
      </c>
      <c r="BH27" s="16"/>
      <c r="BI27" s="17"/>
      <c r="BJ27" s="18"/>
      <c r="BK27" s="18"/>
      <c r="BL27" s="18"/>
      <c r="BM27" s="18" t="s">
        <v>279</v>
      </c>
      <c r="BN27" s="18"/>
      <c r="BO27" s="18"/>
      <c r="BP27" s="18"/>
      <c r="BQ27" s="18"/>
      <c r="BR27" s="18"/>
      <c r="BS27" s="18"/>
      <c r="BT27" s="19">
        <f>AZ27+AT27+AW27+AQ27+AN27+AJ27+AG27+AD27+BC27+BF27</f>
        <v>131</v>
      </c>
      <c r="BU27" s="18"/>
      <c r="BV27" s="18"/>
      <c r="BW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18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18"/>
      <c r="NZ27" s="18"/>
      <c r="OA27" s="18"/>
      <c r="OB27" s="18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18"/>
      <c r="PG27" s="18"/>
      <c r="PH27" s="18"/>
      <c r="PI27" s="18"/>
      <c r="PJ27" s="18"/>
      <c r="PK27" s="18"/>
      <c r="PL27" s="18"/>
      <c r="PM27" s="18"/>
      <c r="PN27" s="18"/>
      <c r="PO27" s="18"/>
      <c r="PP27" s="18"/>
      <c r="PQ27" s="18"/>
      <c r="PR27" s="18"/>
      <c r="PS27" s="18"/>
      <c r="PT27" s="18"/>
      <c r="PU27" s="18"/>
      <c r="PV27" s="18"/>
      <c r="PW27" s="18"/>
      <c r="PX27" s="18"/>
      <c r="PY27" s="18"/>
      <c r="PZ27" s="18"/>
      <c r="QA27" s="18"/>
      <c r="QB27" s="18"/>
      <c r="QC27" s="18"/>
      <c r="QD27" s="18"/>
      <c r="QE27" s="18"/>
      <c r="QF27" s="18"/>
      <c r="QG27" s="18"/>
      <c r="QH27" s="18"/>
      <c r="QI27" s="18"/>
      <c r="QJ27" s="18"/>
      <c r="QK27" s="18"/>
      <c r="QL27" s="18"/>
      <c r="QM27" s="18"/>
      <c r="QN27" s="18"/>
      <c r="QO27" s="18"/>
      <c r="QP27" s="18"/>
      <c r="QQ27" s="18"/>
      <c r="QR27" s="18"/>
      <c r="QS27" s="18"/>
      <c r="QT27" s="18"/>
      <c r="QU27" s="18"/>
      <c r="QV27" s="18"/>
      <c r="QW27" s="18"/>
      <c r="QX27" s="18"/>
      <c r="QY27" s="18"/>
      <c r="QZ27" s="18"/>
      <c r="RA27" s="18"/>
      <c r="RB27" s="18"/>
      <c r="RC27" s="18"/>
      <c r="RD27" s="18"/>
      <c r="RE27" s="18"/>
      <c r="RF27" s="18"/>
      <c r="RG27" s="18"/>
      <c r="RH27" s="18"/>
      <c r="RI27" s="18"/>
      <c r="RJ27" s="18"/>
      <c r="RK27" s="18"/>
      <c r="RL27" s="18"/>
      <c r="RM27" s="18"/>
      <c r="RN27" s="18"/>
      <c r="RO27" s="18"/>
      <c r="RP27" s="18"/>
    </row>
    <row r="28" spans="1:484" s="371" customFormat="1" ht="64.5" customHeight="1" thickBot="1" x14ac:dyDescent="0.8">
      <c r="A28" s="367" t="s">
        <v>261</v>
      </c>
      <c r="B28" s="649" t="s">
        <v>364</v>
      </c>
      <c r="C28" s="650"/>
      <c r="D28" s="650"/>
      <c r="E28" s="650"/>
      <c r="F28" s="650"/>
      <c r="G28" s="650"/>
      <c r="H28" s="650"/>
      <c r="I28" s="650"/>
      <c r="J28" s="650"/>
      <c r="K28" s="650"/>
      <c r="L28" s="650"/>
      <c r="M28" s="650"/>
      <c r="N28" s="235"/>
      <c r="O28" s="163"/>
      <c r="P28" s="628"/>
      <c r="Q28" s="628"/>
      <c r="R28" s="628"/>
      <c r="S28" s="628"/>
      <c r="T28" s="628"/>
      <c r="U28" s="628"/>
      <c r="V28" s="628"/>
      <c r="W28" s="628"/>
      <c r="X28" s="628"/>
      <c r="Y28" s="628"/>
      <c r="Z28" s="628"/>
      <c r="AA28" s="643"/>
      <c r="AB28" s="184"/>
      <c r="AC28" s="163"/>
      <c r="AD28" s="276"/>
      <c r="AE28" s="38"/>
      <c r="AF28" s="163"/>
      <c r="AG28" s="185"/>
      <c r="AH28" s="38"/>
      <c r="AI28" s="163"/>
      <c r="AJ28" s="185"/>
      <c r="AK28" s="943"/>
      <c r="AL28" s="944"/>
      <c r="AM28" s="169"/>
      <c r="AN28" s="276"/>
      <c r="AO28" s="180"/>
      <c r="AP28" s="169"/>
      <c r="AQ28" s="276"/>
      <c r="AR28" s="228"/>
      <c r="AS28" s="169"/>
      <c r="AT28" s="185"/>
      <c r="AU28" s="228"/>
      <c r="AV28" s="169"/>
      <c r="AW28" s="276"/>
      <c r="AX28" s="228"/>
      <c r="AY28" s="169"/>
      <c r="AZ28" s="276"/>
      <c r="BA28" s="229"/>
      <c r="BB28" s="185"/>
      <c r="BC28" s="276"/>
      <c r="BD28" s="229"/>
      <c r="BE28" s="185"/>
      <c r="BF28" s="185"/>
      <c r="BG28" s="368"/>
      <c r="BH28" s="668"/>
      <c r="BI28" s="669"/>
      <c r="BJ28" s="370"/>
      <c r="BK28" s="274"/>
      <c r="BL28" s="274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274"/>
      <c r="BZ28" s="274"/>
      <c r="CA28" s="274"/>
      <c r="CB28" s="274"/>
      <c r="CC28" s="274"/>
      <c r="CD28" s="274"/>
      <c r="CE28" s="274"/>
      <c r="CF28" s="274"/>
      <c r="CG28" s="274"/>
      <c r="CH28" s="274"/>
      <c r="CI28" s="274"/>
      <c r="CJ28" s="274"/>
      <c r="CK28" s="274"/>
      <c r="CL28" s="274"/>
      <c r="CM28" s="274"/>
      <c r="CN28" s="274"/>
      <c r="CO28" s="274"/>
      <c r="CP28" s="274"/>
      <c r="CQ28" s="274"/>
      <c r="CR28" s="274"/>
      <c r="CS28" s="274"/>
      <c r="CT28" s="274"/>
      <c r="CU28" s="274"/>
      <c r="CV28" s="274"/>
      <c r="CW28" s="274"/>
      <c r="CX28" s="274"/>
      <c r="CY28" s="274"/>
      <c r="CZ28" s="274"/>
      <c r="DA28" s="274"/>
      <c r="DB28" s="274"/>
      <c r="DC28" s="274"/>
      <c r="DD28" s="274"/>
      <c r="DE28" s="274"/>
      <c r="DF28" s="274"/>
      <c r="DG28" s="274"/>
      <c r="DH28" s="274"/>
      <c r="DI28" s="274"/>
      <c r="DJ28" s="274"/>
      <c r="DK28" s="274"/>
      <c r="DL28" s="274"/>
      <c r="DM28" s="274"/>
      <c r="DN28" s="274"/>
      <c r="DO28" s="274"/>
      <c r="DP28" s="274"/>
      <c r="DQ28" s="274"/>
      <c r="DR28" s="274"/>
      <c r="DS28" s="274"/>
      <c r="DT28" s="274"/>
      <c r="DU28" s="274"/>
      <c r="DV28" s="274"/>
      <c r="DW28" s="274"/>
      <c r="DX28" s="274"/>
      <c r="DY28" s="274"/>
      <c r="DZ28" s="274"/>
      <c r="EA28" s="274"/>
      <c r="EB28" s="274"/>
      <c r="EC28" s="274"/>
      <c r="ED28" s="274"/>
      <c r="EE28" s="274"/>
      <c r="EF28" s="274"/>
      <c r="EG28" s="274"/>
      <c r="EH28" s="274"/>
      <c r="EI28" s="274"/>
      <c r="EJ28" s="274"/>
      <c r="EK28" s="274"/>
      <c r="EL28" s="274"/>
      <c r="EM28" s="274"/>
      <c r="EN28" s="274"/>
      <c r="EO28" s="274"/>
      <c r="EP28" s="274"/>
      <c r="EQ28" s="274"/>
      <c r="ER28" s="274"/>
      <c r="ES28" s="274"/>
      <c r="ET28" s="274"/>
      <c r="EU28" s="274"/>
      <c r="EV28" s="274"/>
      <c r="EW28" s="274"/>
      <c r="EX28" s="274"/>
      <c r="EY28" s="274"/>
      <c r="EZ28" s="274"/>
      <c r="FA28" s="274"/>
      <c r="FB28" s="274"/>
      <c r="FC28" s="274"/>
      <c r="FD28" s="274"/>
      <c r="FE28" s="274"/>
      <c r="FF28" s="274"/>
      <c r="FG28" s="274"/>
      <c r="FH28" s="274"/>
      <c r="FI28" s="274"/>
      <c r="FJ28" s="274"/>
      <c r="FK28" s="274"/>
      <c r="FL28" s="274"/>
      <c r="FM28" s="274"/>
      <c r="FN28" s="274"/>
      <c r="FO28" s="274"/>
      <c r="FP28" s="274"/>
      <c r="FQ28" s="274"/>
      <c r="FR28" s="274"/>
      <c r="FS28" s="274"/>
      <c r="FT28" s="274"/>
      <c r="FU28" s="274"/>
      <c r="FV28" s="274"/>
      <c r="FW28" s="274"/>
      <c r="FX28" s="274"/>
      <c r="FY28" s="274"/>
      <c r="FZ28" s="274"/>
      <c r="GA28" s="274"/>
      <c r="GB28" s="274"/>
      <c r="GC28" s="274"/>
      <c r="GD28" s="274"/>
      <c r="GE28" s="274"/>
      <c r="GF28" s="274"/>
      <c r="GG28" s="274"/>
      <c r="GH28" s="274"/>
      <c r="GI28" s="274"/>
      <c r="GJ28" s="274"/>
      <c r="GK28" s="274"/>
      <c r="GL28" s="274"/>
      <c r="GM28" s="274"/>
      <c r="GN28" s="274"/>
      <c r="GO28" s="274"/>
      <c r="GP28" s="274"/>
      <c r="GQ28" s="274"/>
      <c r="GR28" s="274"/>
      <c r="GS28" s="274"/>
      <c r="GT28" s="274"/>
      <c r="GU28" s="274"/>
      <c r="GV28" s="274"/>
      <c r="GW28" s="274"/>
      <c r="GX28" s="274"/>
      <c r="GY28" s="274"/>
      <c r="GZ28" s="274"/>
      <c r="HA28" s="274"/>
      <c r="HB28" s="274"/>
      <c r="HC28" s="274"/>
      <c r="HD28" s="274"/>
      <c r="HE28" s="274"/>
      <c r="HF28" s="274"/>
      <c r="HG28" s="274"/>
      <c r="HH28" s="274"/>
      <c r="HI28" s="274"/>
      <c r="HJ28" s="274"/>
      <c r="HK28" s="274"/>
      <c r="HL28" s="274"/>
      <c r="HM28" s="274"/>
      <c r="HN28" s="274"/>
      <c r="HO28" s="274"/>
      <c r="HP28" s="274"/>
      <c r="HQ28" s="274"/>
      <c r="HR28" s="274"/>
      <c r="HS28" s="274"/>
      <c r="HT28" s="274"/>
      <c r="HU28" s="274"/>
      <c r="HV28" s="274"/>
      <c r="HW28" s="274"/>
      <c r="HX28" s="274"/>
      <c r="HY28" s="274"/>
      <c r="HZ28" s="274"/>
      <c r="IA28" s="274"/>
      <c r="IB28" s="274"/>
      <c r="IC28" s="274"/>
      <c r="ID28" s="274"/>
      <c r="IE28" s="274"/>
      <c r="IF28" s="274"/>
      <c r="IG28" s="274"/>
      <c r="IH28" s="274"/>
      <c r="II28" s="274"/>
      <c r="IJ28" s="274"/>
      <c r="IK28" s="274"/>
      <c r="IL28" s="274"/>
      <c r="IM28" s="274"/>
      <c r="IN28" s="274"/>
      <c r="IO28" s="274"/>
      <c r="IP28" s="274"/>
      <c r="IQ28" s="274"/>
      <c r="IR28" s="274"/>
      <c r="IS28" s="274"/>
      <c r="IT28" s="274"/>
      <c r="IU28" s="274"/>
      <c r="IV28" s="274"/>
      <c r="IW28" s="274"/>
      <c r="IX28" s="274"/>
      <c r="IY28" s="274"/>
      <c r="IZ28" s="274"/>
      <c r="JA28" s="274"/>
      <c r="JB28" s="274"/>
      <c r="JC28" s="274"/>
      <c r="JD28" s="274"/>
      <c r="JE28" s="274"/>
      <c r="JF28" s="274"/>
      <c r="JG28" s="274"/>
      <c r="JH28" s="274"/>
      <c r="JI28" s="274"/>
      <c r="JJ28" s="274"/>
      <c r="JK28" s="274"/>
      <c r="JL28" s="274"/>
      <c r="JM28" s="274"/>
      <c r="JN28" s="274"/>
      <c r="JO28" s="274"/>
      <c r="JP28" s="274"/>
      <c r="JQ28" s="274"/>
      <c r="JR28" s="274"/>
      <c r="JS28" s="274"/>
      <c r="JT28" s="274"/>
      <c r="JU28" s="274"/>
      <c r="JV28" s="274"/>
      <c r="JW28" s="274"/>
      <c r="JX28" s="274"/>
      <c r="JY28" s="274"/>
      <c r="JZ28" s="274"/>
      <c r="KA28" s="274"/>
      <c r="KB28" s="274"/>
      <c r="KC28" s="274"/>
      <c r="KD28" s="274"/>
      <c r="KE28" s="274"/>
      <c r="KF28" s="274"/>
      <c r="KG28" s="274"/>
      <c r="KH28" s="274"/>
      <c r="KI28" s="274"/>
      <c r="KJ28" s="274"/>
      <c r="KK28" s="274"/>
      <c r="KL28" s="274"/>
      <c r="KM28" s="274"/>
      <c r="KN28" s="274"/>
      <c r="KO28" s="274"/>
      <c r="KP28" s="274"/>
      <c r="KQ28" s="274"/>
      <c r="KR28" s="274"/>
      <c r="KS28" s="274"/>
      <c r="KT28" s="274"/>
      <c r="KU28" s="274"/>
      <c r="KV28" s="274"/>
      <c r="KW28" s="274"/>
      <c r="KX28" s="274"/>
      <c r="KY28" s="274"/>
      <c r="KZ28" s="274"/>
      <c r="LA28" s="274"/>
      <c r="LB28" s="274"/>
      <c r="LC28" s="274"/>
      <c r="LD28" s="274"/>
      <c r="LE28" s="274"/>
      <c r="LF28" s="274"/>
      <c r="LG28" s="274"/>
      <c r="LH28" s="274"/>
      <c r="LI28" s="274"/>
      <c r="LJ28" s="274"/>
      <c r="LK28" s="274"/>
      <c r="LL28" s="274"/>
      <c r="LM28" s="274"/>
      <c r="LN28" s="274"/>
      <c r="LO28" s="274"/>
      <c r="LP28" s="274"/>
      <c r="LQ28" s="274"/>
      <c r="LR28" s="274"/>
      <c r="LS28" s="274"/>
      <c r="LT28" s="274"/>
      <c r="LU28" s="274"/>
      <c r="LV28" s="274"/>
      <c r="LW28" s="274"/>
      <c r="LX28" s="274"/>
      <c r="LY28" s="274"/>
      <c r="LZ28" s="274"/>
      <c r="MA28" s="274"/>
      <c r="MB28" s="274"/>
      <c r="MC28" s="274"/>
      <c r="MD28" s="274"/>
      <c r="ME28" s="274"/>
      <c r="MF28" s="274"/>
      <c r="MG28" s="274"/>
      <c r="MH28" s="274"/>
      <c r="MI28" s="274"/>
      <c r="MJ28" s="274"/>
      <c r="MK28" s="274"/>
      <c r="ML28" s="274"/>
      <c r="MM28" s="274"/>
      <c r="MN28" s="274"/>
      <c r="MO28" s="274"/>
      <c r="MP28" s="274"/>
      <c r="MQ28" s="274"/>
      <c r="MR28" s="274"/>
      <c r="MS28" s="274"/>
      <c r="MT28" s="274"/>
      <c r="MU28" s="274"/>
      <c r="MV28" s="274"/>
      <c r="MW28" s="274"/>
      <c r="MX28" s="274"/>
      <c r="MY28" s="274"/>
      <c r="MZ28" s="274"/>
      <c r="NA28" s="274"/>
      <c r="NB28" s="274"/>
      <c r="NC28" s="274"/>
      <c r="ND28" s="274"/>
      <c r="NE28" s="274"/>
      <c r="NF28" s="274"/>
      <c r="NG28" s="274"/>
      <c r="NH28" s="274"/>
      <c r="NI28" s="274"/>
      <c r="NJ28" s="274"/>
      <c r="NK28" s="274"/>
      <c r="NL28" s="274"/>
      <c r="NM28" s="274"/>
      <c r="NN28" s="274"/>
      <c r="NO28" s="274"/>
      <c r="NP28" s="274"/>
      <c r="NQ28" s="274"/>
      <c r="NR28" s="274"/>
      <c r="NS28" s="274"/>
      <c r="NT28" s="274"/>
      <c r="NU28" s="274"/>
      <c r="NV28" s="274"/>
      <c r="NW28" s="274"/>
      <c r="NX28" s="274"/>
      <c r="NY28" s="274"/>
      <c r="NZ28" s="274"/>
      <c r="OA28" s="274"/>
      <c r="OB28" s="274"/>
      <c r="OC28" s="274"/>
      <c r="OD28" s="274"/>
      <c r="OE28" s="274"/>
      <c r="OF28" s="274"/>
      <c r="OG28" s="274"/>
      <c r="OH28" s="274"/>
      <c r="OI28" s="274"/>
      <c r="OJ28" s="274"/>
      <c r="OK28" s="274"/>
      <c r="OL28" s="274"/>
      <c r="OM28" s="274"/>
      <c r="ON28" s="274"/>
      <c r="OO28" s="274"/>
      <c r="OP28" s="274"/>
      <c r="OQ28" s="274"/>
      <c r="OR28" s="274"/>
      <c r="OS28" s="274"/>
      <c r="OT28" s="274"/>
      <c r="OU28" s="274"/>
      <c r="OV28" s="274"/>
      <c r="OW28" s="274"/>
      <c r="OX28" s="274"/>
      <c r="OY28" s="274"/>
      <c r="OZ28" s="274"/>
      <c r="PA28" s="274"/>
      <c r="PB28" s="274"/>
      <c r="PC28" s="274"/>
      <c r="PD28" s="274"/>
      <c r="PE28" s="274"/>
      <c r="PF28" s="274"/>
      <c r="PG28" s="274"/>
      <c r="PH28" s="274"/>
      <c r="PI28" s="274"/>
      <c r="PJ28" s="274"/>
      <c r="PK28" s="274"/>
      <c r="PL28" s="274"/>
      <c r="PM28" s="274"/>
      <c r="PN28" s="274"/>
      <c r="PO28" s="274"/>
      <c r="PP28" s="274"/>
      <c r="PQ28" s="274"/>
      <c r="PR28" s="274"/>
      <c r="PS28" s="274"/>
      <c r="PT28" s="274"/>
      <c r="PU28" s="274"/>
      <c r="PV28" s="274"/>
      <c r="PW28" s="274"/>
      <c r="PX28" s="274"/>
      <c r="PY28" s="274"/>
      <c r="PZ28" s="274"/>
      <c r="QA28" s="274"/>
      <c r="QB28" s="274"/>
      <c r="QC28" s="274"/>
      <c r="QD28" s="274"/>
      <c r="QE28" s="274"/>
      <c r="QF28" s="274"/>
      <c r="QG28" s="274"/>
      <c r="QH28" s="274"/>
      <c r="QI28" s="274"/>
      <c r="QJ28" s="274"/>
      <c r="QK28" s="274"/>
      <c r="QL28" s="274"/>
      <c r="QM28" s="274"/>
      <c r="QN28" s="274"/>
      <c r="QO28" s="274"/>
      <c r="QP28" s="274"/>
      <c r="QQ28" s="274"/>
      <c r="QR28" s="274"/>
      <c r="QS28" s="274"/>
      <c r="QT28" s="274"/>
      <c r="QU28" s="274"/>
      <c r="QV28" s="274"/>
      <c r="QW28" s="274"/>
      <c r="QX28" s="274"/>
      <c r="QY28" s="274"/>
      <c r="QZ28" s="274"/>
      <c r="RA28" s="274"/>
      <c r="RB28" s="274"/>
      <c r="RC28" s="274"/>
      <c r="RD28" s="274"/>
      <c r="RE28" s="274"/>
      <c r="RF28" s="274"/>
      <c r="RG28" s="274"/>
      <c r="RH28" s="274"/>
      <c r="RI28" s="274"/>
      <c r="RJ28" s="274"/>
      <c r="RK28" s="274"/>
      <c r="RL28" s="274"/>
      <c r="RM28" s="274"/>
      <c r="RN28" s="274"/>
      <c r="RO28" s="274"/>
      <c r="RP28" s="274"/>
    </row>
    <row r="29" spans="1:484" s="371" customFormat="1" ht="60" x14ac:dyDescent="0.75">
      <c r="A29" s="196" t="s">
        <v>20</v>
      </c>
      <c r="B29" s="674" t="s">
        <v>139</v>
      </c>
      <c r="C29" s="675"/>
      <c r="D29" s="675"/>
      <c r="E29" s="675"/>
      <c r="F29" s="675"/>
      <c r="G29" s="675"/>
      <c r="H29" s="675"/>
      <c r="I29" s="675"/>
      <c r="J29" s="675"/>
      <c r="K29" s="675"/>
      <c r="L29" s="675"/>
      <c r="M29" s="675"/>
      <c r="N29" s="42"/>
      <c r="O29" s="191">
        <v>1</v>
      </c>
      <c r="P29" s="636">
        <f>AB29+AE29+AH29+AK29+AO29+AR29+AU29+AX29+BA29+BD29</f>
        <v>72</v>
      </c>
      <c r="Q29" s="636"/>
      <c r="R29" s="624">
        <f>SUM(T29:AA29)</f>
        <v>34</v>
      </c>
      <c r="S29" s="624"/>
      <c r="T29" s="624">
        <v>18</v>
      </c>
      <c r="U29" s="624"/>
      <c r="V29" s="624"/>
      <c r="W29" s="624"/>
      <c r="X29" s="624"/>
      <c r="Y29" s="624"/>
      <c r="Z29" s="624">
        <v>16</v>
      </c>
      <c r="AA29" s="625"/>
      <c r="AB29" s="206">
        <v>72</v>
      </c>
      <c r="AC29" s="203">
        <v>34</v>
      </c>
      <c r="AD29" s="277">
        <v>2</v>
      </c>
      <c r="AE29" s="42"/>
      <c r="AF29" s="191"/>
      <c r="AG29" s="39"/>
      <c r="AH29" s="261"/>
      <c r="AI29" s="173"/>
      <c r="AJ29" s="41"/>
      <c r="AK29" s="995"/>
      <c r="AL29" s="996"/>
      <c r="AM29" s="203"/>
      <c r="AN29" s="39"/>
      <c r="AO29" s="372"/>
      <c r="AP29" s="373"/>
      <c r="AQ29" s="41"/>
      <c r="AR29" s="278"/>
      <c r="AS29" s="203"/>
      <c r="AT29" s="39"/>
      <c r="AU29" s="278"/>
      <c r="AV29" s="203"/>
      <c r="AW29" s="277"/>
      <c r="AX29" s="278"/>
      <c r="AY29" s="203"/>
      <c r="AZ29" s="277"/>
      <c r="BA29" s="486"/>
      <c r="BB29" s="39"/>
      <c r="BC29" s="277"/>
      <c r="BD29" s="486"/>
      <c r="BE29" s="39"/>
      <c r="BF29" s="39"/>
      <c r="BG29" s="375">
        <f>SUM(AD29,AG29,AJ29,AN29,AQ29,AT29,AW29,AZ29,BC29,BF29)</f>
        <v>2</v>
      </c>
      <c r="BH29" s="655" t="s">
        <v>48</v>
      </c>
      <c r="BI29" s="656"/>
      <c r="BJ29" s="370"/>
      <c r="BK29" s="274"/>
      <c r="BL29" s="274"/>
      <c r="BM29" s="19"/>
      <c r="BN29" s="19"/>
      <c r="BO29" s="19"/>
      <c r="BP29" s="19"/>
      <c r="BQ29" s="19"/>
      <c r="BR29" s="19"/>
      <c r="BS29" s="19"/>
      <c r="BT29" s="19">
        <f>T27+V27+X27+Z27</f>
        <v>2210</v>
      </c>
      <c r="BU29" s="19"/>
      <c r="BV29" s="19"/>
      <c r="BW29" s="19"/>
      <c r="BX29" s="19"/>
      <c r="BY29" s="274"/>
      <c r="BZ29" s="274"/>
      <c r="CA29" s="274"/>
      <c r="CB29" s="274"/>
      <c r="CC29" s="274"/>
      <c r="CD29" s="274"/>
      <c r="CE29" s="274"/>
      <c r="CF29" s="274"/>
      <c r="CG29" s="274"/>
      <c r="CH29" s="274"/>
      <c r="CI29" s="274"/>
      <c r="CJ29" s="274"/>
      <c r="CK29" s="274"/>
      <c r="CL29" s="274"/>
      <c r="CM29" s="274"/>
      <c r="CN29" s="274"/>
      <c r="CO29" s="274"/>
      <c r="CP29" s="274"/>
      <c r="CQ29" s="274"/>
      <c r="CR29" s="274"/>
      <c r="CS29" s="274"/>
      <c r="CT29" s="274"/>
      <c r="CU29" s="274"/>
      <c r="CV29" s="274"/>
      <c r="CW29" s="274"/>
      <c r="CX29" s="274"/>
      <c r="CY29" s="274"/>
      <c r="CZ29" s="274"/>
      <c r="DA29" s="274"/>
      <c r="DB29" s="274"/>
      <c r="DC29" s="274"/>
      <c r="DD29" s="274"/>
      <c r="DE29" s="274"/>
      <c r="DF29" s="274"/>
      <c r="DG29" s="274"/>
      <c r="DH29" s="274"/>
      <c r="DI29" s="274"/>
      <c r="DJ29" s="274"/>
      <c r="DK29" s="274"/>
      <c r="DL29" s="274"/>
      <c r="DM29" s="274"/>
      <c r="DN29" s="274"/>
      <c r="DO29" s="274"/>
      <c r="DP29" s="274"/>
      <c r="DQ29" s="274"/>
      <c r="DR29" s="274"/>
      <c r="DS29" s="274"/>
      <c r="DT29" s="274"/>
      <c r="DU29" s="274"/>
      <c r="DV29" s="274"/>
      <c r="DW29" s="274"/>
      <c r="DX29" s="274"/>
      <c r="DY29" s="274"/>
      <c r="DZ29" s="274"/>
      <c r="EA29" s="274"/>
      <c r="EB29" s="274"/>
      <c r="EC29" s="274"/>
      <c r="ED29" s="274"/>
      <c r="EE29" s="274"/>
      <c r="EF29" s="274"/>
      <c r="EG29" s="274"/>
      <c r="EH29" s="274"/>
      <c r="EI29" s="274"/>
      <c r="EJ29" s="274"/>
      <c r="EK29" s="274"/>
      <c r="EL29" s="274"/>
      <c r="EM29" s="274"/>
      <c r="EN29" s="274"/>
      <c r="EO29" s="274"/>
      <c r="EP29" s="274"/>
      <c r="EQ29" s="274"/>
      <c r="ER29" s="274"/>
      <c r="ES29" s="274"/>
      <c r="ET29" s="274"/>
      <c r="EU29" s="274"/>
      <c r="EV29" s="274"/>
      <c r="EW29" s="274"/>
      <c r="EX29" s="274"/>
      <c r="EY29" s="274"/>
      <c r="EZ29" s="274"/>
      <c r="FA29" s="274"/>
      <c r="FB29" s="274"/>
      <c r="FC29" s="274"/>
      <c r="FD29" s="274"/>
      <c r="FE29" s="274"/>
      <c r="FF29" s="274"/>
      <c r="FG29" s="274"/>
      <c r="FH29" s="274"/>
      <c r="FI29" s="274"/>
      <c r="FJ29" s="274"/>
      <c r="FK29" s="274"/>
      <c r="FL29" s="274"/>
      <c r="FM29" s="274"/>
      <c r="FN29" s="274"/>
      <c r="FO29" s="274"/>
      <c r="FP29" s="274"/>
      <c r="FQ29" s="274"/>
      <c r="FR29" s="274"/>
      <c r="FS29" s="274"/>
      <c r="FT29" s="274"/>
      <c r="FU29" s="274"/>
      <c r="FV29" s="274"/>
      <c r="FW29" s="274"/>
      <c r="FX29" s="274"/>
      <c r="FY29" s="274"/>
      <c r="FZ29" s="274"/>
      <c r="GA29" s="274"/>
      <c r="GB29" s="274"/>
      <c r="GC29" s="274"/>
      <c r="GD29" s="274"/>
      <c r="GE29" s="274"/>
      <c r="GF29" s="274"/>
      <c r="GG29" s="274"/>
      <c r="GH29" s="274"/>
      <c r="GI29" s="274"/>
      <c r="GJ29" s="274"/>
      <c r="GK29" s="274"/>
      <c r="GL29" s="274"/>
      <c r="GM29" s="274"/>
      <c r="GN29" s="274"/>
      <c r="GO29" s="274"/>
      <c r="GP29" s="274"/>
      <c r="GQ29" s="274"/>
      <c r="GR29" s="274"/>
      <c r="GS29" s="274"/>
      <c r="GT29" s="274"/>
      <c r="GU29" s="274"/>
      <c r="GV29" s="274"/>
      <c r="GW29" s="274"/>
      <c r="GX29" s="274"/>
      <c r="GY29" s="274"/>
      <c r="GZ29" s="274"/>
      <c r="HA29" s="274"/>
      <c r="HB29" s="274"/>
      <c r="HC29" s="274"/>
      <c r="HD29" s="274"/>
      <c r="HE29" s="274"/>
      <c r="HF29" s="274"/>
      <c r="HG29" s="274"/>
      <c r="HH29" s="274"/>
      <c r="HI29" s="274"/>
      <c r="HJ29" s="274"/>
      <c r="HK29" s="274"/>
      <c r="HL29" s="274"/>
      <c r="HM29" s="274"/>
      <c r="HN29" s="274"/>
      <c r="HO29" s="274"/>
      <c r="HP29" s="274"/>
      <c r="HQ29" s="274"/>
      <c r="HR29" s="274"/>
      <c r="HS29" s="274"/>
      <c r="HT29" s="274"/>
      <c r="HU29" s="274"/>
      <c r="HV29" s="274"/>
      <c r="HW29" s="274"/>
      <c r="HX29" s="274"/>
      <c r="HY29" s="274"/>
      <c r="HZ29" s="274"/>
      <c r="IA29" s="274"/>
      <c r="IB29" s="274"/>
      <c r="IC29" s="274"/>
      <c r="ID29" s="274"/>
      <c r="IE29" s="274"/>
      <c r="IF29" s="274"/>
      <c r="IG29" s="274"/>
      <c r="IH29" s="274"/>
      <c r="II29" s="274"/>
      <c r="IJ29" s="274"/>
      <c r="IK29" s="274"/>
      <c r="IL29" s="274"/>
      <c r="IM29" s="274"/>
      <c r="IN29" s="274"/>
      <c r="IO29" s="274"/>
      <c r="IP29" s="274"/>
      <c r="IQ29" s="274"/>
      <c r="IR29" s="274"/>
      <c r="IS29" s="274"/>
      <c r="IT29" s="274"/>
      <c r="IU29" s="274"/>
      <c r="IV29" s="274"/>
      <c r="IW29" s="274"/>
      <c r="IX29" s="274"/>
      <c r="IY29" s="274"/>
      <c r="IZ29" s="274"/>
      <c r="JA29" s="274"/>
      <c r="JB29" s="274"/>
      <c r="JC29" s="274"/>
      <c r="JD29" s="274"/>
      <c r="JE29" s="274"/>
      <c r="JF29" s="274"/>
      <c r="JG29" s="274"/>
      <c r="JH29" s="274"/>
      <c r="JI29" s="274"/>
      <c r="JJ29" s="274"/>
      <c r="JK29" s="274"/>
      <c r="JL29" s="274"/>
      <c r="JM29" s="274"/>
      <c r="JN29" s="274"/>
      <c r="JO29" s="274"/>
      <c r="JP29" s="274"/>
      <c r="JQ29" s="274"/>
      <c r="JR29" s="274"/>
      <c r="JS29" s="274"/>
      <c r="JT29" s="274"/>
      <c r="JU29" s="274"/>
      <c r="JV29" s="274"/>
      <c r="JW29" s="274"/>
      <c r="JX29" s="274"/>
      <c r="JY29" s="274"/>
      <c r="JZ29" s="274"/>
      <c r="KA29" s="274"/>
      <c r="KB29" s="274"/>
      <c r="KC29" s="274"/>
      <c r="KD29" s="274"/>
      <c r="KE29" s="274"/>
      <c r="KF29" s="274"/>
      <c r="KG29" s="274"/>
      <c r="KH29" s="274"/>
      <c r="KI29" s="274"/>
      <c r="KJ29" s="274"/>
      <c r="KK29" s="274"/>
      <c r="KL29" s="274"/>
      <c r="KM29" s="274"/>
      <c r="KN29" s="274"/>
      <c r="KO29" s="274"/>
      <c r="KP29" s="274"/>
      <c r="KQ29" s="274"/>
      <c r="KR29" s="274"/>
      <c r="KS29" s="274"/>
      <c r="KT29" s="274"/>
      <c r="KU29" s="274"/>
      <c r="KV29" s="274"/>
      <c r="KW29" s="274"/>
      <c r="KX29" s="274"/>
      <c r="KY29" s="274"/>
      <c r="KZ29" s="274"/>
      <c r="LA29" s="274"/>
      <c r="LB29" s="274"/>
      <c r="LC29" s="274"/>
      <c r="LD29" s="274"/>
      <c r="LE29" s="274"/>
      <c r="LF29" s="274"/>
      <c r="LG29" s="274"/>
      <c r="LH29" s="274"/>
      <c r="LI29" s="274"/>
      <c r="LJ29" s="274"/>
      <c r="LK29" s="274"/>
      <c r="LL29" s="274"/>
      <c r="LM29" s="274"/>
      <c r="LN29" s="274"/>
      <c r="LO29" s="274"/>
      <c r="LP29" s="274"/>
      <c r="LQ29" s="274"/>
      <c r="LR29" s="274"/>
      <c r="LS29" s="274"/>
      <c r="LT29" s="274"/>
      <c r="LU29" s="274"/>
      <c r="LV29" s="274"/>
      <c r="LW29" s="274"/>
      <c r="LX29" s="274"/>
      <c r="LY29" s="274"/>
      <c r="LZ29" s="274"/>
      <c r="MA29" s="274"/>
      <c r="MB29" s="274"/>
      <c r="MC29" s="274"/>
      <c r="MD29" s="274"/>
      <c r="ME29" s="274"/>
      <c r="MF29" s="274"/>
      <c r="MG29" s="274"/>
      <c r="MH29" s="274"/>
      <c r="MI29" s="274"/>
      <c r="MJ29" s="274"/>
      <c r="MK29" s="274"/>
      <c r="ML29" s="274"/>
      <c r="MM29" s="274"/>
      <c r="MN29" s="274"/>
      <c r="MO29" s="274"/>
      <c r="MP29" s="274"/>
      <c r="MQ29" s="274"/>
      <c r="MR29" s="274"/>
      <c r="MS29" s="274"/>
      <c r="MT29" s="274"/>
      <c r="MU29" s="274"/>
      <c r="MV29" s="274"/>
      <c r="MW29" s="274"/>
      <c r="MX29" s="274"/>
      <c r="MY29" s="274"/>
      <c r="MZ29" s="274"/>
      <c r="NA29" s="274"/>
      <c r="NB29" s="274"/>
      <c r="NC29" s="274"/>
      <c r="ND29" s="274"/>
      <c r="NE29" s="274"/>
      <c r="NF29" s="274"/>
      <c r="NG29" s="274"/>
      <c r="NH29" s="274"/>
      <c r="NI29" s="274"/>
      <c r="NJ29" s="274"/>
      <c r="NK29" s="274"/>
      <c r="NL29" s="274"/>
      <c r="NM29" s="274"/>
      <c r="NN29" s="274"/>
      <c r="NO29" s="274"/>
      <c r="NP29" s="274"/>
      <c r="NQ29" s="274"/>
      <c r="NR29" s="274"/>
      <c r="NS29" s="274"/>
      <c r="NT29" s="274"/>
      <c r="NU29" s="274"/>
      <c r="NV29" s="274"/>
      <c r="NW29" s="274"/>
      <c r="NX29" s="274"/>
      <c r="NY29" s="274"/>
      <c r="NZ29" s="274"/>
      <c r="OA29" s="274"/>
      <c r="OB29" s="274"/>
      <c r="OC29" s="274"/>
      <c r="OD29" s="274"/>
      <c r="OE29" s="274"/>
      <c r="OF29" s="274"/>
      <c r="OG29" s="274"/>
      <c r="OH29" s="274"/>
      <c r="OI29" s="274"/>
      <c r="OJ29" s="274"/>
      <c r="OK29" s="274"/>
      <c r="OL29" s="274"/>
      <c r="OM29" s="274"/>
      <c r="ON29" s="274"/>
      <c r="OO29" s="274"/>
      <c r="OP29" s="274"/>
      <c r="OQ29" s="274"/>
      <c r="OR29" s="274"/>
      <c r="OS29" s="274"/>
      <c r="OT29" s="274"/>
      <c r="OU29" s="274"/>
      <c r="OV29" s="274"/>
      <c r="OW29" s="274"/>
      <c r="OX29" s="274"/>
      <c r="OY29" s="274"/>
      <c r="OZ29" s="274"/>
      <c r="PA29" s="274"/>
      <c r="PB29" s="274"/>
      <c r="PC29" s="274"/>
      <c r="PD29" s="274"/>
      <c r="PE29" s="274"/>
      <c r="PF29" s="274"/>
      <c r="PG29" s="274"/>
      <c r="PH29" s="274"/>
      <c r="PI29" s="274"/>
      <c r="PJ29" s="274"/>
      <c r="PK29" s="274"/>
      <c r="PL29" s="274"/>
      <c r="PM29" s="274"/>
      <c r="PN29" s="274"/>
      <c r="PO29" s="274"/>
      <c r="PP29" s="274"/>
      <c r="PQ29" s="274"/>
      <c r="PR29" s="274"/>
      <c r="PS29" s="274"/>
      <c r="PT29" s="274"/>
      <c r="PU29" s="274"/>
      <c r="PV29" s="274"/>
      <c r="PW29" s="274"/>
      <c r="PX29" s="274"/>
      <c r="PY29" s="274"/>
      <c r="PZ29" s="274"/>
      <c r="QA29" s="274"/>
      <c r="QB29" s="274"/>
      <c r="QC29" s="274"/>
      <c r="QD29" s="274"/>
      <c r="QE29" s="274"/>
      <c r="QF29" s="274"/>
      <c r="QG29" s="274"/>
      <c r="QH29" s="274"/>
      <c r="QI29" s="274"/>
      <c r="QJ29" s="274"/>
      <c r="QK29" s="274"/>
      <c r="QL29" s="274"/>
      <c r="QM29" s="274"/>
      <c r="QN29" s="274"/>
      <c r="QO29" s="274"/>
      <c r="QP29" s="274"/>
      <c r="QQ29" s="274"/>
      <c r="QR29" s="274"/>
      <c r="QS29" s="274"/>
      <c r="QT29" s="274"/>
      <c r="QU29" s="274"/>
      <c r="QV29" s="274"/>
      <c r="QW29" s="274"/>
      <c r="QX29" s="274"/>
      <c r="QY29" s="274"/>
      <c r="QZ29" s="274"/>
      <c r="RA29" s="274"/>
      <c r="RB29" s="274"/>
      <c r="RC29" s="274"/>
      <c r="RD29" s="274"/>
      <c r="RE29" s="274"/>
      <c r="RF29" s="274"/>
      <c r="RG29" s="274"/>
      <c r="RH29" s="274"/>
      <c r="RI29" s="274"/>
      <c r="RJ29" s="274"/>
      <c r="RK29" s="274"/>
      <c r="RL29" s="274"/>
      <c r="RM29" s="274"/>
      <c r="RN29" s="274"/>
      <c r="RO29" s="274"/>
      <c r="RP29" s="274"/>
    </row>
    <row r="30" spans="1:484" s="381" customFormat="1" ht="60" x14ac:dyDescent="0.75">
      <c r="A30" s="161" t="s">
        <v>14</v>
      </c>
      <c r="B30" s="672" t="s">
        <v>140</v>
      </c>
      <c r="C30" s="673"/>
      <c r="D30" s="673"/>
      <c r="E30" s="673"/>
      <c r="F30" s="673"/>
      <c r="G30" s="673"/>
      <c r="H30" s="673"/>
      <c r="I30" s="673"/>
      <c r="J30" s="673"/>
      <c r="K30" s="673"/>
      <c r="L30" s="673"/>
      <c r="M30" s="673"/>
      <c r="N30" s="166"/>
      <c r="O30" s="164">
        <v>2</v>
      </c>
      <c r="P30" s="661">
        <f t="shared" ref="P30:P32" si="2">AB30+AE30+AH30+AK30+AO30+AR30+AU30+AX30+BA30+BD30</f>
        <v>72</v>
      </c>
      <c r="Q30" s="661"/>
      <c r="R30" s="626">
        <f t="shared" ref="R30:R32" si="3">SUM(T30:AA30)</f>
        <v>34</v>
      </c>
      <c r="S30" s="626"/>
      <c r="T30" s="626">
        <v>18</v>
      </c>
      <c r="U30" s="626"/>
      <c r="V30" s="626"/>
      <c r="W30" s="626"/>
      <c r="X30" s="626"/>
      <c r="Y30" s="626"/>
      <c r="Z30" s="626">
        <v>16</v>
      </c>
      <c r="AA30" s="629"/>
      <c r="AB30" s="213"/>
      <c r="AC30" s="164"/>
      <c r="AD30" s="240"/>
      <c r="AE30" s="243">
        <v>72</v>
      </c>
      <c r="AF30" s="192">
        <v>34</v>
      </c>
      <c r="AG30" s="176">
        <v>2</v>
      </c>
      <c r="AH30" s="42"/>
      <c r="AI30" s="191"/>
      <c r="AJ30" s="277"/>
      <c r="AK30" s="993"/>
      <c r="AL30" s="994"/>
      <c r="AM30" s="203"/>
      <c r="AN30" s="39"/>
      <c r="AO30" s="243"/>
      <c r="AP30" s="192"/>
      <c r="AQ30" s="240"/>
      <c r="AR30" s="243"/>
      <c r="AS30" s="192"/>
      <c r="AT30" s="176"/>
      <c r="AU30" s="243"/>
      <c r="AV30" s="192"/>
      <c r="AW30" s="240"/>
      <c r="AX30" s="243"/>
      <c r="AY30" s="192"/>
      <c r="AZ30" s="240"/>
      <c r="BA30" s="487"/>
      <c r="BB30" s="176"/>
      <c r="BC30" s="240"/>
      <c r="BD30" s="487"/>
      <c r="BE30" s="176"/>
      <c r="BF30" s="176"/>
      <c r="BG30" s="379">
        <f t="shared" ref="BG30:BG84" si="4">SUM(AD30,AG30,AJ30,AN30,AQ30,AT30,AW30,AZ30,BC30,BF30)</f>
        <v>2</v>
      </c>
      <c r="BH30" s="590" t="s">
        <v>332</v>
      </c>
      <c r="BI30" s="745"/>
      <c r="BJ30" s="380"/>
      <c r="BK30" s="380"/>
      <c r="BL30" s="380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380"/>
      <c r="BZ30" s="380"/>
      <c r="CA30" s="380"/>
      <c r="CB30" s="380"/>
      <c r="CC30" s="380"/>
      <c r="CD30" s="380"/>
      <c r="CE30" s="380"/>
      <c r="CF30" s="380"/>
      <c r="CG30" s="380"/>
      <c r="CH30" s="380"/>
      <c r="CI30" s="380"/>
      <c r="CJ30" s="380"/>
      <c r="CK30" s="380"/>
      <c r="CL30" s="380"/>
      <c r="CM30" s="380"/>
      <c r="CN30" s="380"/>
      <c r="CO30" s="380"/>
      <c r="CP30" s="380"/>
      <c r="CQ30" s="380"/>
      <c r="CR30" s="380"/>
      <c r="CS30" s="380"/>
      <c r="CT30" s="380"/>
      <c r="CU30" s="380"/>
      <c r="CV30" s="380"/>
      <c r="CW30" s="380"/>
      <c r="CX30" s="380"/>
      <c r="CY30" s="380"/>
      <c r="CZ30" s="380"/>
      <c r="DA30" s="380"/>
      <c r="DB30" s="380"/>
      <c r="DC30" s="380"/>
      <c r="DD30" s="380"/>
      <c r="DE30" s="380"/>
      <c r="DF30" s="380"/>
      <c r="DG30" s="380"/>
      <c r="DH30" s="380"/>
      <c r="DI30" s="380"/>
      <c r="DJ30" s="380"/>
      <c r="DK30" s="380"/>
      <c r="DL30" s="380"/>
      <c r="DM30" s="380"/>
      <c r="DN30" s="380"/>
      <c r="DO30" s="380"/>
      <c r="DP30" s="380"/>
      <c r="DQ30" s="380"/>
      <c r="DR30" s="380"/>
      <c r="DS30" s="380"/>
      <c r="DT30" s="380"/>
      <c r="DU30" s="380"/>
      <c r="DV30" s="380"/>
      <c r="DW30" s="380"/>
      <c r="DX30" s="380"/>
      <c r="DY30" s="380"/>
      <c r="DZ30" s="380"/>
      <c r="EA30" s="380"/>
      <c r="EB30" s="380"/>
      <c r="EC30" s="380"/>
      <c r="ED30" s="380"/>
      <c r="EE30" s="380"/>
      <c r="EF30" s="380"/>
      <c r="EG30" s="380"/>
      <c r="EH30" s="380"/>
      <c r="EI30" s="380"/>
      <c r="EJ30" s="380"/>
      <c r="EK30" s="380"/>
      <c r="EL30" s="380"/>
      <c r="EM30" s="380"/>
      <c r="EN30" s="380"/>
      <c r="EO30" s="380"/>
      <c r="EP30" s="380"/>
      <c r="EQ30" s="380"/>
      <c r="ER30" s="380"/>
      <c r="ES30" s="380"/>
      <c r="ET30" s="380"/>
      <c r="EU30" s="380"/>
      <c r="EV30" s="380"/>
      <c r="EW30" s="380"/>
      <c r="EX30" s="380"/>
      <c r="EY30" s="380"/>
      <c r="EZ30" s="380"/>
      <c r="FA30" s="380"/>
      <c r="FB30" s="380"/>
      <c r="FC30" s="380"/>
      <c r="FD30" s="380"/>
      <c r="FE30" s="380"/>
      <c r="FF30" s="380"/>
      <c r="FG30" s="380"/>
      <c r="FH30" s="380"/>
      <c r="FI30" s="380"/>
      <c r="FJ30" s="380"/>
      <c r="FK30" s="380"/>
      <c r="FL30" s="380"/>
      <c r="FM30" s="380"/>
      <c r="FN30" s="380"/>
      <c r="FO30" s="380"/>
      <c r="FP30" s="380"/>
      <c r="FQ30" s="380"/>
      <c r="FR30" s="380"/>
      <c r="FS30" s="380"/>
      <c r="FT30" s="380"/>
      <c r="FU30" s="380"/>
      <c r="FV30" s="380"/>
      <c r="FW30" s="380"/>
      <c r="FX30" s="380"/>
      <c r="FY30" s="380"/>
      <c r="FZ30" s="380"/>
      <c r="GA30" s="380"/>
      <c r="GB30" s="380"/>
      <c r="GC30" s="380"/>
      <c r="GD30" s="380"/>
      <c r="GE30" s="380"/>
      <c r="GF30" s="380"/>
      <c r="GG30" s="380"/>
      <c r="GH30" s="380"/>
      <c r="GI30" s="380"/>
      <c r="GJ30" s="380"/>
      <c r="GK30" s="380"/>
      <c r="GL30" s="380"/>
      <c r="GM30" s="380"/>
      <c r="GN30" s="380"/>
      <c r="GO30" s="380"/>
      <c r="GP30" s="380"/>
      <c r="GQ30" s="380"/>
      <c r="GR30" s="380"/>
      <c r="GS30" s="380"/>
      <c r="GT30" s="380"/>
      <c r="GU30" s="380"/>
      <c r="GV30" s="380"/>
      <c r="GW30" s="380"/>
      <c r="GX30" s="380"/>
      <c r="GY30" s="380"/>
      <c r="GZ30" s="380"/>
      <c r="HA30" s="380"/>
      <c r="HB30" s="380"/>
      <c r="HC30" s="380"/>
      <c r="HD30" s="380"/>
      <c r="HE30" s="380"/>
      <c r="HF30" s="380"/>
      <c r="HG30" s="380"/>
      <c r="HH30" s="380"/>
      <c r="HI30" s="380"/>
      <c r="HJ30" s="380"/>
      <c r="HK30" s="380"/>
      <c r="HL30" s="380"/>
      <c r="HM30" s="380"/>
      <c r="HN30" s="380"/>
      <c r="HO30" s="380"/>
      <c r="HP30" s="380"/>
      <c r="HQ30" s="380"/>
      <c r="HR30" s="380"/>
      <c r="HS30" s="380"/>
      <c r="HT30" s="380"/>
      <c r="HU30" s="380"/>
      <c r="HV30" s="380"/>
      <c r="HW30" s="380"/>
      <c r="HX30" s="380"/>
      <c r="HY30" s="380"/>
      <c r="HZ30" s="380"/>
      <c r="IA30" s="380"/>
      <c r="IB30" s="380"/>
      <c r="IC30" s="380"/>
      <c r="ID30" s="380"/>
      <c r="IE30" s="380"/>
      <c r="IF30" s="380"/>
      <c r="IG30" s="380"/>
      <c r="IH30" s="380"/>
      <c r="II30" s="380"/>
      <c r="IJ30" s="380"/>
      <c r="IK30" s="380"/>
      <c r="IL30" s="380"/>
      <c r="IM30" s="380"/>
      <c r="IN30" s="380"/>
      <c r="IO30" s="380"/>
      <c r="IP30" s="380"/>
      <c r="IQ30" s="380"/>
      <c r="IR30" s="380"/>
      <c r="IS30" s="380"/>
      <c r="IT30" s="380"/>
      <c r="IU30" s="380"/>
      <c r="IV30" s="380"/>
      <c r="IW30" s="380"/>
      <c r="IX30" s="380"/>
      <c r="IY30" s="380"/>
      <c r="IZ30" s="380"/>
      <c r="JA30" s="380"/>
      <c r="JB30" s="380"/>
      <c r="JC30" s="380"/>
      <c r="JD30" s="380"/>
      <c r="JE30" s="380"/>
      <c r="JF30" s="380"/>
      <c r="JG30" s="380"/>
      <c r="JH30" s="380"/>
      <c r="JI30" s="380"/>
      <c r="JJ30" s="380"/>
      <c r="JK30" s="380"/>
      <c r="JL30" s="380"/>
      <c r="JM30" s="380"/>
      <c r="JN30" s="380"/>
      <c r="JO30" s="380"/>
      <c r="JP30" s="380"/>
      <c r="JQ30" s="380"/>
      <c r="JR30" s="380"/>
      <c r="JS30" s="380"/>
      <c r="JT30" s="380"/>
      <c r="JU30" s="380"/>
      <c r="JV30" s="380"/>
      <c r="JW30" s="380"/>
      <c r="JX30" s="380"/>
      <c r="JY30" s="380"/>
      <c r="JZ30" s="380"/>
      <c r="KA30" s="380"/>
      <c r="KB30" s="380"/>
      <c r="KC30" s="380"/>
      <c r="KD30" s="380"/>
      <c r="KE30" s="380"/>
      <c r="KF30" s="380"/>
      <c r="KG30" s="380"/>
      <c r="KH30" s="380"/>
      <c r="KI30" s="380"/>
      <c r="KJ30" s="380"/>
      <c r="KK30" s="380"/>
      <c r="KL30" s="380"/>
      <c r="KM30" s="380"/>
      <c r="KN30" s="380"/>
      <c r="KO30" s="380"/>
      <c r="KP30" s="380"/>
      <c r="KQ30" s="380"/>
      <c r="KR30" s="380"/>
      <c r="KS30" s="380"/>
      <c r="KT30" s="380"/>
      <c r="KU30" s="380"/>
      <c r="KV30" s="380"/>
      <c r="KW30" s="380"/>
      <c r="KX30" s="380"/>
      <c r="KY30" s="380"/>
      <c r="KZ30" s="380"/>
      <c r="LA30" s="380"/>
      <c r="LB30" s="380"/>
      <c r="LC30" s="380"/>
      <c r="LD30" s="380"/>
      <c r="LE30" s="380"/>
      <c r="LF30" s="380"/>
      <c r="LG30" s="380"/>
      <c r="LH30" s="380"/>
      <c r="LI30" s="380"/>
      <c r="LJ30" s="380"/>
      <c r="LK30" s="380"/>
      <c r="LL30" s="380"/>
      <c r="LM30" s="380"/>
      <c r="LN30" s="380"/>
      <c r="LO30" s="380"/>
      <c r="LP30" s="380"/>
      <c r="LQ30" s="380"/>
      <c r="LR30" s="380"/>
      <c r="LS30" s="380"/>
      <c r="LT30" s="380"/>
      <c r="LU30" s="380"/>
      <c r="LV30" s="380"/>
      <c r="LW30" s="380"/>
      <c r="LX30" s="380"/>
      <c r="LY30" s="380"/>
      <c r="LZ30" s="380"/>
      <c r="MA30" s="380"/>
      <c r="MB30" s="380"/>
      <c r="MC30" s="380"/>
      <c r="MD30" s="380"/>
      <c r="ME30" s="380"/>
      <c r="MF30" s="380"/>
      <c r="MG30" s="380"/>
      <c r="MH30" s="380"/>
      <c r="MI30" s="380"/>
      <c r="MJ30" s="380"/>
      <c r="MK30" s="380"/>
      <c r="ML30" s="380"/>
      <c r="MM30" s="380"/>
      <c r="MN30" s="380"/>
      <c r="MO30" s="380"/>
      <c r="MP30" s="380"/>
      <c r="MQ30" s="380"/>
      <c r="MR30" s="380"/>
      <c r="MS30" s="380"/>
      <c r="MT30" s="380"/>
      <c r="MU30" s="380"/>
      <c r="MV30" s="380"/>
      <c r="MW30" s="380"/>
      <c r="MX30" s="380"/>
      <c r="MY30" s="380"/>
      <c r="MZ30" s="380"/>
      <c r="NA30" s="380"/>
      <c r="NB30" s="380"/>
      <c r="NC30" s="380"/>
      <c r="ND30" s="380"/>
      <c r="NE30" s="380"/>
      <c r="NF30" s="380"/>
      <c r="NG30" s="380"/>
      <c r="NH30" s="380"/>
      <c r="NI30" s="380"/>
      <c r="NJ30" s="380"/>
      <c r="NK30" s="380"/>
      <c r="NL30" s="380"/>
      <c r="NM30" s="380"/>
      <c r="NN30" s="380"/>
      <c r="NO30" s="380"/>
      <c r="NP30" s="380"/>
      <c r="NQ30" s="380"/>
      <c r="NR30" s="380"/>
      <c r="NS30" s="380"/>
      <c r="NT30" s="380"/>
      <c r="NU30" s="380"/>
      <c r="NV30" s="380"/>
      <c r="NW30" s="380"/>
      <c r="NX30" s="380"/>
      <c r="NY30" s="380"/>
      <c r="NZ30" s="380"/>
      <c r="OA30" s="380"/>
      <c r="OB30" s="380"/>
      <c r="OC30" s="380"/>
      <c r="OD30" s="380"/>
      <c r="OE30" s="380"/>
      <c r="OF30" s="380"/>
      <c r="OG30" s="380"/>
      <c r="OH30" s="380"/>
      <c r="OI30" s="380"/>
      <c r="OJ30" s="380"/>
      <c r="OK30" s="380"/>
      <c r="OL30" s="380"/>
      <c r="OM30" s="380"/>
      <c r="ON30" s="380"/>
      <c r="OO30" s="380"/>
      <c r="OP30" s="380"/>
      <c r="OQ30" s="380"/>
      <c r="OR30" s="380"/>
      <c r="OS30" s="380"/>
      <c r="OT30" s="380"/>
      <c r="OU30" s="380"/>
      <c r="OV30" s="380"/>
      <c r="OW30" s="380"/>
      <c r="OX30" s="380"/>
      <c r="OY30" s="380"/>
      <c r="OZ30" s="380"/>
      <c r="PA30" s="380"/>
      <c r="PB30" s="380"/>
      <c r="PC30" s="380"/>
      <c r="PD30" s="380"/>
      <c r="PE30" s="380"/>
      <c r="PF30" s="380"/>
      <c r="PG30" s="380"/>
      <c r="PH30" s="380"/>
      <c r="PI30" s="380"/>
      <c r="PJ30" s="380"/>
      <c r="PK30" s="380"/>
      <c r="PL30" s="380"/>
      <c r="PM30" s="380"/>
      <c r="PN30" s="380"/>
      <c r="PO30" s="380"/>
      <c r="PP30" s="380"/>
      <c r="PQ30" s="380"/>
      <c r="PR30" s="380"/>
      <c r="PS30" s="380"/>
      <c r="PT30" s="380"/>
      <c r="PU30" s="380"/>
      <c r="PV30" s="380"/>
      <c r="PW30" s="380"/>
      <c r="PX30" s="380"/>
      <c r="PY30" s="380"/>
      <c r="PZ30" s="380"/>
      <c r="QA30" s="380"/>
      <c r="QB30" s="380"/>
      <c r="QC30" s="380"/>
      <c r="QD30" s="380"/>
      <c r="QE30" s="380"/>
      <c r="QF30" s="380"/>
      <c r="QG30" s="380"/>
      <c r="QH30" s="380"/>
      <c r="QI30" s="380"/>
      <c r="QJ30" s="380"/>
      <c r="QK30" s="380"/>
      <c r="QL30" s="380"/>
      <c r="QM30" s="380"/>
      <c r="QN30" s="380"/>
      <c r="QO30" s="380"/>
      <c r="QP30" s="380"/>
      <c r="QQ30" s="380"/>
      <c r="QR30" s="380"/>
      <c r="QS30" s="380"/>
      <c r="QT30" s="380"/>
      <c r="QU30" s="380"/>
      <c r="QV30" s="380"/>
      <c r="QW30" s="380"/>
      <c r="QX30" s="380"/>
      <c r="QY30" s="380"/>
      <c r="QZ30" s="380"/>
      <c r="RA30" s="380"/>
      <c r="RB30" s="380"/>
      <c r="RC30" s="380"/>
      <c r="RD30" s="380"/>
      <c r="RE30" s="380"/>
      <c r="RF30" s="380"/>
      <c r="RG30" s="380"/>
      <c r="RH30" s="380"/>
      <c r="RI30" s="380"/>
      <c r="RJ30" s="380"/>
      <c r="RK30" s="380"/>
      <c r="RL30" s="380"/>
      <c r="RM30" s="380"/>
      <c r="RN30" s="380"/>
      <c r="RO30" s="380"/>
      <c r="RP30" s="380"/>
    </row>
    <row r="31" spans="1:484" s="381" customFormat="1" ht="59.25" x14ac:dyDescent="0.75">
      <c r="A31" s="161" t="s">
        <v>19</v>
      </c>
      <c r="B31" s="672" t="s">
        <v>141</v>
      </c>
      <c r="C31" s="673"/>
      <c r="D31" s="673"/>
      <c r="E31" s="673"/>
      <c r="F31" s="673"/>
      <c r="G31" s="673"/>
      <c r="H31" s="673"/>
      <c r="I31" s="673"/>
      <c r="J31" s="673"/>
      <c r="K31" s="673"/>
      <c r="L31" s="673"/>
      <c r="M31" s="673"/>
      <c r="N31" s="166">
        <v>3</v>
      </c>
      <c r="O31" s="164"/>
      <c r="P31" s="661">
        <f t="shared" si="2"/>
        <v>144</v>
      </c>
      <c r="Q31" s="661"/>
      <c r="R31" s="626">
        <f t="shared" si="3"/>
        <v>60</v>
      </c>
      <c r="S31" s="626"/>
      <c r="T31" s="626">
        <v>34</v>
      </c>
      <c r="U31" s="626"/>
      <c r="V31" s="626"/>
      <c r="W31" s="626"/>
      <c r="X31" s="626"/>
      <c r="Y31" s="626"/>
      <c r="Z31" s="626">
        <v>26</v>
      </c>
      <c r="AA31" s="629"/>
      <c r="AB31" s="177"/>
      <c r="AC31" s="192"/>
      <c r="AD31" s="240"/>
      <c r="AE31" s="166"/>
      <c r="AF31" s="164"/>
      <c r="AG31" s="176"/>
      <c r="AH31" s="166">
        <v>144</v>
      </c>
      <c r="AI31" s="164">
        <v>60</v>
      </c>
      <c r="AJ31" s="240">
        <v>4</v>
      </c>
      <c r="AK31" s="662"/>
      <c r="AL31" s="663"/>
      <c r="AM31" s="192"/>
      <c r="AN31" s="176"/>
      <c r="AO31" s="243"/>
      <c r="AP31" s="192"/>
      <c r="AQ31" s="240"/>
      <c r="AR31" s="243"/>
      <c r="AS31" s="192"/>
      <c r="AT31" s="176"/>
      <c r="AU31" s="243"/>
      <c r="AV31" s="192"/>
      <c r="AW31" s="240"/>
      <c r="AX31" s="243"/>
      <c r="AY31" s="192"/>
      <c r="AZ31" s="240"/>
      <c r="BA31" s="487"/>
      <c r="BB31" s="176"/>
      <c r="BC31" s="240"/>
      <c r="BD31" s="487"/>
      <c r="BE31" s="176"/>
      <c r="BF31" s="176"/>
      <c r="BG31" s="379">
        <f t="shared" si="4"/>
        <v>4</v>
      </c>
      <c r="BH31" s="590" t="s">
        <v>393</v>
      </c>
      <c r="BI31" s="745"/>
      <c r="BJ31" s="380"/>
      <c r="BK31" s="380"/>
      <c r="BL31" s="380"/>
      <c r="BM31" s="19"/>
      <c r="BN31" s="19"/>
      <c r="BO31" s="19"/>
      <c r="BP31" s="19"/>
      <c r="BQ31" s="19"/>
      <c r="BR31" s="19"/>
      <c r="BS31" s="19"/>
      <c r="BT31" s="19">
        <f>AB27+AE27+AH27+AK27+AO27+AR27+AU27+AX27+BA27+BD27</f>
        <v>4608</v>
      </c>
      <c r="BU31" s="19"/>
      <c r="BV31" s="19"/>
      <c r="BW31" s="19"/>
      <c r="BX31" s="19"/>
      <c r="BY31" s="380"/>
      <c r="BZ31" s="380"/>
      <c r="CA31" s="380"/>
      <c r="CB31" s="380"/>
      <c r="CC31" s="380"/>
      <c r="CD31" s="380"/>
      <c r="CE31" s="380"/>
      <c r="CF31" s="380"/>
      <c r="CG31" s="380"/>
      <c r="CH31" s="380"/>
      <c r="CI31" s="380"/>
      <c r="CJ31" s="380"/>
      <c r="CK31" s="380"/>
      <c r="CL31" s="380"/>
      <c r="CM31" s="380"/>
      <c r="CN31" s="380"/>
      <c r="CO31" s="380"/>
      <c r="CP31" s="380"/>
      <c r="CQ31" s="380"/>
      <c r="CR31" s="380"/>
      <c r="CS31" s="380"/>
      <c r="CT31" s="380"/>
      <c r="CU31" s="380"/>
      <c r="CV31" s="380"/>
      <c r="CW31" s="380"/>
      <c r="CX31" s="380"/>
      <c r="CY31" s="380"/>
      <c r="CZ31" s="380"/>
      <c r="DA31" s="380"/>
      <c r="DB31" s="380"/>
      <c r="DC31" s="380"/>
      <c r="DD31" s="380"/>
      <c r="DE31" s="380"/>
      <c r="DF31" s="380"/>
      <c r="DG31" s="380"/>
      <c r="DH31" s="380"/>
      <c r="DI31" s="380"/>
      <c r="DJ31" s="380"/>
      <c r="DK31" s="380"/>
      <c r="DL31" s="380"/>
      <c r="DM31" s="380"/>
      <c r="DN31" s="380"/>
      <c r="DO31" s="380"/>
      <c r="DP31" s="380"/>
      <c r="DQ31" s="380"/>
      <c r="DR31" s="380"/>
      <c r="DS31" s="380"/>
      <c r="DT31" s="380"/>
      <c r="DU31" s="380"/>
      <c r="DV31" s="380"/>
      <c r="DW31" s="380"/>
      <c r="DX31" s="380"/>
      <c r="DY31" s="380"/>
      <c r="DZ31" s="380"/>
      <c r="EA31" s="380"/>
      <c r="EB31" s="380"/>
      <c r="EC31" s="380"/>
      <c r="ED31" s="380"/>
      <c r="EE31" s="380"/>
      <c r="EF31" s="380"/>
      <c r="EG31" s="380"/>
      <c r="EH31" s="380"/>
      <c r="EI31" s="380"/>
      <c r="EJ31" s="380"/>
      <c r="EK31" s="380"/>
      <c r="EL31" s="380"/>
      <c r="EM31" s="380"/>
      <c r="EN31" s="380"/>
      <c r="EO31" s="380"/>
      <c r="EP31" s="380"/>
      <c r="EQ31" s="380"/>
      <c r="ER31" s="380"/>
      <c r="ES31" s="380"/>
      <c r="ET31" s="380"/>
      <c r="EU31" s="380"/>
      <c r="EV31" s="380"/>
      <c r="EW31" s="380"/>
      <c r="EX31" s="380"/>
      <c r="EY31" s="380"/>
      <c r="EZ31" s="380"/>
      <c r="FA31" s="380"/>
      <c r="FB31" s="380"/>
      <c r="FC31" s="380"/>
      <c r="FD31" s="380"/>
      <c r="FE31" s="380"/>
      <c r="FF31" s="380"/>
      <c r="FG31" s="380"/>
      <c r="FH31" s="380"/>
      <c r="FI31" s="380"/>
      <c r="FJ31" s="380"/>
      <c r="FK31" s="380"/>
      <c r="FL31" s="380"/>
      <c r="FM31" s="380"/>
      <c r="FN31" s="380"/>
      <c r="FO31" s="380"/>
      <c r="FP31" s="380"/>
      <c r="FQ31" s="380"/>
      <c r="FR31" s="380"/>
      <c r="FS31" s="380"/>
      <c r="FT31" s="380"/>
      <c r="FU31" s="380"/>
      <c r="FV31" s="380"/>
      <c r="FW31" s="380"/>
      <c r="FX31" s="380"/>
      <c r="FY31" s="380"/>
      <c r="FZ31" s="380"/>
      <c r="GA31" s="380"/>
      <c r="GB31" s="380"/>
      <c r="GC31" s="380"/>
      <c r="GD31" s="380"/>
      <c r="GE31" s="380"/>
      <c r="GF31" s="380"/>
      <c r="GG31" s="380"/>
      <c r="GH31" s="380"/>
      <c r="GI31" s="380"/>
      <c r="GJ31" s="380"/>
      <c r="GK31" s="380"/>
      <c r="GL31" s="380"/>
      <c r="GM31" s="380"/>
      <c r="GN31" s="380"/>
      <c r="GO31" s="380"/>
      <c r="GP31" s="380"/>
      <c r="GQ31" s="380"/>
      <c r="GR31" s="380"/>
      <c r="GS31" s="380"/>
      <c r="GT31" s="380"/>
      <c r="GU31" s="380"/>
      <c r="GV31" s="380"/>
      <c r="GW31" s="380"/>
      <c r="GX31" s="380"/>
      <c r="GY31" s="380"/>
      <c r="GZ31" s="380"/>
      <c r="HA31" s="380"/>
      <c r="HB31" s="380"/>
      <c r="HC31" s="380"/>
      <c r="HD31" s="380"/>
      <c r="HE31" s="380"/>
      <c r="HF31" s="380"/>
      <c r="HG31" s="380"/>
      <c r="HH31" s="380"/>
      <c r="HI31" s="380"/>
      <c r="HJ31" s="380"/>
      <c r="HK31" s="380"/>
      <c r="HL31" s="380"/>
      <c r="HM31" s="380"/>
      <c r="HN31" s="380"/>
      <c r="HO31" s="380"/>
      <c r="HP31" s="380"/>
      <c r="HQ31" s="380"/>
      <c r="HR31" s="380"/>
      <c r="HS31" s="380"/>
      <c r="HT31" s="380"/>
      <c r="HU31" s="380"/>
      <c r="HV31" s="380"/>
      <c r="HW31" s="380"/>
      <c r="HX31" s="380"/>
      <c r="HY31" s="380"/>
      <c r="HZ31" s="380"/>
      <c r="IA31" s="380"/>
      <c r="IB31" s="380"/>
      <c r="IC31" s="380"/>
      <c r="ID31" s="380"/>
      <c r="IE31" s="380"/>
      <c r="IF31" s="380"/>
      <c r="IG31" s="380"/>
      <c r="IH31" s="380"/>
      <c r="II31" s="380"/>
      <c r="IJ31" s="380"/>
      <c r="IK31" s="380"/>
      <c r="IL31" s="380"/>
      <c r="IM31" s="380"/>
      <c r="IN31" s="380"/>
      <c r="IO31" s="380"/>
      <c r="IP31" s="380"/>
      <c r="IQ31" s="380"/>
      <c r="IR31" s="380"/>
      <c r="IS31" s="380"/>
      <c r="IT31" s="380"/>
      <c r="IU31" s="380"/>
      <c r="IV31" s="380"/>
      <c r="IW31" s="380"/>
      <c r="IX31" s="380"/>
      <c r="IY31" s="380"/>
      <c r="IZ31" s="380"/>
      <c r="JA31" s="380"/>
      <c r="JB31" s="380"/>
      <c r="JC31" s="380"/>
      <c r="JD31" s="380"/>
      <c r="JE31" s="380"/>
      <c r="JF31" s="380"/>
      <c r="JG31" s="380"/>
      <c r="JH31" s="380"/>
      <c r="JI31" s="380"/>
      <c r="JJ31" s="380"/>
      <c r="JK31" s="380"/>
      <c r="JL31" s="380"/>
      <c r="JM31" s="380"/>
      <c r="JN31" s="380"/>
      <c r="JO31" s="380"/>
      <c r="JP31" s="380"/>
      <c r="JQ31" s="380"/>
      <c r="JR31" s="380"/>
      <c r="JS31" s="380"/>
      <c r="JT31" s="380"/>
      <c r="JU31" s="380"/>
      <c r="JV31" s="380"/>
      <c r="JW31" s="380"/>
      <c r="JX31" s="380"/>
      <c r="JY31" s="380"/>
      <c r="JZ31" s="380"/>
      <c r="KA31" s="380"/>
      <c r="KB31" s="380"/>
      <c r="KC31" s="380"/>
      <c r="KD31" s="380"/>
      <c r="KE31" s="380"/>
      <c r="KF31" s="380"/>
      <c r="KG31" s="380"/>
      <c r="KH31" s="380"/>
      <c r="KI31" s="380"/>
      <c r="KJ31" s="380"/>
      <c r="KK31" s="380"/>
      <c r="KL31" s="380"/>
      <c r="KM31" s="380"/>
      <c r="KN31" s="380"/>
      <c r="KO31" s="380"/>
      <c r="KP31" s="380"/>
      <c r="KQ31" s="380"/>
      <c r="KR31" s="380"/>
      <c r="KS31" s="380"/>
      <c r="KT31" s="380"/>
      <c r="KU31" s="380"/>
      <c r="KV31" s="380"/>
      <c r="KW31" s="380"/>
      <c r="KX31" s="380"/>
      <c r="KY31" s="380"/>
      <c r="KZ31" s="380"/>
      <c r="LA31" s="380"/>
      <c r="LB31" s="380"/>
      <c r="LC31" s="380"/>
      <c r="LD31" s="380"/>
      <c r="LE31" s="380"/>
      <c r="LF31" s="380"/>
      <c r="LG31" s="380"/>
      <c r="LH31" s="380"/>
      <c r="LI31" s="380"/>
      <c r="LJ31" s="380"/>
      <c r="LK31" s="380"/>
      <c r="LL31" s="380"/>
      <c r="LM31" s="380"/>
      <c r="LN31" s="380"/>
      <c r="LO31" s="380"/>
      <c r="LP31" s="380"/>
      <c r="LQ31" s="380"/>
      <c r="LR31" s="380"/>
      <c r="LS31" s="380"/>
      <c r="LT31" s="380"/>
      <c r="LU31" s="380"/>
      <c r="LV31" s="380"/>
      <c r="LW31" s="380"/>
      <c r="LX31" s="380"/>
      <c r="LY31" s="380"/>
      <c r="LZ31" s="380"/>
      <c r="MA31" s="380"/>
      <c r="MB31" s="380"/>
      <c r="MC31" s="380"/>
      <c r="MD31" s="380"/>
      <c r="ME31" s="380"/>
      <c r="MF31" s="380"/>
      <c r="MG31" s="380"/>
      <c r="MH31" s="380"/>
      <c r="MI31" s="380"/>
      <c r="MJ31" s="380"/>
      <c r="MK31" s="380"/>
      <c r="ML31" s="380"/>
      <c r="MM31" s="380"/>
      <c r="MN31" s="380"/>
      <c r="MO31" s="380"/>
      <c r="MP31" s="380"/>
      <c r="MQ31" s="380"/>
      <c r="MR31" s="380"/>
      <c r="MS31" s="380"/>
      <c r="MT31" s="380"/>
      <c r="MU31" s="380"/>
      <c r="MV31" s="380"/>
      <c r="MW31" s="380"/>
      <c r="MX31" s="380"/>
      <c r="MY31" s="380"/>
      <c r="MZ31" s="380"/>
      <c r="NA31" s="380"/>
      <c r="NB31" s="380"/>
      <c r="NC31" s="380"/>
      <c r="ND31" s="380"/>
      <c r="NE31" s="380"/>
      <c r="NF31" s="380"/>
      <c r="NG31" s="380"/>
      <c r="NH31" s="380"/>
      <c r="NI31" s="380"/>
      <c r="NJ31" s="380"/>
      <c r="NK31" s="380"/>
      <c r="NL31" s="380"/>
      <c r="NM31" s="380"/>
      <c r="NN31" s="380"/>
      <c r="NO31" s="380"/>
      <c r="NP31" s="380"/>
      <c r="NQ31" s="380"/>
      <c r="NR31" s="380"/>
      <c r="NS31" s="380"/>
      <c r="NT31" s="380"/>
      <c r="NU31" s="380"/>
      <c r="NV31" s="380"/>
      <c r="NW31" s="380"/>
      <c r="NX31" s="380"/>
      <c r="NY31" s="380"/>
      <c r="NZ31" s="380"/>
      <c r="OA31" s="380"/>
      <c r="OB31" s="380"/>
      <c r="OC31" s="380"/>
      <c r="OD31" s="380"/>
      <c r="OE31" s="380"/>
      <c r="OF31" s="380"/>
      <c r="OG31" s="380"/>
      <c r="OH31" s="380"/>
      <c r="OI31" s="380"/>
      <c r="OJ31" s="380"/>
      <c r="OK31" s="380"/>
      <c r="OL31" s="380"/>
      <c r="OM31" s="380"/>
      <c r="ON31" s="380"/>
      <c r="OO31" s="380"/>
      <c r="OP31" s="380"/>
      <c r="OQ31" s="380"/>
      <c r="OR31" s="380"/>
      <c r="OS31" s="380"/>
      <c r="OT31" s="380"/>
      <c r="OU31" s="380"/>
      <c r="OV31" s="380"/>
      <c r="OW31" s="380"/>
      <c r="OX31" s="380"/>
      <c r="OY31" s="380"/>
      <c r="OZ31" s="380"/>
      <c r="PA31" s="380"/>
      <c r="PB31" s="380"/>
      <c r="PC31" s="380"/>
      <c r="PD31" s="380"/>
      <c r="PE31" s="380"/>
      <c r="PF31" s="380"/>
      <c r="PG31" s="380"/>
      <c r="PH31" s="380"/>
      <c r="PI31" s="380"/>
      <c r="PJ31" s="380"/>
      <c r="PK31" s="380"/>
      <c r="PL31" s="380"/>
      <c r="PM31" s="380"/>
      <c r="PN31" s="380"/>
      <c r="PO31" s="380"/>
      <c r="PP31" s="380"/>
      <c r="PQ31" s="380"/>
      <c r="PR31" s="380"/>
      <c r="PS31" s="380"/>
      <c r="PT31" s="380"/>
      <c r="PU31" s="380"/>
      <c r="PV31" s="380"/>
      <c r="PW31" s="380"/>
      <c r="PX31" s="380"/>
      <c r="PY31" s="380"/>
      <c r="PZ31" s="380"/>
      <c r="QA31" s="380"/>
      <c r="QB31" s="380"/>
      <c r="QC31" s="380"/>
      <c r="QD31" s="380"/>
      <c r="QE31" s="380"/>
      <c r="QF31" s="380"/>
      <c r="QG31" s="380"/>
      <c r="QH31" s="380"/>
      <c r="QI31" s="380"/>
      <c r="QJ31" s="380"/>
      <c r="QK31" s="380"/>
      <c r="QL31" s="380"/>
      <c r="QM31" s="380"/>
      <c r="QN31" s="380"/>
      <c r="QO31" s="380"/>
      <c r="QP31" s="380"/>
      <c r="QQ31" s="380"/>
      <c r="QR31" s="380"/>
      <c r="QS31" s="380"/>
      <c r="QT31" s="380"/>
      <c r="QU31" s="380"/>
      <c r="QV31" s="380"/>
      <c r="QW31" s="380"/>
      <c r="QX31" s="380"/>
      <c r="QY31" s="380"/>
      <c r="QZ31" s="380"/>
      <c r="RA31" s="380"/>
      <c r="RB31" s="380"/>
      <c r="RC31" s="380"/>
      <c r="RD31" s="380"/>
      <c r="RE31" s="380"/>
      <c r="RF31" s="380"/>
      <c r="RG31" s="380"/>
      <c r="RH31" s="380"/>
      <c r="RI31" s="380"/>
      <c r="RJ31" s="380"/>
      <c r="RK31" s="380"/>
      <c r="RL31" s="380"/>
      <c r="RM31" s="380"/>
      <c r="RN31" s="380"/>
      <c r="RO31" s="380"/>
      <c r="RP31" s="380"/>
    </row>
    <row r="32" spans="1:484" s="381" customFormat="1" ht="60" thickBot="1" x14ac:dyDescent="0.8">
      <c r="A32" s="209" t="s">
        <v>46</v>
      </c>
      <c r="B32" s="694" t="s">
        <v>142</v>
      </c>
      <c r="C32" s="695"/>
      <c r="D32" s="695"/>
      <c r="E32" s="695"/>
      <c r="F32" s="695"/>
      <c r="G32" s="695"/>
      <c r="H32" s="695"/>
      <c r="I32" s="695"/>
      <c r="J32" s="695"/>
      <c r="K32" s="695"/>
      <c r="L32" s="695"/>
      <c r="M32" s="695"/>
      <c r="N32" s="80">
        <v>4</v>
      </c>
      <c r="O32" s="165"/>
      <c r="P32" s="703">
        <f t="shared" si="2"/>
        <v>144</v>
      </c>
      <c r="Q32" s="703"/>
      <c r="R32" s="627">
        <f t="shared" si="3"/>
        <v>76</v>
      </c>
      <c r="S32" s="627"/>
      <c r="T32" s="627">
        <v>40</v>
      </c>
      <c r="U32" s="627"/>
      <c r="V32" s="627"/>
      <c r="W32" s="627"/>
      <c r="X32" s="627"/>
      <c r="Y32" s="627"/>
      <c r="Z32" s="627">
        <v>36</v>
      </c>
      <c r="AA32" s="630"/>
      <c r="AB32" s="195"/>
      <c r="AC32" s="165"/>
      <c r="AD32" s="279"/>
      <c r="AE32" s="281"/>
      <c r="AF32" s="189"/>
      <c r="AG32" s="81"/>
      <c r="AH32" s="80"/>
      <c r="AI32" s="165"/>
      <c r="AJ32" s="279"/>
      <c r="AK32" s="681">
        <v>144</v>
      </c>
      <c r="AL32" s="645"/>
      <c r="AM32" s="165">
        <v>76</v>
      </c>
      <c r="AN32" s="81">
        <v>4</v>
      </c>
      <c r="AO32" s="248"/>
      <c r="AP32" s="204"/>
      <c r="AQ32" s="244"/>
      <c r="AR32" s="248"/>
      <c r="AS32" s="204"/>
      <c r="AT32" s="491"/>
      <c r="AU32" s="248"/>
      <c r="AV32" s="204"/>
      <c r="AW32" s="244"/>
      <c r="AX32" s="248"/>
      <c r="AY32" s="204"/>
      <c r="AZ32" s="244"/>
      <c r="BA32" s="493"/>
      <c r="BB32" s="491"/>
      <c r="BC32" s="244"/>
      <c r="BD32" s="493"/>
      <c r="BE32" s="491"/>
      <c r="BF32" s="491"/>
      <c r="BG32" s="382">
        <f t="shared" si="4"/>
        <v>4</v>
      </c>
      <c r="BH32" s="785" t="s">
        <v>47</v>
      </c>
      <c r="BI32" s="786"/>
      <c r="BJ32" s="380"/>
      <c r="BK32" s="380"/>
      <c r="BL32" s="380"/>
      <c r="BM32" s="19"/>
      <c r="BN32" s="19"/>
      <c r="BO32" s="19"/>
      <c r="BP32" s="19"/>
      <c r="BQ32" s="19"/>
      <c r="BR32" s="19"/>
      <c r="BS32" s="19"/>
      <c r="BT32" s="19">
        <f>AC27+AF27+AI27+AM27+AP27+AS27+AV27+AY27+BB27+BE27</f>
        <v>2210</v>
      </c>
      <c r="BU32" s="19"/>
      <c r="BV32" s="19"/>
      <c r="BW32" s="19"/>
      <c r="BX32" s="19"/>
      <c r="BY32" s="380"/>
      <c r="BZ32" s="380"/>
      <c r="CA32" s="380"/>
      <c r="CB32" s="380"/>
      <c r="CC32" s="380"/>
      <c r="CD32" s="380"/>
      <c r="CE32" s="380"/>
      <c r="CF32" s="380"/>
      <c r="CG32" s="380"/>
      <c r="CH32" s="380"/>
      <c r="CI32" s="380"/>
      <c r="CJ32" s="380"/>
      <c r="CK32" s="380"/>
      <c r="CL32" s="380"/>
      <c r="CM32" s="380"/>
      <c r="CN32" s="380"/>
      <c r="CO32" s="380"/>
      <c r="CP32" s="380"/>
      <c r="CQ32" s="380"/>
      <c r="CR32" s="380"/>
      <c r="CS32" s="380"/>
      <c r="CT32" s="380"/>
      <c r="CU32" s="380"/>
      <c r="CV32" s="380"/>
      <c r="CW32" s="380"/>
      <c r="CX32" s="380"/>
      <c r="CY32" s="380"/>
      <c r="CZ32" s="380"/>
      <c r="DA32" s="380"/>
      <c r="DB32" s="380"/>
      <c r="DC32" s="380"/>
      <c r="DD32" s="380"/>
      <c r="DE32" s="380"/>
      <c r="DF32" s="380"/>
      <c r="DG32" s="380"/>
      <c r="DH32" s="380"/>
      <c r="DI32" s="380"/>
      <c r="DJ32" s="380"/>
      <c r="DK32" s="380"/>
      <c r="DL32" s="380"/>
      <c r="DM32" s="380"/>
      <c r="DN32" s="380"/>
      <c r="DO32" s="380"/>
      <c r="DP32" s="380"/>
      <c r="DQ32" s="380"/>
      <c r="DR32" s="380"/>
      <c r="DS32" s="380"/>
      <c r="DT32" s="380"/>
      <c r="DU32" s="380"/>
      <c r="DV32" s="380"/>
      <c r="DW32" s="380"/>
      <c r="DX32" s="380"/>
      <c r="DY32" s="380"/>
      <c r="DZ32" s="380"/>
      <c r="EA32" s="380"/>
      <c r="EB32" s="380"/>
      <c r="EC32" s="380"/>
      <c r="ED32" s="380"/>
      <c r="EE32" s="380"/>
      <c r="EF32" s="380"/>
      <c r="EG32" s="380"/>
      <c r="EH32" s="380"/>
      <c r="EI32" s="380"/>
      <c r="EJ32" s="380"/>
      <c r="EK32" s="380"/>
      <c r="EL32" s="380"/>
      <c r="EM32" s="380"/>
      <c r="EN32" s="380"/>
      <c r="EO32" s="380"/>
      <c r="EP32" s="380"/>
      <c r="EQ32" s="380"/>
      <c r="ER32" s="380"/>
      <c r="ES32" s="380"/>
      <c r="ET32" s="380"/>
      <c r="EU32" s="380"/>
      <c r="EV32" s="380"/>
      <c r="EW32" s="380"/>
      <c r="EX32" s="380"/>
      <c r="EY32" s="380"/>
      <c r="EZ32" s="380"/>
      <c r="FA32" s="380"/>
      <c r="FB32" s="380"/>
      <c r="FC32" s="380"/>
      <c r="FD32" s="380"/>
      <c r="FE32" s="380"/>
      <c r="FF32" s="380"/>
      <c r="FG32" s="380"/>
      <c r="FH32" s="380"/>
      <c r="FI32" s="380"/>
      <c r="FJ32" s="380"/>
      <c r="FK32" s="380"/>
      <c r="FL32" s="380"/>
      <c r="FM32" s="380"/>
      <c r="FN32" s="380"/>
      <c r="FO32" s="380"/>
      <c r="FP32" s="380"/>
      <c r="FQ32" s="380"/>
      <c r="FR32" s="380"/>
      <c r="FS32" s="380"/>
      <c r="FT32" s="380"/>
      <c r="FU32" s="380"/>
      <c r="FV32" s="380"/>
      <c r="FW32" s="380"/>
      <c r="FX32" s="380"/>
      <c r="FY32" s="380"/>
      <c r="FZ32" s="380"/>
      <c r="GA32" s="380"/>
      <c r="GB32" s="380"/>
      <c r="GC32" s="380"/>
      <c r="GD32" s="380"/>
      <c r="GE32" s="380"/>
      <c r="GF32" s="380"/>
      <c r="GG32" s="380"/>
      <c r="GH32" s="380"/>
      <c r="GI32" s="380"/>
      <c r="GJ32" s="380"/>
      <c r="GK32" s="380"/>
      <c r="GL32" s="380"/>
      <c r="GM32" s="380"/>
      <c r="GN32" s="380"/>
      <c r="GO32" s="380"/>
      <c r="GP32" s="380"/>
      <c r="GQ32" s="380"/>
      <c r="GR32" s="380"/>
      <c r="GS32" s="380"/>
      <c r="GT32" s="380"/>
      <c r="GU32" s="380"/>
      <c r="GV32" s="380"/>
      <c r="GW32" s="380"/>
      <c r="GX32" s="380"/>
      <c r="GY32" s="380"/>
      <c r="GZ32" s="380"/>
      <c r="HA32" s="380"/>
      <c r="HB32" s="380"/>
      <c r="HC32" s="380"/>
      <c r="HD32" s="380"/>
      <c r="HE32" s="380"/>
      <c r="HF32" s="380"/>
      <c r="HG32" s="380"/>
      <c r="HH32" s="380"/>
      <c r="HI32" s="380"/>
      <c r="HJ32" s="380"/>
      <c r="HK32" s="380"/>
      <c r="HL32" s="380"/>
      <c r="HM32" s="380"/>
      <c r="HN32" s="380"/>
      <c r="HO32" s="380"/>
      <c r="HP32" s="380"/>
      <c r="HQ32" s="380"/>
      <c r="HR32" s="380"/>
      <c r="HS32" s="380"/>
      <c r="HT32" s="380"/>
      <c r="HU32" s="380"/>
      <c r="HV32" s="380"/>
      <c r="HW32" s="380"/>
      <c r="HX32" s="380"/>
      <c r="HY32" s="380"/>
      <c r="HZ32" s="380"/>
      <c r="IA32" s="380"/>
      <c r="IB32" s="380"/>
      <c r="IC32" s="380"/>
      <c r="ID32" s="380"/>
      <c r="IE32" s="380"/>
      <c r="IF32" s="380"/>
      <c r="IG32" s="380"/>
      <c r="IH32" s="380"/>
      <c r="II32" s="380"/>
      <c r="IJ32" s="380"/>
      <c r="IK32" s="380"/>
      <c r="IL32" s="380"/>
      <c r="IM32" s="380"/>
      <c r="IN32" s="380"/>
      <c r="IO32" s="380"/>
      <c r="IP32" s="380"/>
      <c r="IQ32" s="380"/>
      <c r="IR32" s="380"/>
      <c r="IS32" s="380"/>
      <c r="IT32" s="380"/>
      <c r="IU32" s="380"/>
      <c r="IV32" s="380"/>
      <c r="IW32" s="380"/>
      <c r="IX32" s="380"/>
      <c r="IY32" s="380"/>
      <c r="IZ32" s="380"/>
      <c r="JA32" s="380"/>
      <c r="JB32" s="380"/>
      <c r="JC32" s="380"/>
      <c r="JD32" s="380"/>
      <c r="JE32" s="380"/>
      <c r="JF32" s="380"/>
      <c r="JG32" s="380"/>
      <c r="JH32" s="380"/>
      <c r="JI32" s="380"/>
      <c r="JJ32" s="380"/>
      <c r="JK32" s="380"/>
      <c r="JL32" s="380"/>
      <c r="JM32" s="380"/>
      <c r="JN32" s="380"/>
      <c r="JO32" s="380"/>
      <c r="JP32" s="380"/>
      <c r="JQ32" s="380"/>
      <c r="JR32" s="380"/>
      <c r="JS32" s="380"/>
      <c r="JT32" s="380"/>
      <c r="JU32" s="380"/>
      <c r="JV32" s="380"/>
      <c r="JW32" s="380"/>
      <c r="JX32" s="380"/>
      <c r="JY32" s="380"/>
      <c r="JZ32" s="380"/>
      <c r="KA32" s="380"/>
      <c r="KB32" s="380"/>
      <c r="KC32" s="380"/>
      <c r="KD32" s="380"/>
      <c r="KE32" s="380"/>
      <c r="KF32" s="380"/>
      <c r="KG32" s="380"/>
      <c r="KH32" s="380"/>
      <c r="KI32" s="380"/>
      <c r="KJ32" s="380"/>
      <c r="KK32" s="380"/>
      <c r="KL32" s="380"/>
      <c r="KM32" s="380"/>
      <c r="KN32" s="380"/>
      <c r="KO32" s="380"/>
      <c r="KP32" s="380"/>
      <c r="KQ32" s="380"/>
      <c r="KR32" s="380"/>
      <c r="KS32" s="380"/>
      <c r="KT32" s="380"/>
      <c r="KU32" s="380"/>
      <c r="KV32" s="380"/>
      <c r="KW32" s="380"/>
      <c r="KX32" s="380"/>
      <c r="KY32" s="380"/>
      <c r="KZ32" s="380"/>
      <c r="LA32" s="380"/>
      <c r="LB32" s="380"/>
      <c r="LC32" s="380"/>
      <c r="LD32" s="380"/>
      <c r="LE32" s="380"/>
      <c r="LF32" s="380"/>
      <c r="LG32" s="380"/>
      <c r="LH32" s="380"/>
      <c r="LI32" s="380"/>
      <c r="LJ32" s="380"/>
      <c r="LK32" s="380"/>
      <c r="LL32" s="380"/>
      <c r="LM32" s="380"/>
      <c r="LN32" s="380"/>
      <c r="LO32" s="380"/>
      <c r="LP32" s="380"/>
      <c r="LQ32" s="380"/>
      <c r="LR32" s="380"/>
      <c r="LS32" s="380"/>
      <c r="LT32" s="380"/>
      <c r="LU32" s="380"/>
      <c r="LV32" s="380"/>
      <c r="LW32" s="380"/>
      <c r="LX32" s="380"/>
      <c r="LY32" s="380"/>
      <c r="LZ32" s="380"/>
      <c r="MA32" s="380"/>
      <c r="MB32" s="380"/>
      <c r="MC32" s="380"/>
      <c r="MD32" s="380"/>
      <c r="ME32" s="380"/>
      <c r="MF32" s="380"/>
      <c r="MG32" s="380"/>
      <c r="MH32" s="380"/>
      <c r="MI32" s="380"/>
      <c r="MJ32" s="380"/>
      <c r="MK32" s="380"/>
      <c r="ML32" s="380"/>
      <c r="MM32" s="380"/>
      <c r="MN32" s="380"/>
      <c r="MO32" s="380"/>
      <c r="MP32" s="380"/>
      <c r="MQ32" s="380"/>
      <c r="MR32" s="380"/>
      <c r="MS32" s="380"/>
      <c r="MT32" s="380"/>
      <c r="MU32" s="380"/>
      <c r="MV32" s="380"/>
      <c r="MW32" s="380"/>
      <c r="MX32" s="380"/>
      <c r="MY32" s="380"/>
      <c r="MZ32" s="380"/>
      <c r="NA32" s="380"/>
      <c r="NB32" s="380"/>
      <c r="NC32" s="380"/>
      <c r="ND32" s="380"/>
      <c r="NE32" s="380"/>
      <c r="NF32" s="380"/>
      <c r="NG32" s="380"/>
      <c r="NH32" s="380"/>
      <c r="NI32" s="380"/>
      <c r="NJ32" s="380"/>
      <c r="NK32" s="380"/>
      <c r="NL32" s="380"/>
      <c r="NM32" s="380"/>
      <c r="NN32" s="380"/>
      <c r="NO32" s="380"/>
      <c r="NP32" s="380"/>
      <c r="NQ32" s="380"/>
      <c r="NR32" s="380"/>
      <c r="NS32" s="380"/>
      <c r="NT32" s="380"/>
      <c r="NU32" s="380"/>
      <c r="NV32" s="380"/>
      <c r="NW32" s="380"/>
      <c r="NX32" s="380"/>
      <c r="NY32" s="380"/>
      <c r="NZ32" s="380"/>
      <c r="OA32" s="380"/>
      <c r="OB32" s="380"/>
      <c r="OC32" s="380"/>
      <c r="OD32" s="380"/>
      <c r="OE32" s="380"/>
      <c r="OF32" s="380"/>
      <c r="OG32" s="380"/>
      <c r="OH32" s="380"/>
      <c r="OI32" s="380"/>
      <c r="OJ32" s="380"/>
      <c r="OK32" s="380"/>
      <c r="OL32" s="380"/>
      <c r="OM32" s="380"/>
      <c r="ON32" s="380"/>
      <c r="OO32" s="380"/>
      <c r="OP32" s="380"/>
      <c r="OQ32" s="380"/>
      <c r="OR32" s="380"/>
      <c r="OS32" s="380"/>
      <c r="OT32" s="380"/>
      <c r="OU32" s="380"/>
      <c r="OV32" s="380"/>
      <c r="OW32" s="380"/>
      <c r="OX32" s="380"/>
      <c r="OY32" s="380"/>
      <c r="OZ32" s="380"/>
      <c r="PA32" s="380"/>
      <c r="PB32" s="380"/>
      <c r="PC32" s="380"/>
      <c r="PD32" s="380"/>
      <c r="PE32" s="380"/>
      <c r="PF32" s="380"/>
      <c r="PG32" s="380"/>
      <c r="PH32" s="380"/>
      <c r="PI32" s="380"/>
      <c r="PJ32" s="380"/>
      <c r="PK32" s="380"/>
      <c r="PL32" s="380"/>
      <c r="PM32" s="380"/>
      <c r="PN32" s="380"/>
      <c r="PO32" s="380"/>
      <c r="PP32" s="380"/>
      <c r="PQ32" s="380"/>
      <c r="PR32" s="380"/>
      <c r="PS32" s="380"/>
      <c r="PT32" s="380"/>
      <c r="PU32" s="380"/>
      <c r="PV32" s="380"/>
      <c r="PW32" s="380"/>
      <c r="PX32" s="380"/>
      <c r="PY32" s="380"/>
      <c r="PZ32" s="380"/>
      <c r="QA32" s="380"/>
      <c r="QB32" s="380"/>
      <c r="QC32" s="380"/>
      <c r="QD32" s="380"/>
      <c r="QE32" s="380"/>
      <c r="QF32" s="380"/>
      <c r="QG32" s="380"/>
      <c r="QH32" s="380"/>
      <c r="QI32" s="380"/>
      <c r="QJ32" s="380"/>
      <c r="QK32" s="380"/>
      <c r="QL32" s="380"/>
      <c r="QM32" s="380"/>
      <c r="QN32" s="380"/>
      <c r="QO32" s="380"/>
      <c r="QP32" s="380"/>
      <c r="QQ32" s="380"/>
      <c r="QR32" s="380"/>
      <c r="QS32" s="380"/>
      <c r="QT32" s="380"/>
      <c r="QU32" s="380"/>
      <c r="QV32" s="380"/>
      <c r="QW32" s="380"/>
      <c r="QX32" s="380"/>
      <c r="QY32" s="380"/>
      <c r="QZ32" s="380"/>
      <c r="RA32" s="380"/>
      <c r="RB32" s="380"/>
      <c r="RC32" s="380"/>
      <c r="RD32" s="380"/>
      <c r="RE32" s="380"/>
      <c r="RF32" s="380"/>
      <c r="RG32" s="380"/>
      <c r="RH32" s="380"/>
      <c r="RI32" s="380"/>
      <c r="RJ32" s="380"/>
      <c r="RK32" s="380"/>
      <c r="RL32" s="380"/>
      <c r="RM32" s="380"/>
      <c r="RN32" s="380"/>
      <c r="RO32" s="380"/>
      <c r="RP32" s="380"/>
    </row>
    <row r="33" spans="1:484" s="386" customFormat="1" ht="126.75" customHeight="1" thickBot="1" x14ac:dyDescent="0.8">
      <c r="A33" s="367" t="s">
        <v>262</v>
      </c>
      <c r="B33" s="649" t="s">
        <v>263</v>
      </c>
      <c r="C33" s="650"/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38"/>
      <c r="O33" s="163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43"/>
      <c r="AB33" s="184"/>
      <c r="AC33" s="163"/>
      <c r="AD33" s="276"/>
      <c r="AE33" s="38"/>
      <c r="AF33" s="163"/>
      <c r="AG33" s="185"/>
      <c r="AH33" s="38"/>
      <c r="AI33" s="163"/>
      <c r="AJ33" s="276"/>
      <c r="AK33" s="605"/>
      <c r="AL33" s="606"/>
      <c r="AM33" s="169"/>
      <c r="AN33" s="185"/>
      <c r="AO33" s="228"/>
      <c r="AP33" s="169"/>
      <c r="AQ33" s="276"/>
      <c r="AR33" s="228"/>
      <c r="AS33" s="169"/>
      <c r="AT33" s="185"/>
      <c r="AU33" s="228"/>
      <c r="AV33" s="169"/>
      <c r="AW33" s="276"/>
      <c r="AX33" s="228"/>
      <c r="AY33" s="169"/>
      <c r="AZ33" s="276"/>
      <c r="BA33" s="229"/>
      <c r="BB33" s="185"/>
      <c r="BC33" s="276"/>
      <c r="BD33" s="229"/>
      <c r="BE33" s="185"/>
      <c r="BF33" s="185"/>
      <c r="BG33" s="384">
        <f t="shared" si="4"/>
        <v>0</v>
      </c>
      <c r="BH33" s="697" t="s">
        <v>25</v>
      </c>
      <c r="BI33" s="632"/>
      <c r="BJ33" s="385"/>
      <c r="BK33" s="385"/>
      <c r="BL33" s="385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385"/>
      <c r="BZ33" s="385"/>
      <c r="CA33" s="385"/>
      <c r="CB33" s="385"/>
      <c r="CC33" s="385"/>
      <c r="CD33" s="385"/>
      <c r="CE33" s="385"/>
      <c r="CF33" s="385"/>
      <c r="CG33" s="385"/>
      <c r="CH33" s="385"/>
      <c r="CI33" s="385"/>
      <c r="CJ33" s="385"/>
      <c r="CK33" s="385"/>
      <c r="CL33" s="385"/>
      <c r="CM33" s="385"/>
      <c r="CN33" s="385"/>
      <c r="CO33" s="385"/>
      <c r="CP33" s="385"/>
      <c r="CQ33" s="385"/>
      <c r="CR33" s="385"/>
      <c r="CS33" s="385"/>
      <c r="CT33" s="385"/>
      <c r="CU33" s="385"/>
      <c r="CV33" s="385"/>
      <c r="CW33" s="385"/>
      <c r="CX33" s="385"/>
      <c r="CY33" s="385"/>
      <c r="CZ33" s="385"/>
      <c r="DA33" s="385"/>
      <c r="DB33" s="385"/>
      <c r="DC33" s="385"/>
      <c r="DD33" s="385"/>
      <c r="DE33" s="385"/>
      <c r="DF33" s="385"/>
      <c r="DG33" s="385"/>
      <c r="DH33" s="385"/>
      <c r="DI33" s="385"/>
      <c r="DJ33" s="385"/>
      <c r="DK33" s="385"/>
      <c r="DL33" s="385"/>
      <c r="DM33" s="385"/>
      <c r="DN33" s="385"/>
      <c r="DO33" s="385"/>
      <c r="DP33" s="385"/>
      <c r="DQ33" s="385"/>
      <c r="DR33" s="385"/>
      <c r="DS33" s="385"/>
      <c r="DT33" s="385"/>
      <c r="DU33" s="385"/>
      <c r="DV33" s="385"/>
      <c r="DW33" s="385"/>
      <c r="DX33" s="385"/>
      <c r="DY33" s="385"/>
      <c r="DZ33" s="385"/>
      <c r="EA33" s="385"/>
      <c r="EB33" s="385"/>
      <c r="EC33" s="385"/>
      <c r="ED33" s="385"/>
      <c r="EE33" s="385"/>
      <c r="EF33" s="385"/>
      <c r="EG33" s="385"/>
      <c r="EH33" s="385"/>
      <c r="EI33" s="385"/>
      <c r="EJ33" s="385"/>
      <c r="EK33" s="385"/>
      <c r="EL33" s="385"/>
      <c r="EM33" s="385"/>
      <c r="EN33" s="385"/>
      <c r="EO33" s="385"/>
      <c r="EP33" s="385"/>
      <c r="EQ33" s="385"/>
      <c r="ER33" s="385"/>
      <c r="ES33" s="385"/>
      <c r="ET33" s="385"/>
      <c r="EU33" s="385"/>
      <c r="EV33" s="385"/>
      <c r="EW33" s="385"/>
      <c r="EX33" s="385"/>
      <c r="EY33" s="385"/>
      <c r="EZ33" s="385"/>
      <c r="FA33" s="385"/>
      <c r="FB33" s="385"/>
      <c r="FC33" s="385"/>
      <c r="FD33" s="385"/>
      <c r="FE33" s="385"/>
      <c r="FF33" s="385"/>
      <c r="FG33" s="385"/>
      <c r="FH33" s="385"/>
      <c r="FI33" s="385"/>
      <c r="FJ33" s="385"/>
      <c r="FK33" s="385"/>
      <c r="FL33" s="385"/>
      <c r="FM33" s="385"/>
      <c r="FN33" s="385"/>
      <c r="FO33" s="385"/>
      <c r="FP33" s="385"/>
      <c r="FQ33" s="385"/>
      <c r="FR33" s="385"/>
      <c r="FS33" s="385"/>
      <c r="FT33" s="385"/>
      <c r="FU33" s="385"/>
      <c r="FV33" s="385"/>
      <c r="FW33" s="385"/>
      <c r="FX33" s="385"/>
      <c r="FY33" s="385"/>
      <c r="FZ33" s="385"/>
      <c r="GA33" s="385"/>
      <c r="GB33" s="385"/>
      <c r="GC33" s="385"/>
      <c r="GD33" s="385"/>
      <c r="GE33" s="385"/>
      <c r="GF33" s="385"/>
      <c r="GG33" s="385"/>
      <c r="GH33" s="385"/>
      <c r="GI33" s="385"/>
      <c r="GJ33" s="385"/>
      <c r="GK33" s="385"/>
      <c r="GL33" s="385"/>
      <c r="GM33" s="385"/>
      <c r="GN33" s="385"/>
      <c r="GO33" s="385"/>
      <c r="GP33" s="385"/>
      <c r="GQ33" s="385"/>
      <c r="GR33" s="385"/>
      <c r="GS33" s="385"/>
      <c r="GT33" s="385"/>
      <c r="GU33" s="385"/>
      <c r="GV33" s="385"/>
      <c r="GW33" s="385"/>
      <c r="GX33" s="385"/>
      <c r="GY33" s="385"/>
      <c r="GZ33" s="385"/>
      <c r="HA33" s="385"/>
      <c r="HB33" s="385"/>
      <c r="HC33" s="385"/>
      <c r="HD33" s="385"/>
      <c r="HE33" s="385"/>
      <c r="HF33" s="385"/>
      <c r="HG33" s="385"/>
      <c r="HH33" s="385"/>
      <c r="HI33" s="385"/>
      <c r="HJ33" s="385"/>
      <c r="HK33" s="385"/>
      <c r="HL33" s="385"/>
      <c r="HM33" s="385"/>
      <c r="HN33" s="385"/>
      <c r="HO33" s="385"/>
      <c r="HP33" s="385"/>
      <c r="HQ33" s="385"/>
      <c r="HR33" s="385"/>
      <c r="HS33" s="385"/>
      <c r="HT33" s="385"/>
      <c r="HU33" s="385"/>
      <c r="HV33" s="385"/>
      <c r="HW33" s="385"/>
      <c r="HX33" s="385"/>
      <c r="HY33" s="385"/>
      <c r="HZ33" s="385"/>
      <c r="IA33" s="385"/>
      <c r="IB33" s="385"/>
      <c r="IC33" s="385"/>
      <c r="ID33" s="385"/>
      <c r="IE33" s="385"/>
      <c r="IF33" s="385"/>
      <c r="IG33" s="385"/>
      <c r="IH33" s="385"/>
      <c r="II33" s="385"/>
      <c r="IJ33" s="385"/>
      <c r="IK33" s="385"/>
      <c r="IL33" s="385"/>
      <c r="IM33" s="385"/>
      <c r="IN33" s="385"/>
      <c r="IO33" s="385"/>
      <c r="IP33" s="385"/>
      <c r="IQ33" s="385"/>
      <c r="IR33" s="385"/>
      <c r="IS33" s="385"/>
      <c r="IT33" s="385"/>
      <c r="IU33" s="385"/>
      <c r="IV33" s="385"/>
      <c r="IW33" s="385"/>
      <c r="IX33" s="385"/>
      <c r="IY33" s="385"/>
      <c r="IZ33" s="385"/>
      <c r="JA33" s="385"/>
      <c r="JB33" s="385"/>
      <c r="JC33" s="385"/>
      <c r="JD33" s="385"/>
      <c r="JE33" s="385"/>
      <c r="JF33" s="385"/>
      <c r="JG33" s="385"/>
      <c r="JH33" s="385"/>
      <c r="JI33" s="385"/>
      <c r="JJ33" s="385"/>
      <c r="JK33" s="385"/>
      <c r="JL33" s="385"/>
      <c r="JM33" s="385"/>
      <c r="JN33" s="385"/>
      <c r="JO33" s="385"/>
      <c r="JP33" s="385"/>
      <c r="JQ33" s="385"/>
      <c r="JR33" s="385"/>
      <c r="JS33" s="385"/>
      <c r="JT33" s="385"/>
      <c r="JU33" s="385"/>
      <c r="JV33" s="385"/>
      <c r="JW33" s="385"/>
      <c r="JX33" s="385"/>
      <c r="JY33" s="385"/>
      <c r="JZ33" s="385"/>
      <c r="KA33" s="385"/>
      <c r="KB33" s="385"/>
      <c r="KC33" s="385"/>
      <c r="KD33" s="385"/>
      <c r="KE33" s="385"/>
      <c r="KF33" s="385"/>
      <c r="KG33" s="385"/>
      <c r="KH33" s="385"/>
      <c r="KI33" s="385"/>
      <c r="KJ33" s="385"/>
      <c r="KK33" s="385"/>
      <c r="KL33" s="385"/>
      <c r="KM33" s="385"/>
      <c r="KN33" s="385"/>
      <c r="KO33" s="385"/>
      <c r="KP33" s="385"/>
      <c r="KQ33" s="385"/>
      <c r="KR33" s="385"/>
      <c r="KS33" s="385"/>
      <c r="KT33" s="385"/>
      <c r="KU33" s="385"/>
      <c r="KV33" s="385"/>
      <c r="KW33" s="385"/>
      <c r="KX33" s="385"/>
      <c r="KY33" s="385"/>
      <c r="KZ33" s="385"/>
      <c r="LA33" s="385"/>
      <c r="LB33" s="385"/>
      <c r="LC33" s="385"/>
      <c r="LD33" s="385"/>
      <c r="LE33" s="385"/>
      <c r="LF33" s="385"/>
      <c r="LG33" s="385"/>
      <c r="LH33" s="385"/>
      <c r="LI33" s="385"/>
      <c r="LJ33" s="385"/>
      <c r="LK33" s="385"/>
      <c r="LL33" s="385"/>
      <c r="LM33" s="385"/>
      <c r="LN33" s="385"/>
      <c r="LO33" s="385"/>
      <c r="LP33" s="385"/>
      <c r="LQ33" s="385"/>
      <c r="LR33" s="385"/>
      <c r="LS33" s="385"/>
      <c r="LT33" s="385"/>
      <c r="LU33" s="385"/>
      <c r="LV33" s="385"/>
      <c r="LW33" s="385"/>
      <c r="LX33" s="385"/>
      <c r="LY33" s="385"/>
      <c r="LZ33" s="385"/>
      <c r="MA33" s="385"/>
      <c r="MB33" s="385"/>
      <c r="MC33" s="385"/>
      <c r="MD33" s="385"/>
      <c r="ME33" s="385"/>
      <c r="MF33" s="385"/>
      <c r="MG33" s="385"/>
      <c r="MH33" s="385"/>
      <c r="MI33" s="385"/>
      <c r="MJ33" s="385"/>
      <c r="MK33" s="385"/>
      <c r="ML33" s="385"/>
      <c r="MM33" s="385"/>
      <c r="MN33" s="385"/>
      <c r="MO33" s="385"/>
      <c r="MP33" s="385"/>
      <c r="MQ33" s="385"/>
      <c r="MR33" s="385"/>
      <c r="MS33" s="385"/>
      <c r="MT33" s="385"/>
      <c r="MU33" s="385"/>
      <c r="MV33" s="385"/>
      <c r="MW33" s="385"/>
      <c r="MX33" s="385"/>
      <c r="MY33" s="385"/>
      <c r="MZ33" s="385"/>
      <c r="NA33" s="385"/>
      <c r="NB33" s="385"/>
      <c r="NC33" s="385"/>
      <c r="ND33" s="385"/>
      <c r="NE33" s="385"/>
      <c r="NF33" s="385"/>
      <c r="NG33" s="385"/>
      <c r="NH33" s="385"/>
      <c r="NI33" s="385"/>
      <c r="NJ33" s="385"/>
      <c r="NK33" s="385"/>
      <c r="NL33" s="385"/>
      <c r="NM33" s="385"/>
      <c r="NN33" s="385"/>
      <c r="NO33" s="385"/>
      <c r="NP33" s="385"/>
      <c r="NQ33" s="385"/>
      <c r="NR33" s="385"/>
      <c r="NS33" s="385"/>
      <c r="NT33" s="385"/>
      <c r="NU33" s="385"/>
      <c r="NV33" s="385"/>
      <c r="NW33" s="385"/>
      <c r="NX33" s="385"/>
      <c r="NY33" s="385"/>
      <c r="NZ33" s="385"/>
      <c r="OA33" s="385"/>
      <c r="OB33" s="385"/>
      <c r="OC33" s="385"/>
      <c r="OD33" s="385"/>
      <c r="OE33" s="385"/>
      <c r="OF33" s="385"/>
      <c r="OG33" s="385"/>
      <c r="OH33" s="385"/>
      <c r="OI33" s="385"/>
      <c r="OJ33" s="385"/>
      <c r="OK33" s="385"/>
      <c r="OL33" s="385"/>
      <c r="OM33" s="385"/>
      <c r="ON33" s="385"/>
      <c r="OO33" s="385"/>
      <c r="OP33" s="385"/>
      <c r="OQ33" s="385"/>
      <c r="OR33" s="385"/>
      <c r="OS33" s="385"/>
      <c r="OT33" s="385"/>
      <c r="OU33" s="385"/>
      <c r="OV33" s="385"/>
      <c r="OW33" s="385"/>
      <c r="OX33" s="385"/>
      <c r="OY33" s="385"/>
      <c r="OZ33" s="385"/>
      <c r="PA33" s="385"/>
      <c r="PB33" s="385"/>
      <c r="PC33" s="385"/>
      <c r="PD33" s="385"/>
      <c r="PE33" s="385"/>
      <c r="PF33" s="385"/>
      <c r="PG33" s="385"/>
      <c r="PH33" s="385"/>
      <c r="PI33" s="385"/>
      <c r="PJ33" s="385"/>
      <c r="PK33" s="385"/>
      <c r="PL33" s="385"/>
      <c r="PM33" s="385"/>
      <c r="PN33" s="385"/>
      <c r="PO33" s="385"/>
      <c r="PP33" s="385"/>
      <c r="PQ33" s="385"/>
      <c r="PR33" s="385"/>
      <c r="PS33" s="385"/>
      <c r="PT33" s="385"/>
      <c r="PU33" s="385"/>
      <c r="PV33" s="385"/>
      <c r="PW33" s="385"/>
      <c r="PX33" s="385"/>
      <c r="PY33" s="385"/>
      <c r="PZ33" s="385"/>
      <c r="QA33" s="385"/>
      <c r="QB33" s="385"/>
      <c r="QC33" s="385"/>
      <c r="QD33" s="385"/>
      <c r="QE33" s="385"/>
      <c r="QF33" s="385"/>
      <c r="QG33" s="385"/>
      <c r="QH33" s="385"/>
      <c r="QI33" s="385"/>
      <c r="QJ33" s="385"/>
      <c r="QK33" s="385"/>
      <c r="QL33" s="385"/>
      <c r="QM33" s="385"/>
      <c r="QN33" s="385"/>
      <c r="QO33" s="385"/>
      <c r="QP33" s="385"/>
      <c r="QQ33" s="385"/>
      <c r="QR33" s="385"/>
      <c r="QS33" s="385"/>
      <c r="QT33" s="385"/>
      <c r="QU33" s="385"/>
      <c r="QV33" s="385"/>
      <c r="QW33" s="385"/>
      <c r="QX33" s="385"/>
      <c r="QY33" s="385"/>
      <c r="QZ33" s="385"/>
      <c r="RA33" s="385"/>
      <c r="RB33" s="385"/>
      <c r="RC33" s="385"/>
      <c r="RD33" s="385"/>
      <c r="RE33" s="385"/>
      <c r="RF33" s="385"/>
      <c r="RG33" s="385"/>
      <c r="RH33" s="385"/>
      <c r="RI33" s="385"/>
      <c r="RJ33" s="385"/>
      <c r="RK33" s="385"/>
      <c r="RL33" s="385"/>
      <c r="RM33" s="385"/>
      <c r="RN33" s="385"/>
      <c r="RO33" s="385"/>
      <c r="RP33" s="385"/>
    </row>
    <row r="34" spans="1:484" s="388" customFormat="1" ht="59.25" x14ac:dyDescent="0.75">
      <c r="A34" s="196" t="s">
        <v>143</v>
      </c>
      <c r="B34" s="674" t="s">
        <v>146</v>
      </c>
      <c r="C34" s="675"/>
      <c r="D34" s="675"/>
      <c r="E34" s="675"/>
      <c r="F34" s="675"/>
      <c r="G34" s="675"/>
      <c r="H34" s="675"/>
      <c r="I34" s="675"/>
      <c r="J34" s="675"/>
      <c r="K34" s="675"/>
      <c r="L34" s="675"/>
      <c r="M34" s="675"/>
      <c r="N34" s="387" t="s">
        <v>327</v>
      </c>
      <c r="O34" s="191"/>
      <c r="P34" s="636">
        <f>AB34+AE34+AH34+AK34+AO34+AR34+AU34+AX34+BA34+BD34</f>
        <v>792</v>
      </c>
      <c r="Q34" s="636"/>
      <c r="R34" s="624">
        <f>AC34+AF34+AI34+AM34+AP34+AS34+AV34+AY34+BB34+BE34</f>
        <v>374</v>
      </c>
      <c r="S34" s="624"/>
      <c r="T34" s="624">
        <v>188</v>
      </c>
      <c r="U34" s="624"/>
      <c r="V34" s="624"/>
      <c r="W34" s="624"/>
      <c r="X34" s="624">
        <v>186</v>
      </c>
      <c r="Y34" s="624"/>
      <c r="Z34" s="624"/>
      <c r="AA34" s="625"/>
      <c r="AB34" s="172">
        <v>198</v>
      </c>
      <c r="AC34" s="191">
        <v>102</v>
      </c>
      <c r="AD34" s="39">
        <v>6</v>
      </c>
      <c r="AE34" s="261">
        <v>198</v>
      </c>
      <c r="AF34" s="173">
        <v>102</v>
      </c>
      <c r="AG34" s="41">
        <v>6</v>
      </c>
      <c r="AH34" s="42">
        <v>198</v>
      </c>
      <c r="AI34" s="191">
        <v>86</v>
      </c>
      <c r="AJ34" s="277">
        <v>6</v>
      </c>
      <c r="AK34" s="603">
        <v>198</v>
      </c>
      <c r="AL34" s="604"/>
      <c r="AM34" s="191">
        <v>84</v>
      </c>
      <c r="AN34" s="39">
        <v>6</v>
      </c>
      <c r="AO34" s="42"/>
      <c r="AP34" s="191"/>
      <c r="AQ34" s="277"/>
      <c r="AR34" s="42"/>
      <c r="AS34" s="191"/>
      <c r="AT34" s="39"/>
      <c r="AU34" s="42"/>
      <c r="AV34" s="191"/>
      <c r="AW34" s="277"/>
      <c r="AX34" s="42"/>
      <c r="AY34" s="191"/>
      <c r="AZ34" s="230"/>
      <c r="BA34" s="376"/>
      <c r="BB34" s="71"/>
      <c r="BC34" s="230"/>
      <c r="BD34" s="376"/>
      <c r="BE34" s="71"/>
      <c r="BF34" s="39"/>
      <c r="BG34" s="375">
        <f t="shared" si="4"/>
        <v>24</v>
      </c>
      <c r="BH34" s="655"/>
      <c r="BI34" s="656"/>
      <c r="BJ34" s="385"/>
      <c r="BK34" s="385"/>
      <c r="BL34" s="385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385"/>
      <c r="BZ34" s="385"/>
      <c r="CA34" s="385"/>
      <c r="CB34" s="385"/>
      <c r="CC34" s="385"/>
      <c r="CD34" s="385"/>
      <c r="CE34" s="385"/>
      <c r="CF34" s="385"/>
      <c r="CG34" s="385"/>
      <c r="CH34" s="385"/>
      <c r="CI34" s="385"/>
      <c r="CJ34" s="385"/>
      <c r="CK34" s="385"/>
      <c r="CL34" s="385"/>
      <c r="CM34" s="385"/>
      <c r="CN34" s="385"/>
      <c r="CO34" s="385"/>
      <c r="CP34" s="385"/>
      <c r="CQ34" s="385"/>
      <c r="CR34" s="385"/>
      <c r="CS34" s="385"/>
      <c r="CT34" s="385"/>
      <c r="CU34" s="385"/>
      <c r="CV34" s="385"/>
      <c r="CW34" s="385"/>
      <c r="CX34" s="385"/>
      <c r="CY34" s="385"/>
      <c r="CZ34" s="385"/>
      <c r="DA34" s="385"/>
      <c r="DB34" s="385"/>
      <c r="DC34" s="385"/>
      <c r="DD34" s="385"/>
      <c r="DE34" s="385"/>
      <c r="DF34" s="385"/>
      <c r="DG34" s="385"/>
      <c r="DH34" s="385"/>
      <c r="DI34" s="385"/>
      <c r="DJ34" s="385"/>
      <c r="DK34" s="385"/>
      <c r="DL34" s="385"/>
      <c r="DM34" s="385"/>
      <c r="DN34" s="385"/>
      <c r="DO34" s="385"/>
      <c r="DP34" s="385"/>
      <c r="DQ34" s="385"/>
      <c r="DR34" s="385"/>
      <c r="DS34" s="385"/>
      <c r="DT34" s="385"/>
      <c r="DU34" s="385"/>
      <c r="DV34" s="385"/>
      <c r="DW34" s="385"/>
      <c r="DX34" s="385"/>
      <c r="DY34" s="385"/>
      <c r="DZ34" s="385"/>
      <c r="EA34" s="385"/>
      <c r="EB34" s="385"/>
      <c r="EC34" s="385"/>
      <c r="ED34" s="385"/>
      <c r="EE34" s="385"/>
      <c r="EF34" s="385"/>
      <c r="EG34" s="385"/>
      <c r="EH34" s="385"/>
      <c r="EI34" s="385"/>
      <c r="EJ34" s="385"/>
      <c r="EK34" s="385"/>
      <c r="EL34" s="385"/>
      <c r="EM34" s="385"/>
      <c r="EN34" s="385"/>
      <c r="EO34" s="385"/>
      <c r="EP34" s="385"/>
      <c r="EQ34" s="385"/>
      <c r="ER34" s="385"/>
      <c r="ES34" s="385"/>
      <c r="ET34" s="385"/>
      <c r="EU34" s="385"/>
      <c r="EV34" s="385"/>
      <c r="EW34" s="385"/>
      <c r="EX34" s="385"/>
      <c r="EY34" s="385"/>
      <c r="EZ34" s="385"/>
      <c r="FA34" s="385"/>
      <c r="FB34" s="385"/>
      <c r="FC34" s="385"/>
      <c r="FD34" s="385"/>
      <c r="FE34" s="385"/>
      <c r="FF34" s="385"/>
      <c r="FG34" s="385"/>
      <c r="FH34" s="385"/>
      <c r="FI34" s="385"/>
      <c r="FJ34" s="385"/>
      <c r="FK34" s="385"/>
      <c r="FL34" s="385"/>
      <c r="FM34" s="385"/>
      <c r="FN34" s="385"/>
      <c r="FO34" s="385"/>
      <c r="FP34" s="385"/>
      <c r="FQ34" s="385"/>
      <c r="FR34" s="385"/>
      <c r="FS34" s="385"/>
      <c r="FT34" s="385"/>
      <c r="FU34" s="385"/>
      <c r="FV34" s="385"/>
      <c r="FW34" s="385"/>
      <c r="FX34" s="385"/>
      <c r="FY34" s="385"/>
      <c r="FZ34" s="385"/>
      <c r="GA34" s="385"/>
      <c r="GB34" s="385"/>
      <c r="GC34" s="385"/>
      <c r="GD34" s="385"/>
      <c r="GE34" s="385"/>
      <c r="GF34" s="385"/>
      <c r="GG34" s="385"/>
      <c r="GH34" s="385"/>
      <c r="GI34" s="385"/>
      <c r="GJ34" s="385"/>
      <c r="GK34" s="385"/>
      <c r="GL34" s="385"/>
      <c r="GM34" s="385"/>
      <c r="GN34" s="385"/>
      <c r="GO34" s="385"/>
      <c r="GP34" s="385"/>
      <c r="GQ34" s="385"/>
      <c r="GR34" s="385"/>
      <c r="GS34" s="385"/>
      <c r="GT34" s="385"/>
      <c r="GU34" s="385"/>
      <c r="GV34" s="385"/>
      <c r="GW34" s="385"/>
      <c r="GX34" s="385"/>
      <c r="GY34" s="385"/>
      <c r="GZ34" s="385"/>
      <c r="HA34" s="385"/>
      <c r="HB34" s="385"/>
      <c r="HC34" s="385"/>
      <c r="HD34" s="385"/>
      <c r="HE34" s="385"/>
      <c r="HF34" s="385"/>
      <c r="HG34" s="385"/>
      <c r="HH34" s="385"/>
      <c r="HI34" s="385"/>
      <c r="HJ34" s="385"/>
      <c r="HK34" s="385"/>
      <c r="HL34" s="385"/>
      <c r="HM34" s="385"/>
      <c r="HN34" s="385"/>
      <c r="HO34" s="385"/>
      <c r="HP34" s="385"/>
      <c r="HQ34" s="385"/>
      <c r="HR34" s="385"/>
      <c r="HS34" s="385"/>
      <c r="HT34" s="385"/>
      <c r="HU34" s="385"/>
      <c r="HV34" s="385"/>
      <c r="HW34" s="385"/>
      <c r="HX34" s="385"/>
      <c r="HY34" s="385"/>
      <c r="HZ34" s="385"/>
      <c r="IA34" s="385"/>
      <c r="IB34" s="385"/>
      <c r="IC34" s="385"/>
      <c r="ID34" s="385"/>
      <c r="IE34" s="385"/>
      <c r="IF34" s="385"/>
      <c r="IG34" s="385"/>
      <c r="IH34" s="385"/>
      <c r="II34" s="385"/>
      <c r="IJ34" s="385"/>
      <c r="IK34" s="385"/>
      <c r="IL34" s="385"/>
      <c r="IM34" s="385"/>
      <c r="IN34" s="385"/>
      <c r="IO34" s="385"/>
      <c r="IP34" s="385"/>
      <c r="IQ34" s="385"/>
      <c r="IR34" s="385"/>
      <c r="IS34" s="385"/>
      <c r="IT34" s="385"/>
      <c r="IU34" s="385"/>
      <c r="IV34" s="385"/>
      <c r="IW34" s="385"/>
      <c r="IX34" s="385"/>
      <c r="IY34" s="385"/>
      <c r="IZ34" s="385"/>
      <c r="JA34" s="385"/>
      <c r="JB34" s="385"/>
      <c r="JC34" s="385"/>
      <c r="JD34" s="385"/>
      <c r="JE34" s="385"/>
      <c r="JF34" s="385"/>
      <c r="JG34" s="385"/>
      <c r="JH34" s="385"/>
      <c r="JI34" s="385"/>
      <c r="JJ34" s="385"/>
      <c r="JK34" s="385"/>
      <c r="JL34" s="385"/>
      <c r="JM34" s="385"/>
      <c r="JN34" s="385"/>
      <c r="JO34" s="385"/>
      <c r="JP34" s="385"/>
      <c r="JQ34" s="385"/>
      <c r="JR34" s="385"/>
      <c r="JS34" s="385"/>
      <c r="JT34" s="385"/>
      <c r="JU34" s="385"/>
      <c r="JV34" s="385"/>
      <c r="JW34" s="385"/>
      <c r="JX34" s="385"/>
      <c r="JY34" s="385"/>
      <c r="JZ34" s="385"/>
      <c r="KA34" s="385"/>
      <c r="KB34" s="385"/>
      <c r="KC34" s="385"/>
      <c r="KD34" s="385"/>
      <c r="KE34" s="385"/>
      <c r="KF34" s="385"/>
      <c r="KG34" s="385"/>
      <c r="KH34" s="385"/>
      <c r="KI34" s="385"/>
      <c r="KJ34" s="385"/>
      <c r="KK34" s="385"/>
      <c r="KL34" s="385"/>
      <c r="KM34" s="385"/>
      <c r="KN34" s="385"/>
      <c r="KO34" s="385"/>
      <c r="KP34" s="385"/>
      <c r="KQ34" s="385"/>
      <c r="KR34" s="385"/>
      <c r="KS34" s="385"/>
      <c r="KT34" s="385"/>
      <c r="KU34" s="385"/>
      <c r="KV34" s="385"/>
      <c r="KW34" s="385"/>
      <c r="KX34" s="385"/>
      <c r="KY34" s="385"/>
      <c r="KZ34" s="385"/>
      <c r="LA34" s="385"/>
      <c r="LB34" s="385"/>
      <c r="LC34" s="385"/>
      <c r="LD34" s="385"/>
      <c r="LE34" s="385"/>
      <c r="LF34" s="385"/>
      <c r="LG34" s="385"/>
      <c r="LH34" s="385"/>
      <c r="LI34" s="385"/>
      <c r="LJ34" s="385"/>
      <c r="LK34" s="385"/>
      <c r="LL34" s="385"/>
      <c r="LM34" s="385"/>
      <c r="LN34" s="385"/>
      <c r="LO34" s="385"/>
      <c r="LP34" s="385"/>
      <c r="LQ34" s="385"/>
      <c r="LR34" s="385"/>
      <c r="LS34" s="385"/>
      <c r="LT34" s="385"/>
      <c r="LU34" s="385"/>
      <c r="LV34" s="385"/>
      <c r="LW34" s="385"/>
      <c r="LX34" s="385"/>
      <c r="LY34" s="385"/>
      <c r="LZ34" s="385"/>
      <c r="MA34" s="385"/>
      <c r="MB34" s="385"/>
      <c r="MC34" s="385"/>
      <c r="MD34" s="385"/>
      <c r="ME34" s="385"/>
      <c r="MF34" s="385"/>
      <c r="MG34" s="385"/>
      <c r="MH34" s="385"/>
      <c r="MI34" s="385"/>
      <c r="MJ34" s="385"/>
      <c r="MK34" s="385"/>
      <c r="ML34" s="385"/>
      <c r="MM34" s="385"/>
      <c r="MN34" s="385"/>
      <c r="MO34" s="385"/>
      <c r="MP34" s="385"/>
      <c r="MQ34" s="385"/>
      <c r="MR34" s="385"/>
      <c r="MS34" s="385"/>
      <c r="MT34" s="385"/>
      <c r="MU34" s="385"/>
      <c r="MV34" s="385"/>
      <c r="MW34" s="385"/>
      <c r="MX34" s="385"/>
      <c r="MY34" s="385"/>
      <c r="MZ34" s="385"/>
      <c r="NA34" s="385"/>
      <c r="NB34" s="385"/>
      <c r="NC34" s="385"/>
      <c r="ND34" s="385"/>
      <c r="NE34" s="385"/>
      <c r="NF34" s="385"/>
      <c r="NG34" s="385"/>
      <c r="NH34" s="385"/>
      <c r="NI34" s="385"/>
      <c r="NJ34" s="385"/>
      <c r="NK34" s="385"/>
      <c r="NL34" s="385"/>
      <c r="NM34" s="385"/>
      <c r="NN34" s="385"/>
      <c r="NO34" s="385"/>
      <c r="NP34" s="385"/>
      <c r="NQ34" s="385"/>
      <c r="NR34" s="385"/>
      <c r="NS34" s="385"/>
      <c r="NT34" s="385"/>
      <c r="NU34" s="385"/>
      <c r="NV34" s="385"/>
      <c r="NW34" s="385"/>
      <c r="NX34" s="385"/>
      <c r="NY34" s="385"/>
      <c r="NZ34" s="385"/>
      <c r="OA34" s="385"/>
      <c r="OB34" s="385"/>
      <c r="OC34" s="385"/>
      <c r="OD34" s="385"/>
      <c r="OE34" s="385"/>
      <c r="OF34" s="385"/>
      <c r="OG34" s="385"/>
      <c r="OH34" s="385"/>
      <c r="OI34" s="385"/>
      <c r="OJ34" s="385"/>
      <c r="OK34" s="385"/>
      <c r="OL34" s="385"/>
      <c r="OM34" s="385"/>
      <c r="ON34" s="385"/>
      <c r="OO34" s="385"/>
      <c r="OP34" s="385"/>
      <c r="OQ34" s="385"/>
      <c r="OR34" s="385"/>
      <c r="OS34" s="385"/>
      <c r="OT34" s="385"/>
      <c r="OU34" s="385"/>
      <c r="OV34" s="385"/>
      <c r="OW34" s="385"/>
      <c r="OX34" s="385"/>
      <c r="OY34" s="385"/>
      <c r="OZ34" s="385"/>
      <c r="PA34" s="385"/>
      <c r="PB34" s="385"/>
      <c r="PC34" s="385"/>
      <c r="PD34" s="385"/>
      <c r="PE34" s="385"/>
      <c r="PF34" s="385"/>
      <c r="PG34" s="385"/>
      <c r="PH34" s="385"/>
      <c r="PI34" s="385"/>
      <c r="PJ34" s="385"/>
      <c r="PK34" s="385"/>
      <c r="PL34" s="385"/>
      <c r="PM34" s="385"/>
      <c r="PN34" s="385"/>
      <c r="PO34" s="385"/>
      <c r="PP34" s="385"/>
      <c r="PQ34" s="385"/>
      <c r="PR34" s="385"/>
      <c r="PS34" s="385"/>
      <c r="PT34" s="385"/>
      <c r="PU34" s="385"/>
      <c r="PV34" s="385"/>
      <c r="PW34" s="385"/>
      <c r="PX34" s="385"/>
      <c r="PY34" s="385"/>
      <c r="PZ34" s="385"/>
      <c r="QA34" s="385"/>
      <c r="QB34" s="385"/>
      <c r="QC34" s="385"/>
      <c r="QD34" s="385"/>
      <c r="QE34" s="385"/>
      <c r="QF34" s="385"/>
      <c r="QG34" s="385"/>
      <c r="QH34" s="385"/>
      <c r="QI34" s="385"/>
      <c r="QJ34" s="385"/>
      <c r="QK34" s="385"/>
      <c r="QL34" s="385"/>
      <c r="QM34" s="385"/>
      <c r="QN34" s="385"/>
      <c r="QO34" s="385"/>
      <c r="QP34" s="385"/>
      <c r="QQ34" s="385"/>
      <c r="QR34" s="385"/>
      <c r="QS34" s="385"/>
      <c r="QT34" s="385"/>
      <c r="QU34" s="385"/>
      <c r="QV34" s="385"/>
      <c r="QW34" s="385"/>
      <c r="QX34" s="385"/>
      <c r="QY34" s="385"/>
      <c r="QZ34" s="385"/>
      <c r="RA34" s="385"/>
      <c r="RB34" s="385"/>
      <c r="RC34" s="385"/>
      <c r="RD34" s="385"/>
      <c r="RE34" s="385"/>
      <c r="RF34" s="385"/>
      <c r="RG34" s="385"/>
      <c r="RH34" s="385"/>
      <c r="RI34" s="385"/>
      <c r="RJ34" s="385"/>
      <c r="RK34" s="385"/>
      <c r="RL34" s="385"/>
      <c r="RM34" s="385"/>
      <c r="RN34" s="385"/>
      <c r="RO34" s="385"/>
      <c r="RP34" s="385"/>
    </row>
    <row r="35" spans="1:484" s="388" customFormat="1" ht="59.25" x14ac:dyDescent="0.75">
      <c r="A35" s="161" t="s">
        <v>144</v>
      </c>
      <c r="B35" s="672" t="s">
        <v>147</v>
      </c>
      <c r="C35" s="673"/>
      <c r="D35" s="673"/>
      <c r="E35" s="673"/>
      <c r="F35" s="673"/>
      <c r="G35" s="673"/>
      <c r="H35" s="673"/>
      <c r="I35" s="673"/>
      <c r="J35" s="673"/>
      <c r="K35" s="673"/>
      <c r="L35" s="673"/>
      <c r="M35" s="673"/>
      <c r="N35" s="166"/>
      <c r="O35" s="164">
        <v>1</v>
      </c>
      <c r="P35" s="636">
        <f t="shared" ref="P35:P36" si="5">AB35+AE35+AH35+AK35+AO35+AR35+AU35+AX35+BA35+BD35</f>
        <v>110</v>
      </c>
      <c r="Q35" s="636"/>
      <c r="R35" s="624">
        <f t="shared" ref="R35:R36" si="6">AC35+AF35+AI35+AM35+AP35+AS35+AV35+AY35+BB35+BE35</f>
        <v>68</v>
      </c>
      <c r="S35" s="624"/>
      <c r="T35" s="626">
        <v>52</v>
      </c>
      <c r="U35" s="626"/>
      <c r="V35" s="626">
        <v>16</v>
      </c>
      <c r="W35" s="626"/>
      <c r="X35" s="626"/>
      <c r="Y35" s="626"/>
      <c r="Z35" s="626"/>
      <c r="AA35" s="629"/>
      <c r="AB35" s="213">
        <v>110</v>
      </c>
      <c r="AC35" s="164">
        <v>68</v>
      </c>
      <c r="AD35" s="176">
        <v>3</v>
      </c>
      <c r="AE35" s="166"/>
      <c r="AF35" s="164"/>
      <c r="AG35" s="240"/>
      <c r="AH35" s="166"/>
      <c r="AI35" s="164"/>
      <c r="AJ35" s="240"/>
      <c r="AK35" s="607"/>
      <c r="AL35" s="591"/>
      <c r="AM35" s="164"/>
      <c r="AN35" s="176"/>
      <c r="AO35" s="166"/>
      <c r="AP35" s="164"/>
      <c r="AQ35" s="240"/>
      <c r="AR35" s="166"/>
      <c r="AS35" s="164"/>
      <c r="AT35" s="176"/>
      <c r="AU35" s="166"/>
      <c r="AV35" s="164"/>
      <c r="AW35" s="240"/>
      <c r="AX35" s="166"/>
      <c r="AY35" s="164"/>
      <c r="AZ35" s="199"/>
      <c r="BA35" s="318"/>
      <c r="BB35" s="178"/>
      <c r="BC35" s="199"/>
      <c r="BD35" s="318"/>
      <c r="BE35" s="178"/>
      <c r="BF35" s="176"/>
      <c r="BG35" s="379">
        <f t="shared" si="4"/>
        <v>3</v>
      </c>
      <c r="BH35" s="655"/>
      <c r="BI35" s="656"/>
      <c r="BJ35" s="385"/>
      <c r="BK35" s="385"/>
      <c r="BL35" s="385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385"/>
      <c r="BZ35" s="385"/>
      <c r="CA35" s="385"/>
      <c r="CB35" s="385"/>
      <c r="CC35" s="385"/>
      <c r="CD35" s="385"/>
      <c r="CE35" s="385"/>
      <c r="CF35" s="385"/>
      <c r="CG35" s="385"/>
      <c r="CH35" s="385"/>
      <c r="CI35" s="385"/>
      <c r="CJ35" s="385"/>
      <c r="CK35" s="385"/>
      <c r="CL35" s="385"/>
      <c r="CM35" s="385"/>
      <c r="CN35" s="385"/>
      <c r="CO35" s="385"/>
      <c r="CP35" s="385"/>
      <c r="CQ35" s="385"/>
      <c r="CR35" s="385"/>
      <c r="CS35" s="385"/>
      <c r="CT35" s="385"/>
      <c r="CU35" s="385"/>
      <c r="CV35" s="385"/>
      <c r="CW35" s="385"/>
      <c r="CX35" s="385"/>
      <c r="CY35" s="385"/>
      <c r="CZ35" s="385"/>
      <c r="DA35" s="385"/>
      <c r="DB35" s="385"/>
      <c r="DC35" s="385"/>
      <c r="DD35" s="385"/>
      <c r="DE35" s="385"/>
      <c r="DF35" s="385"/>
      <c r="DG35" s="385"/>
      <c r="DH35" s="385"/>
      <c r="DI35" s="385"/>
      <c r="DJ35" s="385"/>
      <c r="DK35" s="385"/>
      <c r="DL35" s="385"/>
      <c r="DM35" s="385"/>
      <c r="DN35" s="385"/>
      <c r="DO35" s="385"/>
      <c r="DP35" s="385"/>
      <c r="DQ35" s="385"/>
      <c r="DR35" s="385"/>
      <c r="DS35" s="385"/>
      <c r="DT35" s="385"/>
      <c r="DU35" s="385"/>
      <c r="DV35" s="385"/>
      <c r="DW35" s="385"/>
      <c r="DX35" s="385"/>
      <c r="DY35" s="385"/>
      <c r="DZ35" s="385"/>
      <c r="EA35" s="385"/>
      <c r="EB35" s="385"/>
      <c r="EC35" s="385"/>
      <c r="ED35" s="385"/>
      <c r="EE35" s="385"/>
      <c r="EF35" s="385"/>
      <c r="EG35" s="385"/>
      <c r="EH35" s="385"/>
      <c r="EI35" s="385"/>
      <c r="EJ35" s="385"/>
      <c r="EK35" s="385"/>
      <c r="EL35" s="385"/>
      <c r="EM35" s="385"/>
      <c r="EN35" s="385"/>
      <c r="EO35" s="385"/>
      <c r="EP35" s="385"/>
      <c r="EQ35" s="385"/>
      <c r="ER35" s="385"/>
      <c r="ES35" s="385"/>
      <c r="ET35" s="385"/>
      <c r="EU35" s="385"/>
      <c r="EV35" s="385"/>
      <c r="EW35" s="385"/>
      <c r="EX35" s="385"/>
      <c r="EY35" s="385"/>
      <c r="EZ35" s="385"/>
      <c r="FA35" s="385"/>
      <c r="FB35" s="385"/>
      <c r="FC35" s="385"/>
      <c r="FD35" s="385"/>
      <c r="FE35" s="385"/>
      <c r="FF35" s="385"/>
      <c r="FG35" s="385"/>
      <c r="FH35" s="385"/>
      <c r="FI35" s="385"/>
      <c r="FJ35" s="385"/>
      <c r="FK35" s="385"/>
      <c r="FL35" s="385"/>
      <c r="FM35" s="385"/>
      <c r="FN35" s="385"/>
      <c r="FO35" s="385"/>
      <c r="FP35" s="385"/>
      <c r="FQ35" s="385"/>
      <c r="FR35" s="385"/>
      <c r="FS35" s="385"/>
      <c r="FT35" s="385"/>
      <c r="FU35" s="385"/>
      <c r="FV35" s="385"/>
      <c r="FW35" s="385"/>
      <c r="FX35" s="385"/>
      <c r="FY35" s="385"/>
      <c r="FZ35" s="385"/>
      <c r="GA35" s="385"/>
      <c r="GB35" s="385"/>
      <c r="GC35" s="385"/>
      <c r="GD35" s="385"/>
      <c r="GE35" s="385"/>
      <c r="GF35" s="385"/>
      <c r="GG35" s="385"/>
      <c r="GH35" s="385"/>
      <c r="GI35" s="385"/>
      <c r="GJ35" s="385"/>
      <c r="GK35" s="385"/>
      <c r="GL35" s="385"/>
      <c r="GM35" s="385"/>
      <c r="GN35" s="385"/>
      <c r="GO35" s="385"/>
      <c r="GP35" s="385"/>
      <c r="GQ35" s="385"/>
      <c r="GR35" s="385"/>
      <c r="GS35" s="385"/>
      <c r="GT35" s="385"/>
      <c r="GU35" s="385"/>
      <c r="GV35" s="385"/>
      <c r="GW35" s="385"/>
      <c r="GX35" s="385"/>
      <c r="GY35" s="385"/>
      <c r="GZ35" s="385"/>
      <c r="HA35" s="385"/>
      <c r="HB35" s="385"/>
      <c r="HC35" s="385"/>
      <c r="HD35" s="385"/>
      <c r="HE35" s="385"/>
      <c r="HF35" s="385"/>
      <c r="HG35" s="385"/>
      <c r="HH35" s="385"/>
      <c r="HI35" s="385"/>
      <c r="HJ35" s="385"/>
      <c r="HK35" s="385"/>
      <c r="HL35" s="385"/>
      <c r="HM35" s="385"/>
      <c r="HN35" s="385"/>
      <c r="HO35" s="385"/>
      <c r="HP35" s="385"/>
      <c r="HQ35" s="385"/>
      <c r="HR35" s="385"/>
      <c r="HS35" s="385"/>
      <c r="HT35" s="385"/>
      <c r="HU35" s="385"/>
      <c r="HV35" s="385"/>
      <c r="HW35" s="385"/>
      <c r="HX35" s="385"/>
      <c r="HY35" s="385"/>
      <c r="HZ35" s="385"/>
      <c r="IA35" s="385"/>
      <c r="IB35" s="385"/>
      <c r="IC35" s="385"/>
      <c r="ID35" s="385"/>
      <c r="IE35" s="385"/>
      <c r="IF35" s="385"/>
      <c r="IG35" s="385"/>
      <c r="IH35" s="385"/>
      <c r="II35" s="385"/>
      <c r="IJ35" s="385"/>
      <c r="IK35" s="385"/>
      <c r="IL35" s="385"/>
      <c r="IM35" s="385"/>
      <c r="IN35" s="385"/>
      <c r="IO35" s="385"/>
      <c r="IP35" s="385"/>
      <c r="IQ35" s="385"/>
      <c r="IR35" s="385"/>
      <c r="IS35" s="385"/>
      <c r="IT35" s="385"/>
      <c r="IU35" s="385"/>
      <c r="IV35" s="385"/>
      <c r="IW35" s="385"/>
      <c r="IX35" s="385"/>
      <c r="IY35" s="385"/>
      <c r="IZ35" s="385"/>
      <c r="JA35" s="385"/>
      <c r="JB35" s="385"/>
      <c r="JC35" s="385"/>
      <c r="JD35" s="385"/>
      <c r="JE35" s="385"/>
      <c r="JF35" s="385"/>
      <c r="JG35" s="385"/>
      <c r="JH35" s="385"/>
      <c r="JI35" s="385"/>
      <c r="JJ35" s="385"/>
      <c r="JK35" s="385"/>
      <c r="JL35" s="385"/>
      <c r="JM35" s="385"/>
      <c r="JN35" s="385"/>
      <c r="JO35" s="385"/>
      <c r="JP35" s="385"/>
      <c r="JQ35" s="385"/>
      <c r="JR35" s="385"/>
      <c r="JS35" s="385"/>
      <c r="JT35" s="385"/>
      <c r="JU35" s="385"/>
      <c r="JV35" s="385"/>
      <c r="JW35" s="385"/>
      <c r="JX35" s="385"/>
      <c r="JY35" s="385"/>
      <c r="JZ35" s="385"/>
      <c r="KA35" s="385"/>
      <c r="KB35" s="385"/>
      <c r="KC35" s="385"/>
      <c r="KD35" s="385"/>
      <c r="KE35" s="385"/>
      <c r="KF35" s="385"/>
      <c r="KG35" s="385"/>
      <c r="KH35" s="385"/>
      <c r="KI35" s="385"/>
      <c r="KJ35" s="385"/>
      <c r="KK35" s="385"/>
      <c r="KL35" s="385"/>
      <c r="KM35" s="385"/>
      <c r="KN35" s="385"/>
      <c r="KO35" s="385"/>
      <c r="KP35" s="385"/>
      <c r="KQ35" s="385"/>
      <c r="KR35" s="385"/>
      <c r="KS35" s="385"/>
      <c r="KT35" s="385"/>
      <c r="KU35" s="385"/>
      <c r="KV35" s="385"/>
      <c r="KW35" s="385"/>
      <c r="KX35" s="385"/>
      <c r="KY35" s="385"/>
      <c r="KZ35" s="385"/>
      <c r="LA35" s="385"/>
      <c r="LB35" s="385"/>
      <c r="LC35" s="385"/>
      <c r="LD35" s="385"/>
      <c r="LE35" s="385"/>
      <c r="LF35" s="385"/>
      <c r="LG35" s="385"/>
      <c r="LH35" s="385"/>
      <c r="LI35" s="385"/>
      <c r="LJ35" s="385"/>
      <c r="LK35" s="385"/>
      <c r="LL35" s="385"/>
      <c r="LM35" s="385"/>
      <c r="LN35" s="385"/>
      <c r="LO35" s="385"/>
      <c r="LP35" s="385"/>
      <c r="LQ35" s="385"/>
      <c r="LR35" s="385"/>
      <c r="LS35" s="385"/>
      <c r="LT35" s="385"/>
      <c r="LU35" s="385"/>
      <c r="LV35" s="385"/>
      <c r="LW35" s="385"/>
      <c r="LX35" s="385"/>
      <c r="LY35" s="385"/>
      <c r="LZ35" s="385"/>
      <c r="MA35" s="385"/>
      <c r="MB35" s="385"/>
      <c r="MC35" s="385"/>
      <c r="MD35" s="385"/>
      <c r="ME35" s="385"/>
      <c r="MF35" s="385"/>
      <c r="MG35" s="385"/>
      <c r="MH35" s="385"/>
      <c r="MI35" s="385"/>
      <c r="MJ35" s="385"/>
      <c r="MK35" s="385"/>
      <c r="ML35" s="385"/>
      <c r="MM35" s="385"/>
      <c r="MN35" s="385"/>
      <c r="MO35" s="385"/>
      <c r="MP35" s="385"/>
      <c r="MQ35" s="385"/>
      <c r="MR35" s="385"/>
      <c r="MS35" s="385"/>
      <c r="MT35" s="385"/>
      <c r="MU35" s="385"/>
      <c r="MV35" s="385"/>
      <c r="MW35" s="385"/>
      <c r="MX35" s="385"/>
      <c r="MY35" s="385"/>
      <c r="MZ35" s="385"/>
      <c r="NA35" s="385"/>
      <c r="NB35" s="385"/>
      <c r="NC35" s="385"/>
      <c r="ND35" s="385"/>
      <c r="NE35" s="385"/>
      <c r="NF35" s="385"/>
      <c r="NG35" s="385"/>
      <c r="NH35" s="385"/>
      <c r="NI35" s="385"/>
      <c r="NJ35" s="385"/>
      <c r="NK35" s="385"/>
      <c r="NL35" s="385"/>
      <c r="NM35" s="385"/>
      <c r="NN35" s="385"/>
      <c r="NO35" s="385"/>
      <c r="NP35" s="385"/>
      <c r="NQ35" s="385"/>
      <c r="NR35" s="385"/>
      <c r="NS35" s="385"/>
      <c r="NT35" s="385"/>
      <c r="NU35" s="385"/>
      <c r="NV35" s="385"/>
      <c r="NW35" s="385"/>
      <c r="NX35" s="385"/>
      <c r="NY35" s="385"/>
      <c r="NZ35" s="385"/>
      <c r="OA35" s="385"/>
      <c r="OB35" s="385"/>
      <c r="OC35" s="385"/>
      <c r="OD35" s="385"/>
      <c r="OE35" s="385"/>
      <c r="OF35" s="385"/>
      <c r="OG35" s="385"/>
      <c r="OH35" s="385"/>
      <c r="OI35" s="385"/>
      <c r="OJ35" s="385"/>
      <c r="OK35" s="385"/>
      <c r="OL35" s="385"/>
      <c r="OM35" s="385"/>
      <c r="ON35" s="385"/>
      <c r="OO35" s="385"/>
      <c r="OP35" s="385"/>
      <c r="OQ35" s="385"/>
      <c r="OR35" s="385"/>
      <c r="OS35" s="385"/>
      <c r="OT35" s="385"/>
      <c r="OU35" s="385"/>
      <c r="OV35" s="385"/>
      <c r="OW35" s="385"/>
      <c r="OX35" s="385"/>
      <c r="OY35" s="385"/>
      <c r="OZ35" s="385"/>
      <c r="PA35" s="385"/>
      <c r="PB35" s="385"/>
      <c r="PC35" s="385"/>
      <c r="PD35" s="385"/>
      <c r="PE35" s="385"/>
      <c r="PF35" s="385"/>
      <c r="PG35" s="385"/>
      <c r="PH35" s="385"/>
      <c r="PI35" s="385"/>
      <c r="PJ35" s="385"/>
      <c r="PK35" s="385"/>
      <c r="PL35" s="385"/>
      <c r="PM35" s="385"/>
      <c r="PN35" s="385"/>
      <c r="PO35" s="385"/>
      <c r="PP35" s="385"/>
      <c r="PQ35" s="385"/>
      <c r="PR35" s="385"/>
      <c r="PS35" s="385"/>
      <c r="PT35" s="385"/>
      <c r="PU35" s="385"/>
      <c r="PV35" s="385"/>
      <c r="PW35" s="385"/>
      <c r="PX35" s="385"/>
      <c r="PY35" s="385"/>
      <c r="PZ35" s="385"/>
      <c r="QA35" s="385"/>
      <c r="QB35" s="385"/>
      <c r="QC35" s="385"/>
      <c r="QD35" s="385"/>
      <c r="QE35" s="385"/>
      <c r="QF35" s="385"/>
      <c r="QG35" s="385"/>
      <c r="QH35" s="385"/>
      <c r="QI35" s="385"/>
      <c r="QJ35" s="385"/>
      <c r="QK35" s="385"/>
      <c r="QL35" s="385"/>
      <c r="QM35" s="385"/>
      <c r="QN35" s="385"/>
      <c r="QO35" s="385"/>
      <c r="QP35" s="385"/>
      <c r="QQ35" s="385"/>
      <c r="QR35" s="385"/>
      <c r="QS35" s="385"/>
      <c r="QT35" s="385"/>
      <c r="QU35" s="385"/>
      <c r="QV35" s="385"/>
      <c r="QW35" s="385"/>
      <c r="QX35" s="385"/>
      <c r="QY35" s="385"/>
      <c r="QZ35" s="385"/>
      <c r="RA35" s="385"/>
      <c r="RB35" s="385"/>
      <c r="RC35" s="385"/>
      <c r="RD35" s="385"/>
      <c r="RE35" s="385"/>
      <c r="RF35" s="385"/>
      <c r="RG35" s="385"/>
      <c r="RH35" s="385"/>
      <c r="RI35" s="385"/>
      <c r="RJ35" s="385"/>
      <c r="RK35" s="385"/>
      <c r="RL35" s="385"/>
      <c r="RM35" s="385"/>
      <c r="RN35" s="385"/>
      <c r="RO35" s="385"/>
      <c r="RP35" s="385"/>
    </row>
    <row r="36" spans="1:484" s="388" customFormat="1" ht="60" thickBot="1" x14ac:dyDescent="0.8">
      <c r="A36" s="447" t="s">
        <v>145</v>
      </c>
      <c r="B36" s="679" t="s">
        <v>148</v>
      </c>
      <c r="C36" s="680"/>
      <c r="D36" s="680"/>
      <c r="E36" s="680"/>
      <c r="F36" s="680"/>
      <c r="G36" s="680"/>
      <c r="H36" s="680"/>
      <c r="I36" s="680"/>
      <c r="J36" s="680"/>
      <c r="K36" s="680"/>
      <c r="L36" s="680"/>
      <c r="M36" s="680"/>
      <c r="N36" s="210" t="s">
        <v>328</v>
      </c>
      <c r="O36" s="165"/>
      <c r="P36" s="636">
        <f t="shared" si="5"/>
        <v>506</v>
      </c>
      <c r="Q36" s="636"/>
      <c r="R36" s="624">
        <f t="shared" si="6"/>
        <v>238</v>
      </c>
      <c r="S36" s="624"/>
      <c r="T36" s="627">
        <v>102</v>
      </c>
      <c r="U36" s="627"/>
      <c r="V36" s="627">
        <v>52</v>
      </c>
      <c r="W36" s="627"/>
      <c r="X36" s="627">
        <v>84</v>
      </c>
      <c r="Y36" s="627"/>
      <c r="Z36" s="627"/>
      <c r="AA36" s="630"/>
      <c r="AB36" s="195"/>
      <c r="AC36" s="165"/>
      <c r="AD36" s="81"/>
      <c r="AE36" s="201">
        <v>198</v>
      </c>
      <c r="AF36" s="170">
        <v>86</v>
      </c>
      <c r="AG36" s="244">
        <v>6</v>
      </c>
      <c r="AH36" s="166">
        <v>198</v>
      </c>
      <c r="AI36" s="164">
        <v>84</v>
      </c>
      <c r="AJ36" s="240">
        <v>6</v>
      </c>
      <c r="AK36" s="681">
        <v>110</v>
      </c>
      <c r="AL36" s="645"/>
      <c r="AM36" s="164">
        <v>68</v>
      </c>
      <c r="AN36" s="176">
        <v>3</v>
      </c>
      <c r="AO36" s="80"/>
      <c r="AP36" s="165"/>
      <c r="AQ36" s="279"/>
      <c r="AR36" s="80"/>
      <c r="AS36" s="165"/>
      <c r="AT36" s="81"/>
      <c r="AU36" s="80"/>
      <c r="AV36" s="165"/>
      <c r="AW36" s="279"/>
      <c r="AX36" s="80"/>
      <c r="AY36" s="165"/>
      <c r="AZ36" s="231"/>
      <c r="BA36" s="84"/>
      <c r="BB36" s="83"/>
      <c r="BC36" s="231"/>
      <c r="BD36" s="84"/>
      <c r="BE36" s="83"/>
      <c r="BF36" s="81"/>
      <c r="BG36" s="382">
        <f t="shared" si="4"/>
        <v>15</v>
      </c>
      <c r="BH36" s="775"/>
      <c r="BI36" s="776"/>
      <c r="BJ36" s="385"/>
      <c r="BK36" s="385"/>
      <c r="BL36" s="385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385"/>
      <c r="BZ36" s="385"/>
      <c r="CA36" s="385"/>
      <c r="CB36" s="385"/>
      <c r="CC36" s="385"/>
      <c r="CD36" s="385"/>
      <c r="CE36" s="385"/>
      <c r="CF36" s="385"/>
      <c r="CG36" s="385"/>
      <c r="CH36" s="385"/>
      <c r="CI36" s="385"/>
      <c r="CJ36" s="385"/>
      <c r="CK36" s="385"/>
      <c r="CL36" s="385"/>
      <c r="CM36" s="385"/>
      <c r="CN36" s="385"/>
      <c r="CO36" s="385"/>
      <c r="CP36" s="385"/>
      <c r="CQ36" s="385"/>
      <c r="CR36" s="385"/>
      <c r="CS36" s="385"/>
      <c r="CT36" s="385"/>
      <c r="CU36" s="385"/>
      <c r="CV36" s="385"/>
      <c r="CW36" s="385"/>
      <c r="CX36" s="385"/>
      <c r="CY36" s="385"/>
      <c r="CZ36" s="385"/>
      <c r="DA36" s="385"/>
      <c r="DB36" s="385"/>
      <c r="DC36" s="385"/>
      <c r="DD36" s="385"/>
      <c r="DE36" s="385"/>
      <c r="DF36" s="385"/>
      <c r="DG36" s="385"/>
      <c r="DH36" s="385"/>
      <c r="DI36" s="385"/>
      <c r="DJ36" s="385"/>
      <c r="DK36" s="385"/>
      <c r="DL36" s="385"/>
      <c r="DM36" s="385"/>
      <c r="DN36" s="385"/>
      <c r="DO36" s="385"/>
      <c r="DP36" s="385"/>
      <c r="DQ36" s="385"/>
      <c r="DR36" s="385"/>
      <c r="DS36" s="385"/>
      <c r="DT36" s="385"/>
      <c r="DU36" s="385"/>
      <c r="DV36" s="385"/>
      <c r="DW36" s="385"/>
      <c r="DX36" s="385"/>
      <c r="DY36" s="385"/>
      <c r="DZ36" s="385"/>
      <c r="EA36" s="385"/>
      <c r="EB36" s="385"/>
      <c r="EC36" s="385"/>
      <c r="ED36" s="385"/>
      <c r="EE36" s="385"/>
      <c r="EF36" s="385"/>
      <c r="EG36" s="385"/>
      <c r="EH36" s="385"/>
      <c r="EI36" s="385"/>
      <c r="EJ36" s="385"/>
      <c r="EK36" s="385"/>
      <c r="EL36" s="385"/>
      <c r="EM36" s="385"/>
      <c r="EN36" s="385"/>
      <c r="EO36" s="385"/>
      <c r="EP36" s="385"/>
      <c r="EQ36" s="385"/>
      <c r="ER36" s="385"/>
      <c r="ES36" s="385"/>
      <c r="ET36" s="385"/>
      <c r="EU36" s="385"/>
      <c r="EV36" s="385"/>
      <c r="EW36" s="385"/>
      <c r="EX36" s="385"/>
      <c r="EY36" s="385"/>
      <c r="EZ36" s="385"/>
      <c r="FA36" s="385"/>
      <c r="FB36" s="385"/>
      <c r="FC36" s="385"/>
      <c r="FD36" s="385"/>
      <c r="FE36" s="385"/>
      <c r="FF36" s="385"/>
      <c r="FG36" s="385"/>
      <c r="FH36" s="385"/>
      <c r="FI36" s="385"/>
      <c r="FJ36" s="385"/>
      <c r="FK36" s="385"/>
      <c r="FL36" s="385"/>
      <c r="FM36" s="385"/>
      <c r="FN36" s="385"/>
      <c r="FO36" s="385"/>
      <c r="FP36" s="385"/>
      <c r="FQ36" s="385"/>
      <c r="FR36" s="385"/>
      <c r="FS36" s="385"/>
      <c r="FT36" s="385"/>
      <c r="FU36" s="385"/>
      <c r="FV36" s="385"/>
      <c r="FW36" s="385"/>
      <c r="FX36" s="385"/>
      <c r="FY36" s="385"/>
      <c r="FZ36" s="385"/>
      <c r="GA36" s="385"/>
      <c r="GB36" s="385"/>
      <c r="GC36" s="385"/>
      <c r="GD36" s="385"/>
      <c r="GE36" s="385"/>
      <c r="GF36" s="385"/>
      <c r="GG36" s="385"/>
      <c r="GH36" s="385"/>
      <c r="GI36" s="385"/>
      <c r="GJ36" s="385"/>
      <c r="GK36" s="385"/>
      <c r="GL36" s="385"/>
      <c r="GM36" s="385"/>
      <c r="GN36" s="385"/>
      <c r="GO36" s="385"/>
      <c r="GP36" s="385"/>
      <c r="GQ36" s="385"/>
      <c r="GR36" s="385"/>
      <c r="GS36" s="385"/>
      <c r="GT36" s="385"/>
      <c r="GU36" s="385"/>
      <c r="GV36" s="385"/>
      <c r="GW36" s="385"/>
      <c r="GX36" s="385"/>
      <c r="GY36" s="385"/>
      <c r="GZ36" s="385"/>
      <c r="HA36" s="385"/>
      <c r="HB36" s="385"/>
      <c r="HC36" s="385"/>
      <c r="HD36" s="385"/>
      <c r="HE36" s="385"/>
      <c r="HF36" s="385"/>
      <c r="HG36" s="385"/>
      <c r="HH36" s="385"/>
      <c r="HI36" s="385"/>
      <c r="HJ36" s="385"/>
      <c r="HK36" s="385"/>
      <c r="HL36" s="385"/>
      <c r="HM36" s="385"/>
      <c r="HN36" s="385"/>
      <c r="HO36" s="385"/>
      <c r="HP36" s="385"/>
      <c r="HQ36" s="385"/>
      <c r="HR36" s="385"/>
      <c r="HS36" s="385"/>
      <c r="HT36" s="385"/>
      <c r="HU36" s="385"/>
      <c r="HV36" s="385"/>
      <c r="HW36" s="385"/>
      <c r="HX36" s="385"/>
      <c r="HY36" s="385"/>
      <c r="HZ36" s="385"/>
      <c r="IA36" s="385"/>
      <c r="IB36" s="385"/>
      <c r="IC36" s="385"/>
      <c r="ID36" s="385"/>
      <c r="IE36" s="385"/>
      <c r="IF36" s="385"/>
      <c r="IG36" s="385"/>
      <c r="IH36" s="385"/>
      <c r="II36" s="385"/>
      <c r="IJ36" s="385"/>
      <c r="IK36" s="385"/>
      <c r="IL36" s="385"/>
      <c r="IM36" s="385"/>
      <c r="IN36" s="385"/>
      <c r="IO36" s="385"/>
      <c r="IP36" s="385"/>
      <c r="IQ36" s="385"/>
      <c r="IR36" s="385"/>
      <c r="IS36" s="385"/>
      <c r="IT36" s="385"/>
      <c r="IU36" s="385"/>
      <c r="IV36" s="385"/>
      <c r="IW36" s="385"/>
      <c r="IX36" s="385"/>
      <c r="IY36" s="385"/>
      <c r="IZ36" s="385"/>
      <c r="JA36" s="385"/>
      <c r="JB36" s="385"/>
      <c r="JC36" s="385"/>
      <c r="JD36" s="385"/>
      <c r="JE36" s="385"/>
      <c r="JF36" s="385"/>
      <c r="JG36" s="385"/>
      <c r="JH36" s="385"/>
      <c r="JI36" s="385"/>
      <c r="JJ36" s="385"/>
      <c r="JK36" s="385"/>
      <c r="JL36" s="385"/>
      <c r="JM36" s="385"/>
      <c r="JN36" s="385"/>
      <c r="JO36" s="385"/>
      <c r="JP36" s="385"/>
      <c r="JQ36" s="385"/>
      <c r="JR36" s="385"/>
      <c r="JS36" s="385"/>
      <c r="JT36" s="385"/>
      <c r="JU36" s="385"/>
      <c r="JV36" s="385"/>
      <c r="JW36" s="385"/>
      <c r="JX36" s="385"/>
      <c r="JY36" s="385"/>
      <c r="JZ36" s="385"/>
      <c r="KA36" s="385"/>
      <c r="KB36" s="385"/>
      <c r="KC36" s="385"/>
      <c r="KD36" s="385"/>
      <c r="KE36" s="385"/>
      <c r="KF36" s="385"/>
      <c r="KG36" s="385"/>
      <c r="KH36" s="385"/>
      <c r="KI36" s="385"/>
      <c r="KJ36" s="385"/>
      <c r="KK36" s="385"/>
      <c r="KL36" s="385"/>
      <c r="KM36" s="385"/>
      <c r="KN36" s="385"/>
      <c r="KO36" s="385"/>
      <c r="KP36" s="385"/>
      <c r="KQ36" s="385"/>
      <c r="KR36" s="385"/>
      <c r="KS36" s="385"/>
      <c r="KT36" s="385"/>
      <c r="KU36" s="385"/>
      <c r="KV36" s="385"/>
      <c r="KW36" s="385"/>
      <c r="KX36" s="385"/>
      <c r="KY36" s="385"/>
      <c r="KZ36" s="385"/>
      <c r="LA36" s="385"/>
      <c r="LB36" s="385"/>
      <c r="LC36" s="385"/>
      <c r="LD36" s="385"/>
      <c r="LE36" s="385"/>
      <c r="LF36" s="385"/>
      <c r="LG36" s="385"/>
      <c r="LH36" s="385"/>
      <c r="LI36" s="385"/>
      <c r="LJ36" s="385"/>
      <c r="LK36" s="385"/>
      <c r="LL36" s="385"/>
      <c r="LM36" s="385"/>
      <c r="LN36" s="385"/>
      <c r="LO36" s="385"/>
      <c r="LP36" s="385"/>
      <c r="LQ36" s="385"/>
      <c r="LR36" s="385"/>
      <c r="LS36" s="385"/>
      <c r="LT36" s="385"/>
      <c r="LU36" s="385"/>
      <c r="LV36" s="385"/>
      <c r="LW36" s="385"/>
      <c r="LX36" s="385"/>
      <c r="LY36" s="385"/>
      <c r="LZ36" s="385"/>
      <c r="MA36" s="385"/>
      <c r="MB36" s="385"/>
      <c r="MC36" s="385"/>
      <c r="MD36" s="385"/>
      <c r="ME36" s="385"/>
      <c r="MF36" s="385"/>
      <c r="MG36" s="385"/>
      <c r="MH36" s="385"/>
      <c r="MI36" s="385"/>
      <c r="MJ36" s="385"/>
      <c r="MK36" s="385"/>
      <c r="ML36" s="385"/>
      <c r="MM36" s="385"/>
      <c r="MN36" s="385"/>
      <c r="MO36" s="385"/>
      <c r="MP36" s="385"/>
      <c r="MQ36" s="385"/>
      <c r="MR36" s="385"/>
      <c r="MS36" s="385"/>
      <c r="MT36" s="385"/>
      <c r="MU36" s="385"/>
      <c r="MV36" s="385"/>
      <c r="MW36" s="385"/>
      <c r="MX36" s="385"/>
      <c r="MY36" s="385"/>
      <c r="MZ36" s="385"/>
      <c r="NA36" s="385"/>
      <c r="NB36" s="385"/>
      <c r="NC36" s="385"/>
      <c r="ND36" s="385"/>
      <c r="NE36" s="385"/>
      <c r="NF36" s="385"/>
      <c r="NG36" s="385"/>
      <c r="NH36" s="385"/>
      <c r="NI36" s="385"/>
      <c r="NJ36" s="385"/>
      <c r="NK36" s="385"/>
      <c r="NL36" s="385"/>
      <c r="NM36" s="385"/>
      <c r="NN36" s="385"/>
      <c r="NO36" s="385"/>
      <c r="NP36" s="385"/>
      <c r="NQ36" s="385"/>
      <c r="NR36" s="385"/>
      <c r="NS36" s="385"/>
      <c r="NT36" s="385"/>
      <c r="NU36" s="385"/>
      <c r="NV36" s="385"/>
      <c r="NW36" s="385"/>
      <c r="NX36" s="385"/>
      <c r="NY36" s="385"/>
      <c r="NZ36" s="385"/>
      <c r="OA36" s="385"/>
      <c r="OB36" s="385"/>
      <c r="OC36" s="385"/>
      <c r="OD36" s="385"/>
      <c r="OE36" s="385"/>
      <c r="OF36" s="385"/>
      <c r="OG36" s="385"/>
      <c r="OH36" s="385"/>
      <c r="OI36" s="385"/>
      <c r="OJ36" s="385"/>
      <c r="OK36" s="385"/>
      <c r="OL36" s="385"/>
      <c r="OM36" s="385"/>
      <c r="ON36" s="385"/>
      <c r="OO36" s="385"/>
      <c r="OP36" s="385"/>
      <c r="OQ36" s="385"/>
      <c r="OR36" s="385"/>
      <c r="OS36" s="385"/>
      <c r="OT36" s="385"/>
      <c r="OU36" s="385"/>
      <c r="OV36" s="385"/>
      <c r="OW36" s="385"/>
      <c r="OX36" s="385"/>
      <c r="OY36" s="385"/>
      <c r="OZ36" s="385"/>
      <c r="PA36" s="385"/>
      <c r="PB36" s="385"/>
      <c r="PC36" s="385"/>
      <c r="PD36" s="385"/>
      <c r="PE36" s="385"/>
      <c r="PF36" s="385"/>
      <c r="PG36" s="385"/>
      <c r="PH36" s="385"/>
      <c r="PI36" s="385"/>
      <c r="PJ36" s="385"/>
      <c r="PK36" s="385"/>
      <c r="PL36" s="385"/>
      <c r="PM36" s="385"/>
      <c r="PN36" s="385"/>
      <c r="PO36" s="385"/>
      <c r="PP36" s="385"/>
      <c r="PQ36" s="385"/>
      <c r="PR36" s="385"/>
      <c r="PS36" s="385"/>
      <c r="PT36" s="385"/>
      <c r="PU36" s="385"/>
      <c r="PV36" s="385"/>
      <c r="PW36" s="385"/>
      <c r="PX36" s="385"/>
      <c r="PY36" s="385"/>
      <c r="PZ36" s="385"/>
      <c r="QA36" s="385"/>
      <c r="QB36" s="385"/>
      <c r="QC36" s="385"/>
      <c r="QD36" s="385"/>
      <c r="QE36" s="385"/>
      <c r="QF36" s="385"/>
      <c r="QG36" s="385"/>
      <c r="QH36" s="385"/>
      <c r="QI36" s="385"/>
      <c r="QJ36" s="385"/>
      <c r="QK36" s="385"/>
      <c r="QL36" s="385"/>
      <c r="QM36" s="385"/>
      <c r="QN36" s="385"/>
      <c r="QO36" s="385"/>
      <c r="QP36" s="385"/>
      <c r="QQ36" s="385"/>
      <c r="QR36" s="385"/>
      <c r="QS36" s="385"/>
      <c r="QT36" s="385"/>
      <c r="QU36" s="385"/>
      <c r="QV36" s="385"/>
      <c r="QW36" s="385"/>
      <c r="QX36" s="385"/>
      <c r="QY36" s="385"/>
      <c r="QZ36" s="385"/>
      <c r="RA36" s="385"/>
      <c r="RB36" s="385"/>
      <c r="RC36" s="385"/>
      <c r="RD36" s="385"/>
      <c r="RE36" s="385"/>
      <c r="RF36" s="385"/>
      <c r="RG36" s="385"/>
      <c r="RH36" s="385"/>
      <c r="RI36" s="385"/>
      <c r="RJ36" s="385"/>
      <c r="RK36" s="385"/>
      <c r="RL36" s="385"/>
      <c r="RM36" s="385"/>
      <c r="RN36" s="385"/>
      <c r="RO36" s="385"/>
      <c r="RP36" s="385"/>
    </row>
    <row r="37" spans="1:484" ht="138" customHeight="1" thickBot="1" x14ac:dyDescent="0.8">
      <c r="A37" s="389" t="s">
        <v>223</v>
      </c>
      <c r="B37" s="649" t="s">
        <v>264</v>
      </c>
      <c r="C37" s="650"/>
      <c r="D37" s="650"/>
      <c r="E37" s="650"/>
      <c r="F37" s="650"/>
      <c r="G37" s="650"/>
      <c r="H37" s="650"/>
      <c r="I37" s="650"/>
      <c r="J37" s="650"/>
      <c r="K37" s="650"/>
      <c r="L37" s="650"/>
      <c r="M37" s="946"/>
      <c r="N37" s="38"/>
      <c r="O37" s="163"/>
      <c r="P37" s="646"/>
      <c r="Q37" s="611"/>
      <c r="R37" s="628"/>
      <c r="S37" s="628"/>
      <c r="T37" s="628"/>
      <c r="U37" s="628"/>
      <c r="V37" s="628"/>
      <c r="W37" s="628"/>
      <c r="X37" s="628"/>
      <c r="Y37" s="628"/>
      <c r="Z37" s="628"/>
      <c r="AA37" s="643"/>
      <c r="AB37" s="184"/>
      <c r="AC37" s="163"/>
      <c r="AD37" s="276"/>
      <c r="AE37" s="38"/>
      <c r="AF37" s="163"/>
      <c r="AG37" s="185"/>
      <c r="AH37" s="38"/>
      <c r="AI37" s="163"/>
      <c r="AJ37" s="276"/>
      <c r="AK37" s="605"/>
      <c r="AL37" s="606"/>
      <c r="AM37" s="169"/>
      <c r="AN37" s="185"/>
      <c r="AO37" s="228"/>
      <c r="AP37" s="169"/>
      <c r="AQ37" s="276"/>
      <c r="AR37" s="228"/>
      <c r="AS37" s="169"/>
      <c r="AT37" s="185"/>
      <c r="AU37" s="228"/>
      <c r="AV37" s="169"/>
      <c r="AW37" s="276"/>
      <c r="AX37" s="228"/>
      <c r="AY37" s="169"/>
      <c r="AZ37" s="276"/>
      <c r="BA37" s="229"/>
      <c r="BB37" s="185"/>
      <c r="BC37" s="276"/>
      <c r="BD37" s="229"/>
      <c r="BE37" s="185"/>
      <c r="BF37" s="185"/>
      <c r="BG37" s="384">
        <f t="shared" si="4"/>
        <v>0</v>
      </c>
      <c r="BH37" s="631" t="s">
        <v>334</v>
      </c>
      <c r="BI37" s="632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274"/>
      <c r="BZ37" s="274"/>
      <c r="CA37" s="274"/>
      <c r="CB37" s="274"/>
      <c r="CC37" s="274"/>
      <c r="CD37" s="274"/>
      <c r="CE37" s="274"/>
      <c r="CF37" s="274"/>
      <c r="CG37" s="274"/>
      <c r="CH37" s="274"/>
      <c r="CI37" s="274"/>
      <c r="CJ37" s="274"/>
      <c r="CK37" s="274"/>
      <c r="CL37" s="274"/>
      <c r="CM37" s="274"/>
      <c r="CN37" s="274"/>
      <c r="CO37" s="274"/>
      <c r="CP37" s="274"/>
      <c r="CQ37" s="274"/>
      <c r="CR37" s="274"/>
      <c r="CS37" s="274"/>
      <c r="CT37" s="274"/>
      <c r="CU37" s="274"/>
      <c r="CV37" s="274"/>
      <c r="CW37" s="274"/>
      <c r="CX37" s="274"/>
      <c r="CY37" s="274"/>
      <c r="CZ37" s="274"/>
      <c r="DA37" s="274"/>
      <c r="DB37" s="274"/>
      <c r="DC37" s="274"/>
      <c r="DD37" s="274"/>
      <c r="DE37" s="274"/>
      <c r="DF37" s="274"/>
      <c r="DG37" s="274"/>
      <c r="DH37" s="274"/>
      <c r="DI37" s="274"/>
      <c r="DJ37" s="274"/>
      <c r="DK37" s="274"/>
      <c r="DL37" s="274"/>
      <c r="DM37" s="274"/>
      <c r="DN37" s="274"/>
      <c r="DO37" s="274"/>
      <c r="DP37" s="274"/>
      <c r="DQ37" s="274"/>
      <c r="DR37" s="274"/>
      <c r="DS37" s="274"/>
      <c r="DT37" s="274"/>
      <c r="DU37" s="274"/>
      <c r="DV37" s="274"/>
      <c r="DW37" s="274"/>
      <c r="DX37" s="274"/>
      <c r="DY37" s="274"/>
      <c r="DZ37" s="274"/>
      <c r="EA37" s="274"/>
      <c r="EB37" s="274"/>
      <c r="EC37" s="274"/>
      <c r="ED37" s="274"/>
      <c r="EE37" s="274"/>
      <c r="EF37" s="274"/>
      <c r="EG37" s="274"/>
      <c r="EH37" s="274"/>
      <c r="EI37" s="274"/>
      <c r="EJ37" s="274"/>
      <c r="EK37" s="274"/>
      <c r="EL37" s="274"/>
      <c r="EM37" s="274"/>
      <c r="EN37" s="274"/>
      <c r="EO37" s="274"/>
      <c r="EP37" s="274"/>
      <c r="EQ37" s="274"/>
      <c r="ER37" s="274"/>
      <c r="ES37" s="274"/>
      <c r="ET37" s="274"/>
      <c r="EU37" s="274"/>
      <c r="EV37" s="274"/>
      <c r="EW37" s="274"/>
      <c r="EX37" s="274"/>
      <c r="EY37" s="274"/>
      <c r="EZ37" s="274"/>
      <c r="FA37" s="274"/>
      <c r="FB37" s="274"/>
      <c r="FC37" s="274"/>
      <c r="FD37" s="274"/>
      <c r="FE37" s="274"/>
      <c r="FF37" s="274"/>
      <c r="FG37" s="274"/>
      <c r="FH37" s="274"/>
      <c r="FI37" s="274"/>
      <c r="FJ37" s="274"/>
      <c r="FK37" s="274"/>
      <c r="FL37" s="274"/>
      <c r="FM37" s="274"/>
      <c r="FN37" s="274"/>
      <c r="FO37" s="274"/>
      <c r="FP37" s="274"/>
      <c r="FQ37" s="274"/>
      <c r="FR37" s="274"/>
      <c r="FS37" s="274"/>
      <c r="FT37" s="274"/>
      <c r="FU37" s="274"/>
      <c r="FV37" s="274"/>
      <c r="FW37" s="274"/>
      <c r="FX37" s="274"/>
      <c r="FY37" s="274"/>
      <c r="FZ37" s="274"/>
      <c r="GA37" s="274"/>
      <c r="GB37" s="274"/>
      <c r="GC37" s="274"/>
      <c r="GD37" s="274"/>
      <c r="GE37" s="274"/>
      <c r="GF37" s="274"/>
      <c r="GG37" s="274"/>
      <c r="GH37" s="274"/>
      <c r="GI37" s="274"/>
      <c r="GJ37" s="274"/>
      <c r="GK37" s="274"/>
      <c r="GL37" s="274"/>
      <c r="GM37" s="274"/>
      <c r="GN37" s="274"/>
      <c r="GO37" s="274"/>
      <c r="GP37" s="274"/>
      <c r="GQ37" s="274"/>
      <c r="GR37" s="274"/>
      <c r="GS37" s="274"/>
      <c r="GT37" s="274"/>
      <c r="GU37" s="274"/>
      <c r="GV37" s="274"/>
      <c r="GW37" s="274"/>
      <c r="GX37" s="274"/>
      <c r="GY37" s="274"/>
      <c r="GZ37" s="274"/>
      <c r="HA37" s="274"/>
      <c r="HB37" s="274"/>
      <c r="HC37" s="274"/>
      <c r="HD37" s="274"/>
      <c r="HE37" s="274"/>
      <c r="HF37" s="274"/>
      <c r="HG37" s="274"/>
      <c r="HH37" s="274"/>
      <c r="HI37" s="274"/>
      <c r="HJ37" s="274"/>
      <c r="HK37" s="274"/>
      <c r="HL37" s="274"/>
      <c r="HM37" s="274"/>
      <c r="HN37" s="274"/>
      <c r="HO37" s="274"/>
      <c r="HP37" s="274"/>
      <c r="HQ37" s="274"/>
      <c r="HR37" s="274"/>
      <c r="HS37" s="274"/>
      <c r="HT37" s="274"/>
      <c r="HU37" s="274"/>
      <c r="HV37" s="274"/>
      <c r="HW37" s="274"/>
      <c r="HX37" s="274"/>
      <c r="HY37" s="274"/>
      <c r="HZ37" s="274"/>
      <c r="IA37" s="274"/>
      <c r="IB37" s="274"/>
      <c r="IC37" s="274"/>
      <c r="ID37" s="274"/>
      <c r="IE37" s="274"/>
      <c r="IF37" s="274"/>
      <c r="IG37" s="274"/>
      <c r="IH37" s="274"/>
      <c r="II37" s="274"/>
      <c r="IJ37" s="274"/>
      <c r="IK37" s="274"/>
      <c r="IL37" s="274"/>
      <c r="IM37" s="274"/>
      <c r="IN37" s="274"/>
      <c r="IO37" s="274"/>
      <c r="IP37" s="274"/>
      <c r="IQ37" s="274"/>
      <c r="IR37" s="274"/>
      <c r="IS37" s="274"/>
      <c r="IT37" s="274"/>
      <c r="IU37" s="274"/>
      <c r="IV37" s="274"/>
      <c r="IW37" s="274"/>
      <c r="IX37" s="274"/>
      <c r="IY37" s="274"/>
      <c r="IZ37" s="274"/>
      <c r="JA37" s="274"/>
      <c r="JB37" s="274"/>
      <c r="JC37" s="274"/>
      <c r="JD37" s="274"/>
      <c r="JE37" s="274"/>
      <c r="JF37" s="274"/>
      <c r="JG37" s="274"/>
      <c r="JH37" s="274"/>
      <c r="JI37" s="274"/>
      <c r="JJ37" s="274"/>
      <c r="JK37" s="274"/>
      <c r="JL37" s="274"/>
      <c r="JM37" s="274"/>
      <c r="JN37" s="274"/>
      <c r="JO37" s="274"/>
      <c r="JP37" s="274"/>
      <c r="JQ37" s="274"/>
      <c r="JR37" s="274"/>
      <c r="JS37" s="274"/>
      <c r="JT37" s="274"/>
      <c r="JU37" s="274"/>
      <c r="JV37" s="274"/>
      <c r="JW37" s="274"/>
      <c r="JX37" s="274"/>
      <c r="JY37" s="274"/>
      <c r="JZ37" s="274"/>
      <c r="KA37" s="274"/>
      <c r="KB37" s="274"/>
      <c r="KC37" s="274"/>
      <c r="KD37" s="274"/>
      <c r="KE37" s="274"/>
      <c r="KF37" s="274"/>
      <c r="KG37" s="274"/>
      <c r="KH37" s="274"/>
      <c r="KI37" s="274"/>
      <c r="KJ37" s="274"/>
      <c r="KK37" s="274"/>
      <c r="KL37" s="274"/>
      <c r="KM37" s="274"/>
      <c r="KN37" s="274"/>
      <c r="KO37" s="274"/>
      <c r="KP37" s="274"/>
      <c r="KQ37" s="274"/>
      <c r="KR37" s="274"/>
      <c r="KS37" s="274"/>
      <c r="KT37" s="274"/>
      <c r="KU37" s="274"/>
      <c r="KV37" s="274"/>
      <c r="KW37" s="274"/>
      <c r="KX37" s="274"/>
      <c r="KY37" s="274"/>
      <c r="KZ37" s="274"/>
      <c r="LA37" s="274"/>
      <c r="LB37" s="274"/>
      <c r="LC37" s="274"/>
      <c r="LD37" s="274"/>
      <c r="LE37" s="274"/>
      <c r="LF37" s="274"/>
      <c r="LG37" s="274"/>
      <c r="LH37" s="274"/>
      <c r="LI37" s="274"/>
      <c r="LJ37" s="274"/>
      <c r="LK37" s="274"/>
      <c r="LL37" s="274"/>
      <c r="LM37" s="274"/>
      <c r="LN37" s="274"/>
      <c r="LO37" s="274"/>
      <c r="LP37" s="274"/>
      <c r="LQ37" s="274"/>
      <c r="LR37" s="274"/>
      <c r="LS37" s="274"/>
      <c r="LT37" s="274"/>
      <c r="LU37" s="274"/>
      <c r="LV37" s="274"/>
      <c r="LW37" s="274"/>
      <c r="LX37" s="274"/>
      <c r="LY37" s="274"/>
      <c r="LZ37" s="274"/>
      <c r="MA37" s="274"/>
      <c r="MB37" s="274"/>
      <c r="MC37" s="274"/>
      <c r="MD37" s="274"/>
      <c r="ME37" s="274"/>
      <c r="MF37" s="274"/>
      <c r="MG37" s="274"/>
      <c r="MH37" s="274"/>
      <c r="MI37" s="274"/>
      <c r="MJ37" s="274"/>
      <c r="MK37" s="274"/>
      <c r="ML37" s="274"/>
      <c r="MM37" s="274"/>
      <c r="MN37" s="274"/>
      <c r="MO37" s="274"/>
      <c r="MP37" s="274"/>
      <c r="MQ37" s="274"/>
      <c r="MR37" s="274"/>
      <c r="MS37" s="274"/>
      <c r="MT37" s="274"/>
      <c r="MU37" s="274"/>
      <c r="MV37" s="274"/>
      <c r="MW37" s="274"/>
      <c r="MX37" s="274"/>
      <c r="MY37" s="274"/>
      <c r="MZ37" s="274"/>
      <c r="NA37" s="274"/>
      <c r="NB37" s="274"/>
      <c r="NC37" s="274"/>
      <c r="ND37" s="274"/>
      <c r="NE37" s="274"/>
      <c r="NF37" s="274"/>
      <c r="NG37" s="274"/>
      <c r="NH37" s="274"/>
      <c r="NI37" s="274"/>
      <c r="NJ37" s="274"/>
      <c r="NK37" s="274"/>
      <c r="NL37" s="274"/>
      <c r="NM37" s="274"/>
      <c r="NN37" s="274"/>
      <c r="NO37" s="274"/>
      <c r="NP37" s="274"/>
      <c r="NQ37" s="274"/>
      <c r="NR37" s="274"/>
      <c r="NS37" s="274"/>
      <c r="NT37" s="274"/>
      <c r="NU37" s="274"/>
      <c r="NV37" s="274"/>
      <c r="NW37" s="274"/>
      <c r="NX37" s="274"/>
      <c r="NY37" s="274"/>
      <c r="NZ37" s="274"/>
      <c r="OA37" s="274"/>
      <c r="OB37" s="274"/>
      <c r="OC37" s="274"/>
      <c r="OD37" s="274"/>
      <c r="OE37" s="274"/>
      <c r="OF37" s="274"/>
      <c r="OG37" s="274"/>
      <c r="OH37" s="274"/>
      <c r="OI37" s="274"/>
      <c r="OJ37" s="274"/>
      <c r="OK37" s="274"/>
      <c r="OL37" s="274"/>
      <c r="OM37" s="274"/>
      <c r="ON37" s="274"/>
      <c r="OO37" s="274"/>
      <c r="OP37" s="274"/>
      <c r="OQ37" s="274"/>
      <c r="OR37" s="274"/>
      <c r="OS37" s="274"/>
      <c r="OT37" s="274"/>
      <c r="OU37" s="274"/>
      <c r="OV37" s="274"/>
      <c r="OW37" s="274"/>
      <c r="OX37" s="274"/>
      <c r="OY37" s="274"/>
      <c r="OZ37" s="274"/>
      <c r="PA37" s="274"/>
      <c r="PB37" s="274"/>
      <c r="PC37" s="274"/>
      <c r="PD37" s="274"/>
      <c r="PE37" s="274"/>
      <c r="PF37" s="274"/>
      <c r="PG37" s="274"/>
      <c r="PH37" s="274"/>
      <c r="PI37" s="274"/>
      <c r="PJ37" s="274"/>
      <c r="PK37" s="274"/>
      <c r="PL37" s="274"/>
      <c r="PM37" s="274"/>
      <c r="PN37" s="274"/>
      <c r="PO37" s="274"/>
      <c r="PP37" s="274"/>
      <c r="PQ37" s="274"/>
      <c r="PR37" s="274"/>
      <c r="PS37" s="274"/>
      <c r="PT37" s="274"/>
      <c r="PU37" s="274"/>
      <c r="PV37" s="274"/>
      <c r="PW37" s="274"/>
      <c r="PX37" s="274"/>
      <c r="PY37" s="274"/>
      <c r="PZ37" s="274"/>
      <c r="QA37" s="274"/>
      <c r="QB37" s="274"/>
      <c r="QC37" s="274"/>
      <c r="QD37" s="274"/>
      <c r="QE37" s="274"/>
      <c r="QF37" s="274"/>
      <c r="QG37" s="274"/>
      <c r="QH37" s="274"/>
      <c r="QI37" s="274"/>
      <c r="QJ37" s="274"/>
      <c r="QK37" s="274"/>
      <c r="QL37" s="274"/>
      <c r="QM37" s="274"/>
      <c r="QN37" s="274"/>
      <c r="QO37" s="274"/>
      <c r="QP37" s="274"/>
      <c r="QQ37" s="274"/>
      <c r="QR37" s="274"/>
      <c r="QS37" s="274"/>
      <c r="QT37" s="274"/>
      <c r="QU37" s="274"/>
      <c r="QV37" s="274"/>
      <c r="QW37" s="274"/>
      <c r="QX37" s="274"/>
      <c r="QY37" s="274"/>
      <c r="QZ37" s="274"/>
      <c r="RA37" s="274"/>
      <c r="RB37" s="274"/>
      <c r="RC37" s="274"/>
      <c r="RD37" s="274"/>
      <c r="RE37" s="274"/>
      <c r="RF37" s="274"/>
      <c r="RG37" s="274"/>
      <c r="RH37" s="274"/>
      <c r="RI37" s="274"/>
      <c r="RJ37" s="274"/>
      <c r="RK37" s="274"/>
      <c r="RL37" s="274"/>
      <c r="RM37" s="274"/>
      <c r="RN37" s="274"/>
      <c r="RO37" s="274"/>
      <c r="RP37" s="274"/>
    </row>
    <row r="38" spans="1:484" ht="59.25" x14ac:dyDescent="0.75">
      <c r="A38" s="196" t="s">
        <v>149</v>
      </c>
      <c r="B38" s="674" t="s">
        <v>150</v>
      </c>
      <c r="C38" s="675"/>
      <c r="D38" s="675"/>
      <c r="E38" s="675"/>
      <c r="F38" s="675"/>
      <c r="G38" s="675"/>
      <c r="H38" s="675"/>
      <c r="I38" s="675"/>
      <c r="J38" s="675"/>
      <c r="K38" s="675"/>
      <c r="L38" s="675"/>
      <c r="M38" s="675"/>
      <c r="N38" s="42">
        <v>1</v>
      </c>
      <c r="O38" s="191" t="s">
        <v>289</v>
      </c>
      <c r="P38" s="636">
        <f t="shared" ref="P38" si="7">AB38+AE38+AH38+AK38+AO38+AR38+AU38+AX38+BA38+BD38</f>
        <v>288</v>
      </c>
      <c r="Q38" s="636"/>
      <c r="R38" s="624">
        <f t="shared" ref="R38" si="8">AC38+AF38+AI38+AM38+AP38+AS38+AV38+AY38+BB38+BE38</f>
        <v>118</v>
      </c>
      <c r="S38" s="624"/>
      <c r="T38" s="624">
        <v>34</v>
      </c>
      <c r="U38" s="624"/>
      <c r="V38" s="624"/>
      <c r="W38" s="624"/>
      <c r="X38" s="624">
        <v>84</v>
      </c>
      <c r="Y38" s="624"/>
      <c r="Z38" s="624"/>
      <c r="AA38" s="625"/>
      <c r="AB38" s="172">
        <v>198</v>
      </c>
      <c r="AC38" s="191">
        <v>84</v>
      </c>
      <c r="AD38" s="277">
        <v>6</v>
      </c>
      <c r="AE38" s="42">
        <v>90</v>
      </c>
      <c r="AF38" s="191">
        <v>34</v>
      </c>
      <c r="AG38" s="39">
        <v>3</v>
      </c>
      <c r="AH38" s="42"/>
      <c r="AI38" s="191"/>
      <c r="AJ38" s="277"/>
      <c r="AK38" s="682"/>
      <c r="AL38" s="683"/>
      <c r="AM38" s="69"/>
      <c r="AN38" s="70"/>
      <c r="AO38" s="42"/>
      <c r="AP38" s="191"/>
      <c r="AQ38" s="277"/>
      <c r="AR38" s="42"/>
      <c r="AS38" s="191"/>
      <c r="AT38" s="39"/>
      <c r="AU38" s="42"/>
      <c r="AV38" s="191"/>
      <c r="AW38" s="277"/>
      <c r="AX38" s="42"/>
      <c r="AY38" s="191"/>
      <c r="AZ38" s="230"/>
      <c r="BA38" s="376"/>
      <c r="BB38" s="71"/>
      <c r="BC38" s="230"/>
      <c r="BD38" s="376"/>
      <c r="BE38" s="71"/>
      <c r="BF38" s="39"/>
      <c r="BG38" s="375">
        <f t="shared" si="4"/>
        <v>9</v>
      </c>
      <c r="BH38" s="655"/>
      <c r="BI38" s="656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74"/>
      <c r="CS38" s="274"/>
      <c r="CT38" s="274"/>
      <c r="CU38" s="274"/>
      <c r="CV38" s="274"/>
      <c r="CW38" s="274"/>
      <c r="CX38" s="274"/>
      <c r="CY38" s="274"/>
      <c r="CZ38" s="274"/>
      <c r="DA38" s="274"/>
      <c r="DB38" s="274"/>
      <c r="DC38" s="274"/>
      <c r="DD38" s="274"/>
      <c r="DE38" s="274"/>
      <c r="DF38" s="274"/>
      <c r="DG38" s="274"/>
      <c r="DH38" s="274"/>
      <c r="DI38" s="274"/>
      <c r="DJ38" s="274"/>
      <c r="DK38" s="274"/>
      <c r="DL38" s="274"/>
      <c r="DM38" s="274"/>
      <c r="DN38" s="274"/>
      <c r="DO38" s="274"/>
      <c r="DP38" s="274"/>
      <c r="DQ38" s="274"/>
      <c r="DR38" s="274"/>
      <c r="DS38" s="274"/>
      <c r="DT38" s="274"/>
      <c r="DU38" s="274"/>
      <c r="DV38" s="274"/>
      <c r="DW38" s="274"/>
      <c r="DX38" s="274"/>
      <c r="DY38" s="274"/>
      <c r="DZ38" s="274"/>
      <c r="EA38" s="274"/>
      <c r="EB38" s="274"/>
      <c r="EC38" s="274"/>
      <c r="ED38" s="274"/>
      <c r="EE38" s="274"/>
      <c r="EF38" s="274"/>
      <c r="EG38" s="274"/>
      <c r="EH38" s="274"/>
      <c r="EI38" s="274"/>
      <c r="EJ38" s="274"/>
      <c r="EK38" s="274"/>
      <c r="EL38" s="274"/>
      <c r="EM38" s="274"/>
      <c r="EN38" s="274"/>
      <c r="EO38" s="274"/>
      <c r="EP38" s="274"/>
      <c r="EQ38" s="274"/>
      <c r="ER38" s="274"/>
      <c r="ES38" s="274"/>
      <c r="ET38" s="274"/>
      <c r="EU38" s="274"/>
      <c r="EV38" s="274"/>
      <c r="EW38" s="274"/>
      <c r="EX38" s="274"/>
      <c r="EY38" s="274"/>
      <c r="EZ38" s="274"/>
      <c r="FA38" s="274"/>
      <c r="FB38" s="274"/>
      <c r="FC38" s="274"/>
      <c r="FD38" s="274"/>
      <c r="FE38" s="274"/>
      <c r="FF38" s="274"/>
      <c r="FG38" s="274"/>
      <c r="FH38" s="274"/>
      <c r="FI38" s="274"/>
      <c r="FJ38" s="274"/>
      <c r="FK38" s="274"/>
      <c r="FL38" s="274"/>
      <c r="FM38" s="274"/>
      <c r="FN38" s="274"/>
      <c r="FO38" s="274"/>
      <c r="FP38" s="274"/>
      <c r="FQ38" s="274"/>
      <c r="FR38" s="274"/>
      <c r="FS38" s="274"/>
      <c r="FT38" s="274"/>
      <c r="FU38" s="274"/>
      <c r="FV38" s="274"/>
      <c r="FW38" s="274"/>
      <c r="FX38" s="274"/>
      <c r="FY38" s="274"/>
      <c r="FZ38" s="274"/>
      <c r="GA38" s="274"/>
      <c r="GB38" s="274"/>
      <c r="GC38" s="274"/>
      <c r="GD38" s="274"/>
      <c r="GE38" s="274"/>
      <c r="GF38" s="274"/>
      <c r="GG38" s="274"/>
      <c r="GH38" s="274"/>
      <c r="GI38" s="274"/>
      <c r="GJ38" s="274"/>
      <c r="GK38" s="274"/>
      <c r="GL38" s="274"/>
      <c r="GM38" s="274"/>
      <c r="GN38" s="274"/>
      <c r="GO38" s="274"/>
      <c r="GP38" s="274"/>
      <c r="GQ38" s="274"/>
      <c r="GR38" s="274"/>
      <c r="GS38" s="274"/>
      <c r="GT38" s="274"/>
      <c r="GU38" s="274"/>
      <c r="GV38" s="274"/>
      <c r="GW38" s="274"/>
      <c r="GX38" s="274"/>
      <c r="GY38" s="274"/>
      <c r="GZ38" s="274"/>
      <c r="HA38" s="274"/>
      <c r="HB38" s="274"/>
      <c r="HC38" s="274"/>
      <c r="HD38" s="274"/>
      <c r="HE38" s="274"/>
      <c r="HF38" s="274"/>
      <c r="HG38" s="274"/>
      <c r="HH38" s="274"/>
      <c r="HI38" s="274"/>
      <c r="HJ38" s="274"/>
      <c r="HK38" s="274"/>
      <c r="HL38" s="274"/>
      <c r="HM38" s="274"/>
      <c r="HN38" s="274"/>
      <c r="HO38" s="274"/>
      <c r="HP38" s="274"/>
      <c r="HQ38" s="274"/>
      <c r="HR38" s="274"/>
      <c r="HS38" s="274"/>
      <c r="HT38" s="274"/>
      <c r="HU38" s="274"/>
      <c r="HV38" s="274"/>
      <c r="HW38" s="274"/>
      <c r="HX38" s="274"/>
      <c r="HY38" s="274"/>
      <c r="HZ38" s="274"/>
      <c r="IA38" s="274"/>
      <c r="IB38" s="274"/>
      <c r="IC38" s="274"/>
      <c r="ID38" s="274"/>
      <c r="IE38" s="274"/>
      <c r="IF38" s="274"/>
      <c r="IG38" s="274"/>
      <c r="IH38" s="274"/>
      <c r="II38" s="274"/>
      <c r="IJ38" s="274"/>
      <c r="IK38" s="274"/>
      <c r="IL38" s="274"/>
      <c r="IM38" s="274"/>
      <c r="IN38" s="274"/>
      <c r="IO38" s="274"/>
      <c r="IP38" s="274"/>
      <c r="IQ38" s="274"/>
      <c r="IR38" s="274"/>
      <c r="IS38" s="274"/>
      <c r="IT38" s="274"/>
      <c r="IU38" s="274"/>
      <c r="IV38" s="274"/>
      <c r="IW38" s="274"/>
      <c r="IX38" s="274"/>
      <c r="IY38" s="274"/>
      <c r="IZ38" s="274"/>
      <c r="JA38" s="274"/>
      <c r="JB38" s="274"/>
      <c r="JC38" s="274"/>
      <c r="JD38" s="274"/>
      <c r="JE38" s="274"/>
      <c r="JF38" s="274"/>
      <c r="JG38" s="274"/>
      <c r="JH38" s="274"/>
      <c r="JI38" s="274"/>
      <c r="JJ38" s="274"/>
      <c r="JK38" s="274"/>
      <c r="JL38" s="274"/>
      <c r="JM38" s="274"/>
      <c r="JN38" s="274"/>
      <c r="JO38" s="274"/>
      <c r="JP38" s="274"/>
      <c r="JQ38" s="274"/>
      <c r="JR38" s="274"/>
      <c r="JS38" s="274"/>
      <c r="JT38" s="274"/>
      <c r="JU38" s="274"/>
      <c r="JV38" s="274"/>
      <c r="JW38" s="274"/>
      <c r="JX38" s="274"/>
      <c r="JY38" s="274"/>
      <c r="JZ38" s="274"/>
      <c r="KA38" s="274"/>
      <c r="KB38" s="274"/>
      <c r="KC38" s="274"/>
      <c r="KD38" s="274"/>
      <c r="KE38" s="274"/>
      <c r="KF38" s="274"/>
      <c r="KG38" s="274"/>
      <c r="KH38" s="274"/>
      <c r="KI38" s="274"/>
      <c r="KJ38" s="274"/>
      <c r="KK38" s="274"/>
      <c r="KL38" s="274"/>
      <c r="KM38" s="274"/>
      <c r="KN38" s="274"/>
      <c r="KO38" s="274"/>
      <c r="KP38" s="274"/>
      <c r="KQ38" s="274"/>
      <c r="KR38" s="274"/>
      <c r="KS38" s="274"/>
      <c r="KT38" s="274"/>
      <c r="KU38" s="274"/>
      <c r="KV38" s="274"/>
      <c r="KW38" s="274"/>
      <c r="KX38" s="274"/>
      <c r="KY38" s="274"/>
      <c r="KZ38" s="274"/>
      <c r="LA38" s="274"/>
      <c r="LB38" s="274"/>
      <c r="LC38" s="274"/>
      <c r="LD38" s="274"/>
      <c r="LE38" s="274"/>
      <c r="LF38" s="274"/>
      <c r="LG38" s="274"/>
      <c r="LH38" s="274"/>
      <c r="LI38" s="274"/>
      <c r="LJ38" s="274"/>
      <c r="LK38" s="274"/>
      <c r="LL38" s="274"/>
      <c r="LM38" s="274"/>
      <c r="LN38" s="274"/>
      <c r="LO38" s="274"/>
      <c r="LP38" s="274"/>
      <c r="LQ38" s="274"/>
      <c r="LR38" s="274"/>
      <c r="LS38" s="274"/>
      <c r="LT38" s="274"/>
      <c r="LU38" s="274"/>
      <c r="LV38" s="274"/>
      <c r="LW38" s="274"/>
      <c r="LX38" s="274"/>
      <c r="LY38" s="274"/>
      <c r="LZ38" s="274"/>
      <c r="MA38" s="274"/>
      <c r="MB38" s="274"/>
      <c r="MC38" s="274"/>
      <c r="MD38" s="274"/>
      <c r="ME38" s="274"/>
      <c r="MF38" s="274"/>
      <c r="MG38" s="274"/>
      <c r="MH38" s="274"/>
      <c r="MI38" s="274"/>
      <c r="MJ38" s="274"/>
      <c r="MK38" s="274"/>
      <c r="ML38" s="274"/>
      <c r="MM38" s="274"/>
      <c r="MN38" s="274"/>
      <c r="MO38" s="274"/>
      <c r="MP38" s="274"/>
      <c r="MQ38" s="274"/>
      <c r="MR38" s="274"/>
      <c r="MS38" s="274"/>
      <c r="MT38" s="274"/>
      <c r="MU38" s="274"/>
      <c r="MV38" s="274"/>
      <c r="MW38" s="274"/>
      <c r="MX38" s="274"/>
      <c r="MY38" s="274"/>
      <c r="MZ38" s="274"/>
      <c r="NA38" s="274"/>
      <c r="NB38" s="274"/>
      <c r="NC38" s="274"/>
      <c r="ND38" s="274"/>
      <c r="NE38" s="274"/>
      <c r="NF38" s="274"/>
      <c r="NG38" s="274"/>
      <c r="NH38" s="274"/>
      <c r="NI38" s="274"/>
      <c r="NJ38" s="274"/>
      <c r="NK38" s="274"/>
      <c r="NL38" s="274"/>
      <c r="NM38" s="274"/>
      <c r="NN38" s="274"/>
      <c r="NO38" s="274"/>
      <c r="NP38" s="274"/>
      <c r="NQ38" s="274"/>
      <c r="NR38" s="274"/>
      <c r="NS38" s="274"/>
      <c r="NT38" s="274"/>
      <c r="NU38" s="274"/>
      <c r="NV38" s="274"/>
      <c r="NW38" s="274"/>
      <c r="NX38" s="274"/>
      <c r="NY38" s="274"/>
      <c r="NZ38" s="274"/>
      <c r="OA38" s="274"/>
      <c r="OB38" s="274"/>
      <c r="OC38" s="274"/>
      <c r="OD38" s="274"/>
      <c r="OE38" s="274"/>
      <c r="OF38" s="274"/>
      <c r="OG38" s="274"/>
      <c r="OH38" s="274"/>
      <c r="OI38" s="274"/>
      <c r="OJ38" s="274"/>
      <c r="OK38" s="274"/>
      <c r="OL38" s="274"/>
      <c r="OM38" s="274"/>
      <c r="ON38" s="274"/>
      <c r="OO38" s="274"/>
      <c r="OP38" s="274"/>
      <c r="OQ38" s="274"/>
      <c r="OR38" s="274"/>
      <c r="OS38" s="274"/>
      <c r="OT38" s="274"/>
      <c r="OU38" s="274"/>
      <c r="OV38" s="274"/>
      <c r="OW38" s="274"/>
      <c r="OX38" s="274"/>
      <c r="OY38" s="274"/>
      <c r="OZ38" s="274"/>
      <c r="PA38" s="274"/>
      <c r="PB38" s="274"/>
      <c r="PC38" s="274"/>
      <c r="PD38" s="274"/>
      <c r="PE38" s="274"/>
      <c r="PF38" s="274"/>
      <c r="PG38" s="274"/>
      <c r="PH38" s="274"/>
      <c r="PI38" s="274"/>
      <c r="PJ38" s="274"/>
      <c r="PK38" s="274"/>
      <c r="PL38" s="274"/>
      <c r="PM38" s="274"/>
      <c r="PN38" s="274"/>
      <c r="PO38" s="274"/>
      <c r="PP38" s="274"/>
      <c r="PQ38" s="274"/>
      <c r="PR38" s="274"/>
      <c r="PS38" s="274"/>
      <c r="PT38" s="274"/>
      <c r="PU38" s="274"/>
      <c r="PV38" s="274"/>
      <c r="PW38" s="274"/>
      <c r="PX38" s="274"/>
      <c r="PY38" s="274"/>
      <c r="PZ38" s="274"/>
      <c r="QA38" s="274"/>
      <c r="QB38" s="274"/>
      <c r="QC38" s="274"/>
      <c r="QD38" s="274"/>
      <c r="QE38" s="274"/>
      <c r="QF38" s="274"/>
      <c r="QG38" s="274"/>
      <c r="QH38" s="274"/>
      <c r="QI38" s="274"/>
      <c r="QJ38" s="274"/>
      <c r="QK38" s="274"/>
      <c r="QL38" s="274"/>
      <c r="QM38" s="274"/>
      <c r="QN38" s="274"/>
      <c r="QO38" s="274"/>
      <c r="QP38" s="274"/>
      <c r="QQ38" s="274"/>
      <c r="QR38" s="274"/>
      <c r="QS38" s="274"/>
      <c r="QT38" s="274"/>
      <c r="QU38" s="274"/>
      <c r="QV38" s="274"/>
      <c r="QW38" s="274"/>
      <c r="QX38" s="274"/>
      <c r="QY38" s="274"/>
      <c r="QZ38" s="274"/>
      <c r="RA38" s="274"/>
      <c r="RB38" s="274"/>
      <c r="RC38" s="274"/>
      <c r="RD38" s="274"/>
      <c r="RE38" s="274"/>
      <c r="RF38" s="274"/>
      <c r="RG38" s="274"/>
      <c r="RH38" s="274"/>
      <c r="RI38" s="274"/>
      <c r="RJ38" s="274"/>
      <c r="RK38" s="274"/>
      <c r="RL38" s="274"/>
      <c r="RM38" s="274"/>
      <c r="RN38" s="274"/>
      <c r="RO38" s="274"/>
      <c r="RP38" s="274"/>
    </row>
    <row r="39" spans="1:484" ht="59.25" x14ac:dyDescent="0.75">
      <c r="A39" s="835" t="s">
        <v>151</v>
      </c>
      <c r="B39" s="674" t="s">
        <v>290</v>
      </c>
      <c r="C39" s="675"/>
      <c r="D39" s="675"/>
      <c r="E39" s="675"/>
      <c r="F39" s="675"/>
      <c r="G39" s="675"/>
      <c r="H39" s="675"/>
      <c r="I39" s="675"/>
      <c r="J39" s="675"/>
      <c r="K39" s="675"/>
      <c r="L39" s="675"/>
      <c r="M39" s="675"/>
      <c r="N39" s="166">
        <v>2</v>
      </c>
      <c r="O39" s="164">
        <v>3</v>
      </c>
      <c r="P39" s="636">
        <f t="shared" ref="P39:P40" si="9">AB39+AE39+AH39+AK39+AO39+AR39+AU39+AX39+BA39+BD39</f>
        <v>230</v>
      </c>
      <c r="Q39" s="636"/>
      <c r="R39" s="624">
        <f t="shared" ref="R39:R40" si="10">AC39+AF39+AI39+AM39+AP39+AS39+AV39+AY39+BB39+BE39</f>
        <v>118</v>
      </c>
      <c r="S39" s="624"/>
      <c r="T39" s="626">
        <v>68</v>
      </c>
      <c r="U39" s="626"/>
      <c r="V39" s="626">
        <v>16</v>
      </c>
      <c r="W39" s="626"/>
      <c r="X39" s="626">
        <v>34</v>
      </c>
      <c r="Y39" s="626"/>
      <c r="Z39" s="626"/>
      <c r="AA39" s="629"/>
      <c r="AB39" s="213"/>
      <c r="AC39" s="164"/>
      <c r="AD39" s="240"/>
      <c r="AE39" s="166">
        <v>140</v>
      </c>
      <c r="AF39" s="164">
        <v>68</v>
      </c>
      <c r="AG39" s="176">
        <v>3</v>
      </c>
      <c r="AH39" s="166">
        <v>90</v>
      </c>
      <c r="AI39" s="164">
        <v>50</v>
      </c>
      <c r="AJ39" s="240">
        <v>3</v>
      </c>
      <c r="AK39" s="662"/>
      <c r="AL39" s="663"/>
      <c r="AM39" s="165"/>
      <c r="AN39" s="81"/>
      <c r="AO39" s="166"/>
      <c r="AP39" s="164"/>
      <c r="AQ39" s="240"/>
      <c r="AR39" s="166"/>
      <c r="AS39" s="164"/>
      <c r="AT39" s="176"/>
      <c r="AU39" s="166"/>
      <c r="AV39" s="164"/>
      <c r="AW39" s="240"/>
      <c r="AX39" s="166"/>
      <c r="AY39" s="164"/>
      <c r="AZ39" s="199"/>
      <c r="BA39" s="318"/>
      <c r="BB39" s="178"/>
      <c r="BC39" s="199"/>
      <c r="BD39" s="318"/>
      <c r="BE39" s="178"/>
      <c r="BF39" s="176"/>
      <c r="BG39" s="379">
        <f t="shared" si="4"/>
        <v>6</v>
      </c>
      <c r="BH39" s="590"/>
      <c r="BI39" s="745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274"/>
      <c r="BZ39" s="274"/>
      <c r="CA39" s="274"/>
      <c r="CB39" s="274"/>
      <c r="CC39" s="274"/>
      <c r="CD39" s="274"/>
      <c r="CE39" s="274"/>
      <c r="CF39" s="274"/>
      <c r="CG39" s="274"/>
      <c r="CH39" s="274"/>
      <c r="CI39" s="274"/>
      <c r="CJ39" s="274"/>
      <c r="CK39" s="274"/>
      <c r="CL39" s="274"/>
      <c r="CM39" s="274"/>
      <c r="CN39" s="274"/>
      <c r="CO39" s="274"/>
      <c r="CP39" s="274"/>
      <c r="CQ39" s="274"/>
      <c r="CR39" s="274"/>
      <c r="CS39" s="274"/>
      <c r="CT39" s="274"/>
      <c r="CU39" s="274"/>
      <c r="CV39" s="274"/>
      <c r="CW39" s="274"/>
      <c r="CX39" s="274"/>
      <c r="CY39" s="274"/>
      <c r="CZ39" s="274"/>
      <c r="DA39" s="274"/>
      <c r="DB39" s="274"/>
      <c r="DC39" s="274"/>
      <c r="DD39" s="274"/>
      <c r="DE39" s="274"/>
      <c r="DF39" s="274"/>
      <c r="DG39" s="274"/>
      <c r="DH39" s="274"/>
      <c r="DI39" s="274"/>
      <c r="DJ39" s="274"/>
      <c r="DK39" s="274"/>
      <c r="DL39" s="274"/>
      <c r="DM39" s="274"/>
      <c r="DN39" s="274"/>
      <c r="DO39" s="274"/>
      <c r="DP39" s="274"/>
      <c r="DQ39" s="274"/>
      <c r="DR39" s="274"/>
      <c r="DS39" s="274"/>
      <c r="DT39" s="274"/>
      <c r="DU39" s="274"/>
      <c r="DV39" s="274"/>
      <c r="DW39" s="274"/>
      <c r="DX39" s="274"/>
      <c r="DY39" s="274"/>
      <c r="DZ39" s="274"/>
      <c r="EA39" s="274"/>
      <c r="EB39" s="274"/>
      <c r="EC39" s="274"/>
      <c r="ED39" s="274"/>
      <c r="EE39" s="274"/>
      <c r="EF39" s="274"/>
      <c r="EG39" s="274"/>
      <c r="EH39" s="274"/>
      <c r="EI39" s="274"/>
      <c r="EJ39" s="274"/>
      <c r="EK39" s="274"/>
      <c r="EL39" s="274"/>
      <c r="EM39" s="274"/>
      <c r="EN39" s="274"/>
      <c r="EO39" s="274"/>
      <c r="EP39" s="274"/>
      <c r="EQ39" s="274"/>
      <c r="ER39" s="274"/>
      <c r="ES39" s="274"/>
      <c r="ET39" s="274"/>
      <c r="EU39" s="274"/>
      <c r="EV39" s="274"/>
      <c r="EW39" s="274"/>
      <c r="EX39" s="274"/>
      <c r="EY39" s="274"/>
      <c r="EZ39" s="274"/>
      <c r="FA39" s="274"/>
      <c r="FB39" s="274"/>
      <c r="FC39" s="274"/>
      <c r="FD39" s="274"/>
      <c r="FE39" s="274"/>
      <c r="FF39" s="274"/>
      <c r="FG39" s="274"/>
      <c r="FH39" s="274"/>
      <c r="FI39" s="274"/>
      <c r="FJ39" s="274"/>
      <c r="FK39" s="274"/>
      <c r="FL39" s="274"/>
      <c r="FM39" s="274"/>
      <c r="FN39" s="274"/>
      <c r="FO39" s="274"/>
      <c r="FP39" s="274"/>
      <c r="FQ39" s="274"/>
      <c r="FR39" s="274"/>
      <c r="FS39" s="274"/>
      <c r="FT39" s="274"/>
      <c r="FU39" s="274"/>
      <c r="FV39" s="274"/>
      <c r="FW39" s="274"/>
      <c r="FX39" s="274"/>
      <c r="FY39" s="274"/>
      <c r="FZ39" s="274"/>
      <c r="GA39" s="274"/>
      <c r="GB39" s="274"/>
      <c r="GC39" s="274"/>
      <c r="GD39" s="274"/>
      <c r="GE39" s="274"/>
      <c r="GF39" s="274"/>
      <c r="GG39" s="274"/>
      <c r="GH39" s="274"/>
      <c r="GI39" s="274"/>
      <c r="GJ39" s="274"/>
      <c r="GK39" s="274"/>
      <c r="GL39" s="274"/>
      <c r="GM39" s="274"/>
      <c r="GN39" s="274"/>
      <c r="GO39" s="274"/>
      <c r="GP39" s="274"/>
      <c r="GQ39" s="274"/>
      <c r="GR39" s="274"/>
      <c r="GS39" s="274"/>
      <c r="GT39" s="274"/>
      <c r="GU39" s="274"/>
      <c r="GV39" s="274"/>
      <c r="GW39" s="274"/>
      <c r="GX39" s="274"/>
      <c r="GY39" s="274"/>
      <c r="GZ39" s="274"/>
      <c r="HA39" s="274"/>
      <c r="HB39" s="274"/>
      <c r="HC39" s="274"/>
      <c r="HD39" s="274"/>
      <c r="HE39" s="274"/>
      <c r="HF39" s="274"/>
      <c r="HG39" s="274"/>
      <c r="HH39" s="274"/>
      <c r="HI39" s="274"/>
      <c r="HJ39" s="274"/>
      <c r="HK39" s="274"/>
      <c r="HL39" s="274"/>
      <c r="HM39" s="274"/>
      <c r="HN39" s="274"/>
      <c r="HO39" s="274"/>
      <c r="HP39" s="274"/>
      <c r="HQ39" s="274"/>
      <c r="HR39" s="274"/>
      <c r="HS39" s="274"/>
      <c r="HT39" s="274"/>
      <c r="HU39" s="274"/>
      <c r="HV39" s="274"/>
      <c r="HW39" s="274"/>
      <c r="HX39" s="274"/>
      <c r="HY39" s="274"/>
      <c r="HZ39" s="274"/>
      <c r="IA39" s="274"/>
      <c r="IB39" s="274"/>
      <c r="IC39" s="274"/>
      <c r="ID39" s="274"/>
      <c r="IE39" s="274"/>
      <c r="IF39" s="274"/>
      <c r="IG39" s="274"/>
      <c r="IH39" s="274"/>
      <c r="II39" s="274"/>
      <c r="IJ39" s="274"/>
      <c r="IK39" s="274"/>
      <c r="IL39" s="274"/>
      <c r="IM39" s="274"/>
      <c r="IN39" s="274"/>
      <c r="IO39" s="274"/>
      <c r="IP39" s="274"/>
      <c r="IQ39" s="274"/>
      <c r="IR39" s="274"/>
      <c r="IS39" s="274"/>
      <c r="IT39" s="274"/>
      <c r="IU39" s="274"/>
      <c r="IV39" s="274"/>
      <c r="IW39" s="274"/>
      <c r="IX39" s="274"/>
      <c r="IY39" s="274"/>
      <c r="IZ39" s="274"/>
      <c r="JA39" s="274"/>
      <c r="JB39" s="274"/>
      <c r="JC39" s="274"/>
      <c r="JD39" s="274"/>
      <c r="JE39" s="274"/>
      <c r="JF39" s="274"/>
      <c r="JG39" s="274"/>
      <c r="JH39" s="274"/>
      <c r="JI39" s="274"/>
      <c r="JJ39" s="274"/>
      <c r="JK39" s="274"/>
      <c r="JL39" s="274"/>
      <c r="JM39" s="274"/>
      <c r="JN39" s="274"/>
      <c r="JO39" s="274"/>
      <c r="JP39" s="274"/>
      <c r="JQ39" s="274"/>
      <c r="JR39" s="274"/>
      <c r="JS39" s="274"/>
      <c r="JT39" s="274"/>
      <c r="JU39" s="274"/>
      <c r="JV39" s="274"/>
      <c r="JW39" s="274"/>
      <c r="JX39" s="274"/>
      <c r="JY39" s="274"/>
      <c r="JZ39" s="274"/>
      <c r="KA39" s="274"/>
      <c r="KB39" s="274"/>
      <c r="KC39" s="274"/>
      <c r="KD39" s="274"/>
      <c r="KE39" s="274"/>
      <c r="KF39" s="274"/>
      <c r="KG39" s="274"/>
      <c r="KH39" s="274"/>
      <c r="KI39" s="274"/>
      <c r="KJ39" s="274"/>
      <c r="KK39" s="274"/>
      <c r="KL39" s="274"/>
      <c r="KM39" s="274"/>
      <c r="KN39" s="274"/>
      <c r="KO39" s="274"/>
      <c r="KP39" s="274"/>
      <c r="KQ39" s="274"/>
      <c r="KR39" s="274"/>
      <c r="KS39" s="274"/>
      <c r="KT39" s="274"/>
      <c r="KU39" s="274"/>
      <c r="KV39" s="274"/>
      <c r="KW39" s="274"/>
      <c r="KX39" s="274"/>
      <c r="KY39" s="274"/>
      <c r="KZ39" s="274"/>
      <c r="LA39" s="274"/>
      <c r="LB39" s="274"/>
      <c r="LC39" s="274"/>
      <c r="LD39" s="274"/>
      <c r="LE39" s="274"/>
      <c r="LF39" s="274"/>
      <c r="LG39" s="274"/>
      <c r="LH39" s="274"/>
      <c r="LI39" s="274"/>
      <c r="LJ39" s="274"/>
      <c r="LK39" s="274"/>
      <c r="LL39" s="274"/>
      <c r="LM39" s="274"/>
      <c r="LN39" s="274"/>
      <c r="LO39" s="274"/>
      <c r="LP39" s="274"/>
      <c r="LQ39" s="274"/>
      <c r="LR39" s="274"/>
      <c r="LS39" s="274"/>
      <c r="LT39" s="274"/>
      <c r="LU39" s="274"/>
      <c r="LV39" s="274"/>
      <c r="LW39" s="274"/>
      <c r="LX39" s="274"/>
      <c r="LY39" s="274"/>
      <c r="LZ39" s="274"/>
      <c r="MA39" s="274"/>
      <c r="MB39" s="274"/>
      <c r="MC39" s="274"/>
      <c r="MD39" s="274"/>
      <c r="ME39" s="274"/>
      <c r="MF39" s="274"/>
      <c r="MG39" s="274"/>
      <c r="MH39" s="274"/>
      <c r="MI39" s="274"/>
      <c r="MJ39" s="274"/>
      <c r="MK39" s="274"/>
      <c r="ML39" s="274"/>
      <c r="MM39" s="274"/>
      <c r="MN39" s="274"/>
      <c r="MO39" s="274"/>
      <c r="MP39" s="274"/>
      <c r="MQ39" s="274"/>
      <c r="MR39" s="274"/>
      <c r="MS39" s="274"/>
      <c r="MT39" s="274"/>
      <c r="MU39" s="274"/>
      <c r="MV39" s="274"/>
      <c r="MW39" s="274"/>
      <c r="MX39" s="274"/>
      <c r="MY39" s="274"/>
      <c r="MZ39" s="274"/>
      <c r="NA39" s="274"/>
      <c r="NB39" s="274"/>
      <c r="NC39" s="274"/>
      <c r="ND39" s="274"/>
      <c r="NE39" s="274"/>
      <c r="NF39" s="274"/>
      <c r="NG39" s="274"/>
      <c r="NH39" s="274"/>
      <c r="NI39" s="274"/>
      <c r="NJ39" s="274"/>
      <c r="NK39" s="274"/>
      <c r="NL39" s="274"/>
      <c r="NM39" s="274"/>
      <c r="NN39" s="274"/>
      <c r="NO39" s="274"/>
      <c r="NP39" s="274"/>
      <c r="NQ39" s="274"/>
      <c r="NR39" s="274"/>
      <c r="NS39" s="274"/>
      <c r="NT39" s="274"/>
      <c r="NU39" s="274"/>
      <c r="NV39" s="274"/>
      <c r="NW39" s="274"/>
      <c r="NX39" s="274"/>
      <c r="NY39" s="274"/>
      <c r="NZ39" s="274"/>
      <c r="OA39" s="274"/>
      <c r="OB39" s="274"/>
      <c r="OC39" s="274"/>
      <c r="OD39" s="274"/>
      <c r="OE39" s="274"/>
      <c r="OF39" s="274"/>
      <c r="OG39" s="274"/>
      <c r="OH39" s="274"/>
      <c r="OI39" s="274"/>
      <c r="OJ39" s="274"/>
      <c r="OK39" s="274"/>
      <c r="OL39" s="274"/>
      <c r="OM39" s="274"/>
      <c r="ON39" s="274"/>
      <c r="OO39" s="274"/>
      <c r="OP39" s="274"/>
      <c r="OQ39" s="274"/>
      <c r="OR39" s="274"/>
      <c r="OS39" s="274"/>
      <c r="OT39" s="274"/>
      <c r="OU39" s="274"/>
      <c r="OV39" s="274"/>
      <c r="OW39" s="274"/>
      <c r="OX39" s="274"/>
      <c r="OY39" s="274"/>
      <c r="OZ39" s="274"/>
      <c r="PA39" s="274"/>
      <c r="PB39" s="274"/>
      <c r="PC39" s="274"/>
      <c r="PD39" s="274"/>
      <c r="PE39" s="274"/>
      <c r="PF39" s="274"/>
      <c r="PG39" s="274"/>
      <c r="PH39" s="274"/>
      <c r="PI39" s="274"/>
      <c r="PJ39" s="274"/>
      <c r="PK39" s="274"/>
      <c r="PL39" s="274"/>
      <c r="PM39" s="274"/>
      <c r="PN39" s="274"/>
      <c r="PO39" s="274"/>
      <c r="PP39" s="274"/>
      <c r="PQ39" s="274"/>
      <c r="PR39" s="274"/>
      <c r="PS39" s="274"/>
      <c r="PT39" s="274"/>
      <c r="PU39" s="274"/>
      <c r="PV39" s="274"/>
      <c r="PW39" s="274"/>
      <c r="PX39" s="274"/>
      <c r="PY39" s="274"/>
      <c r="PZ39" s="274"/>
      <c r="QA39" s="274"/>
      <c r="QB39" s="274"/>
      <c r="QC39" s="274"/>
      <c r="QD39" s="274"/>
      <c r="QE39" s="274"/>
      <c r="QF39" s="274"/>
      <c r="QG39" s="274"/>
      <c r="QH39" s="274"/>
      <c r="QI39" s="274"/>
      <c r="QJ39" s="274"/>
      <c r="QK39" s="274"/>
      <c r="QL39" s="274"/>
      <c r="QM39" s="274"/>
      <c r="QN39" s="274"/>
      <c r="QO39" s="274"/>
      <c r="QP39" s="274"/>
      <c r="QQ39" s="274"/>
      <c r="QR39" s="274"/>
      <c r="QS39" s="274"/>
      <c r="QT39" s="274"/>
      <c r="QU39" s="274"/>
      <c r="QV39" s="274"/>
      <c r="QW39" s="274"/>
      <c r="QX39" s="274"/>
      <c r="QY39" s="274"/>
      <c r="QZ39" s="274"/>
      <c r="RA39" s="274"/>
      <c r="RB39" s="274"/>
      <c r="RC39" s="274"/>
      <c r="RD39" s="274"/>
      <c r="RE39" s="274"/>
      <c r="RF39" s="274"/>
      <c r="RG39" s="274"/>
      <c r="RH39" s="274"/>
      <c r="RI39" s="274"/>
      <c r="RJ39" s="274"/>
      <c r="RK39" s="274"/>
      <c r="RL39" s="274"/>
      <c r="RM39" s="274"/>
      <c r="RN39" s="274"/>
      <c r="RO39" s="274"/>
      <c r="RP39" s="274"/>
    </row>
    <row r="40" spans="1:484" ht="128.25" customHeight="1" thickBot="1" x14ac:dyDescent="0.8">
      <c r="A40" s="913"/>
      <c r="B40" s="679" t="s">
        <v>291</v>
      </c>
      <c r="C40" s="680"/>
      <c r="D40" s="680"/>
      <c r="E40" s="680"/>
      <c r="F40" s="680"/>
      <c r="G40" s="680"/>
      <c r="H40" s="680"/>
      <c r="I40" s="680"/>
      <c r="J40" s="680"/>
      <c r="K40" s="680"/>
      <c r="L40" s="680"/>
      <c r="M40" s="680"/>
      <c r="N40" s="201"/>
      <c r="O40" s="170"/>
      <c r="P40" s="636">
        <f t="shared" si="9"/>
        <v>60</v>
      </c>
      <c r="Q40" s="636"/>
      <c r="R40" s="624">
        <f t="shared" si="10"/>
        <v>0</v>
      </c>
      <c r="S40" s="624"/>
      <c r="T40" s="657"/>
      <c r="U40" s="657"/>
      <c r="V40" s="657"/>
      <c r="W40" s="657"/>
      <c r="X40" s="657"/>
      <c r="Y40" s="657"/>
      <c r="Z40" s="657"/>
      <c r="AA40" s="664"/>
      <c r="AB40" s="195"/>
      <c r="AC40" s="165"/>
      <c r="AD40" s="279"/>
      <c r="AE40" s="80"/>
      <c r="AF40" s="165"/>
      <c r="AG40" s="81"/>
      <c r="AH40" s="80"/>
      <c r="AI40" s="165"/>
      <c r="AJ40" s="279"/>
      <c r="AK40" s="612">
        <v>60</v>
      </c>
      <c r="AL40" s="613"/>
      <c r="AM40" s="165"/>
      <c r="AN40" s="83">
        <v>2</v>
      </c>
      <c r="AO40" s="80"/>
      <c r="AP40" s="165"/>
      <c r="AQ40" s="279"/>
      <c r="AR40" s="80"/>
      <c r="AS40" s="165"/>
      <c r="AT40" s="81"/>
      <c r="AU40" s="80"/>
      <c r="AV40" s="165"/>
      <c r="AW40" s="279"/>
      <c r="AX40" s="80"/>
      <c r="AY40" s="165"/>
      <c r="AZ40" s="231"/>
      <c r="BA40" s="84"/>
      <c r="BB40" s="83"/>
      <c r="BC40" s="231"/>
      <c r="BD40" s="84"/>
      <c r="BE40" s="83"/>
      <c r="BF40" s="81"/>
      <c r="BG40" s="390">
        <f t="shared" si="4"/>
        <v>2</v>
      </c>
      <c r="BH40" s="681"/>
      <c r="BI40" s="786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274"/>
      <c r="BZ40" s="274"/>
      <c r="CA40" s="274"/>
      <c r="CB40" s="274"/>
      <c r="CC40" s="274"/>
      <c r="CD40" s="274"/>
      <c r="CE40" s="274"/>
      <c r="CF40" s="274"/>
      <c r="CG40" s="274"/>
      <c r="CH40" s="274"/>
      <c r="CI40" s="274"/>
      <c r="CJ40" s="274"/>
      <c r="CK40" s="274"/>
      <c r="CL40" s="274"/>
      <c r="CM40" s="274"/>
      <c r="CN40" s="274"/>
      <c r="CO40" s="274"/>
      <c r="CP40" s="274"/>
      <c r="CQ40" s="274"/>
      <c r="CR40" s="274"/>
      <c r="CS40" s="274"/>
      <c r="CT40" s="274"/>
      <c r="CU40" s="274"/>
      <c r="CV40" s="274"/>
      <c r="CW40" s="274"/>
      <c r="CX40" s="274"/>
      <c r="CY40" s="274"/>
      <c r="CZ40" s="274"/>
      <c r="DA40" s="274"/>
      <c r="DB40" s="274"/>
      <c r="DC40" s="274"/>
      <c r="DD40" s="274"/>
      <c r="DE40" s="274"/>
      <c r="DF40" s="274"/>
      <c r="DG40" s="274"/>
      <c r="DH40" s="274"/>
      <c r="DI40" s="274"/>
      <c r="DJ40" s="274"/>
      <c r="DK40" s="274"/>
      <c r="DL40" s="274"/>
      <c r="DM40" s="274"/>
      <c r="DN40" s="274"/>
      <c r="DO40" s="274"/>
      <c r="DP40" s="274"/>
      <c r="DQ40" s="274"/>
      <c r="DR40" s="274"/>
      <c r="DS40" s="274"/>
      <c r="DT40" s="274"/>
      <c r="DU40" s="274"/>
      <c r="DV40" s="274"/>
      <c r="DW40" s="274"/>
      <c r="DX40" s="274"/>
      <c r="DY40" s="274"/>
      <c r="DZ40" s="274"/>
      <c r="EA40" s="274"/>
      <c r="EB40" s="274"/>
      <c r="EC40" s="274"/>
      <c r="ED40" s="274"/>
      <c r="EE40" s="274"/>
      <c r="EF40" s="274"/>
      <c r="EG40" s="274"/>
      <c r="EH40" s="274"/>
      <c r="EI40" s="274"/>
      <c r="EJ40" s="274"/>
      <c r="EK40" s="274"/>
      <c r="EL40" s="274"/>
      <c r="EM40" s="274"/>
      <c r="EN40" s="274"/>
      <c r="EO40" s="274"/>
      <c r="EP40" s="274"/>
      <c r="EQ40" s="274"/>
      <c r="ER40" s="274"/>
      <c r="ES40" s="274"/>
      <c r="ET40" s="274"/>
      <c r="EU40" s="274"/>
      <c r="EV40" s="274"/>
      <c r="EW40" s="274"/>
      <c r="EX40" s="274"/>
      <c r="EY40" s="274"/>
      <c r="EZ40" s="274"/>
      <c r="FA40" s="274"/>
      <c r="FB40" s="274"/>
      <c r="FC40" s="274"/>
      <c r="FD40" s="274"/>
      <c r="FE40" s="274"/>
      <c r="FF40" s="274"/>
      <c r="FG40" s="274"/>
      <c r="FH40" s="274"/>
      <c r="FI40" s="274"/>
      <c r="FJ40" s="274"/>
      <c r="FK40" s="274"/>
      <c r="FL40" s="274"/>
      <c r="FM40" s="274"/>
      <c r="FN40" s="274"/>
      <c r="FO40" s="274"/>
      <c r="FP40" s="274"/>
      <c r="FQ40" s="274"/>
      <c r="FR40" s="274"/>
      <c r="FS40" s="274"/>
      <c r="FT40" s="274"/>
      <c r="FU40" s="274"/>
      <c r="FV40" s="274"/>
      <c r="FW40" s="274"/>
      <c r="FX40" s="274"/>
      <c r="FY40" s="274"/>
      <c r="FZ40" s="274"/>
      <c r="GA40" s="274"/>
      <c r="GB40" s="274"/>
      <c r="GC40" s="274"/>
      <c r="GD40" s="274"/>
      <c r="GE40" s="274"/>
      <c r="GF40" s="274"/>
      <c r="GG40" s="274"/>
      <c r="GH40" s="274"/>
      <c r="GI40" s="274"/>
      <c r="GJ40" s="274"/>
      <c r="GK40" s="274"/>
      <c r="GL40" s="274"/>
      <c r="GM40" s="274"/>
      <c r="GN40" s="274"/>
      <c r="GO40" s="274"/>
      <c r="GP40" s="274"/>
      <c r="GQ40" s="274"/>
      <c r="GR40" s="274"/>
      <c r="GS40" s="274"/>
      <c r="GT40" s="274"/>
      <c r="GU40" s="274"/>
      <c r="GV40" s="274"/>
      <c r="GW40" s="274"/>
      <c r="GX40" s="274"/>
      <c r="GY40" s="274"/>
      <c r="GZ40" s="274"/>
      <c r="HA40" s="274"/>
      <c r="HB40" s="274"/>
      <c r="HC40" s="274"/>
      <c r="HD40" s="274"/>
      <c r="HE40" s="274"/>
      <c r="HF40" s="274"/>
      <c r="HG40" s="274"/>
      <c r="HH40" s="274"/>
      <c r="HI40" s="274"/>
      <c r="HJ40" s="274"/>
      <c r="HK40" s="274"/>
      <c r="HL40" s="274"/>
      <c r="HM40" s="274"/>
      <c r="HN40" s="274"/>
      <c r="HO40" s="274"/>
      <c r="HP40" s="274"/>
      <c r="HQ40" s="274"/>
      <c r="HR40" s="274"/>
      <c r="HS40" s="274"/>
      <c r="HT40" s="274"/>
      <c r="HU40" s="274"/>
      <c r="HV40" s="274"/>
      <c r="HW40" s="274"/>
      <c r="HX40" s="274"/>
      <c r="HY40" s="274"/>
      <c r="HZ40" s="274"/>
      <c r="IA40" s="274"/>
      <c r="IB40" s="274"/>
      <c r="IC40" s="274"/>
      <c r="ID40" s="274"/>
      <c r="IE40" s="274"/>
      <c r="IF40" s="274"/>
      <c r="IG40" s="274"/>
      <c r="IH40" s="274"/>
      <c r="II40" s="274"/>
      <c r="IJ40" s="274"/>
      <c r="IK40" s="274"/>
      <c r="IL40" s="274"/>
      <c r="IM40" s="274"/>
      <c r="IN40" s="274"/>
      <c r="IO40" s="274"/>
      <c r="IP40" s="274"/>
      <c r="IQ40" s="274"/>
      <c r="IR40" s="274"/>
      <c r="IS40" s="274"/>
      <c r="IT40" s="274"/>
      <c r="IU40" s="274"/>
      <c r="IV40" s="274"/>
      <c r="IW40" s="274"/>
      <c r="IX40" s="274"/>
      <c r="IY40" s="274"/>
      <c r="IZ40" s="274"/>
      <c r="JA40" s="274"/>
      <c r="JB40" s="274"/>
      <c r="JC40" s="274"/>
      <c r="JD40" s="274"/>
      <c r="JE40" s="274"/>
      <c r="JF40" s="274"/>
      <c r="JG40" s="274"/>
      <c r="JH40" s="274"/>
      <c r="JI40" s="274"/>
      <c r="JJ40" s="274"/>
      <c r="JK40" s="274"/>
      <c r="JL40" s="274"/>
      <c r="JM40" s="274"/>
      <c r="JN40" s="274"/>
      <c r="JO40" s="274"/>
      <c r="JP40" s="274"/>
      <c r="JQ40" s="274"/>
      <c r="JR40" s="274"/>
      <c r="JS40" s="274"/>
      <c r="JT40" s="274"/>
      <c r="JU40" s="274"/>
      <c r="JV40" s="274"/>
      <c r="JW40" s="274"/>
      <c r="JX40" s="274"/>
      <c r="JY40" s="274"/>
      <c r="JZ40" s="274"/>
      <c r="KA40" s="274"/>
      <c r="KB40" s="274"/>
      <c r="KC40" s="274"/>
      <c r="KD40" s="274"/>
      <c r="KE40" s="274"/>
      <c r="KF40" s="274"/>
      <c r="KG40" s="274"/>
      <c r="KH40" s="274"/>
      <c r="KI40" s="274"/>
      <c r="KJ40" s="274"/>
      <c r="KK40" s="274"/>
      <c r="KL40" s="274"/>
      <c r="KM40" s="274"/>
      <c r="KN40" s="274"/>
      <c r="KO40" s="274"/>
      <c r="KP40" s="274"/>
      <c r="KQ40" s="274"/>
      <c r="KR40" s="274"/>
      <c r="KS40" s="274"/>
      <c r="KT40" s="274"/>
      <c r="KU40" s="274"/>
      <c r="KV40" s="274"/>
      <c r="KW40" s="274"/>
      <c r="KX40" s="274"/>
      <c r="KY40" s="274"/>
      <c r="KZ40" s="274"/>
      <c r="LA40" s="274"/>
      <c r="LB40" s="274"/>
      <c r="LC40" s="274"/>
      <c r="LD40" s="274"/>
      <c r="LE40" s="274"/>
      <c r="LF40" s="274"/>
      <c r="LG40" s="274"/>
      <c r="LH40" s="274"/>
      <c r="LI40" s="274"/>
      <c r="LJ40" s="274"/>
      <c r="LK40" s="274"/>
      <c r="LL40" s="274"/>
      <c r="LM40" s="274"/>
      <c r="LN40" s="274"/>
      <c r="LO40" s="274"/>
      <c r="LP40" s="274"/>
      <c r="LQ40" s="274"/>
      <c r="LR40" s="274"/>
      <c r="LS40" s="274"/>
      <c r="LT40" s="274"/>
      <c r="LU40" s="274"/>
      <c r="LV40" s="274"/>
      <c r="LW40" s="274"/>
      <c r="LX40" s="274"/>
      <c r="LY40" s="274"/>
      <c r="LZ40" s="274"/>
      <c r="MA40" s="274"/>
      <c r="MB40" s="274"/>
      <c r="MC40" s="274"/>
      <c r="MD40" s="274"/>
      <c r="ME40" s="274"/>
      <c r="MF40" s="274"/>
      <c r="MG40" s="274"/>
      <c r="MH40" s="274"/>
      <c r="MI40" s="274"/>
      <c r="MJ40" s="274"/>
      <c r="MK40" s="274"/>
      <c r="ML40" s="274"/>
      <c r="MM40" s="274"/>
      <c r="MN40" s="274"/>
      <c r="MO40" s="274"/>
      <c r="MP40" s="274"/>
      <c r="MQ40" s="274"/>
      <c r="MR40" s="274"/>
      <c r="MS40" s="274"/>
      <c r="MT40" s="274"/>
      <c r="MU40" s="274"/>
      <c r="MV40" s="274"/>
      <c r="MW40" s="274"/>
      <c r="MX40" s="274"/>
      <c r="MY40" s="274"/>
      <c r="MZ40" s="274"/>
      <c r="NA40" s="274"/>
      <c r="NB40" s="274"/>
      <c r="NC40" s="274"/>
      <c r="ND40" s="274"/>
      <c r="NE40" s="274"/>
      <c r="NF40" s="274"/>
      <c r="NG40" s="274"/>
      <c r="NH40" s="274"/>
      <c r="NI40" s="274"/>
      <c r="NJ40" s="274"/>
      <c r="NK40" s="274"/>
      <c r="NL40" s="274"/>
      <c r="NM40" s="274"/>
      <c r="NN40" s="274"/>
      <c r="NO40" s="274"/>
      <c r="NP40" s="274"/>
      <c r="NQ40" s="274"/>
      <c r="NR40" s="274"/>
      <c r="NS40" s="274"/>
      <c r="NT40" s="274"/>
      <c r="NU40" s="274"/>
      <c r="NV40" s="274"/>
      <c r="NW40" s="274"/>
      <c r="NX40" s="274"/>
      <c r="NY40" s="274"/>
      <c r="NZ40" s="274"/>
      <c r="OA40" s="274"/>
      <c r="OB40" s="274"/>
      <c r="OC40" s="274"/>
      <c r="OD40" s="274"/>
      <c r="OE40" s="274"/>
      <c r="OF40" s="274"/>
      <c r="OG40" s="274"/>
      <c r="OH40" s="274"/>
      <c r="OI40" s="274"/>
      <c r="OJ40" s="274"/>
      <c r="OK40" s="274"/>
      <c r="OL40" s="274"/>
      <c r="OM40" s="274"/>
      <c r="ON40" s="274"/>
      <c r="OO40" s="274"/>
      <c r="OP40" s="274"/>
      <c r="OQ40" s="274"/>
      <c r="OR40" s="274"/>
      <c r="OS40" s="274"/>
      <c r="OT40" s="274"/>
      <c r="OU40" s="274"/>
      <c r="OV40" s="274"/>
      <c r="OW40" s="274"/>
      <c r="OX40" s="274"/>
      <c r="OY40" s="274"/>
      <c r="OZ40" s="274"/>
      <c r="PA40" s="274"/>
      <c r="PB40" s="274"/>
      <c r="PC40" s="274"/>
      <c r="PD40" s="274"/>
      <c r="PE40" s="274"/>
      <c r="PF40" s="274"/>
      <c r="PG40" s="274"/>
      <c r="PH40" s="274"/>
      <c r="PI40" s="274"/>
      <c r="PJ40" s="274"/>
      <c r="PK40" s="274"/>
      <c r="PL40" s="274"/>
      <c r="PM40" s="274"/>
      <c r="PN40" s="274"/>
      <c r="PO40" s="274"/>
      <c r="PP40" s="274"/>
      <c r="PQ40" s="274"/>
      <c r="PR40" s="274"/>
      <c r="PS40" s="274"/>
      <c r="PT40" s="274"/>
      <c r="PU40" s="274"/>
      <c r="PV40" s="274"/>
      <c r="PW40" s="274"/>
      <c r="PX40" s="274"/>
      <c r="PY40" s="274"/>
      <c r="PZ40" s="274"/>
      <c r="QA40" s="274"/>
      <c r="QB40" s="274"/>
      <c r="QC40" s="274"/>
      <c r="QD40" s="274"/>
      <c r="QE40" s="274"/>
      <c r="QF40" s="274"/>
      <c r="QG40" s="274"/>
      <c r="QH40" s="274"/>
      <c r="QI40" s="274"/>
      <c r="QJ40" s="274"/>
      <c r="QK40" s="274"/>
      <c r="QL40" s="274"/>
      <c r="QM40" s="274"/>
      <c r="QN40" s="274"/>
      <c r="QO40" s="274"/>
      <c r="QP40" s="274"/>
      <c r="QQ40" s="274"/>
      <c r="QR40" s="274"/>
      <c r="QS40" s="274"/>
      <c r="QT40" s="274"/>
      <c r="QU40" s="274"/>
      <c r="QV40" s="274"/>
      <c r="QW40" s="274"/>
      <c r="QX40" s="274"/>
      <c r="QY40" s="274"/>
      <c r="QZ40" s="274"/>
      <c r="RA40" s="274"/>
      <c r="RB40" s="274"/>
      <c r="RC40" s="274"/>
      <c r="RD40" s="274"/>
      <c r="RE40" s="274"/>
      <c r="RF40" s="274"/>
      <c r="RG40" s="274"/>
      <c r="RH40" s="274"/>
      <c r="RI40" s="274"/>
      <c r="RJ40" s="274"/>
      <c r="RK40" s="274"/>
      <c r="RL40" s="274"/>
      <c r="RM40" s="274"/>
      <c r="RN40" s="274"/>
      <c r="RO40" s="274"/>
      <c r="RP40" s="274"/>
    </row>
    <row r="41" spans="1:484" ht="67.5" customHeight="1" thickBot="1" x14ac:dyDescent="0.8">
      <c r="A41" s="389" t="s">
        <v>222</v>
      </c>
      <c r="B41" s="950" t="s">
        <v>152</v>
      </c>
      <c r="C41" s="951"/>
      <c r="D41" s="951"/>
      <c r="E41" s="951"/>
      <c r="F41" s="951"/>
      <c r="G41" s="951"/>
      <c r="H41" s="951"/>
      <c r="I41" s="951"/>
      <c r="J41" s="951"/>
      <c r="K41" s="951"/>
      <c r="L41" s="951"/>
      <c r="M41" s="951"/>
      <c r="N41" s="26"/>
      <c r="O41" s="232"/>
      <c r="P41" s="646"/>
      <c r="Q41" s="611"/>
      <c r="R41" s="667"/>
      <c r="S41" s="667"/>
      <c r="T41" s="667"/>
      <c r="U41" s="667"/>
      <c r="V41" s="667"/>
      <c r="W41" s="667"/>
      <c r="X41" s="667"/>
      <c r="Y41" s="667"/>
      <c r="Z41" s="667"/>
      <c r="AA41" s="722"/>
      <c r="AB41" s="184"/>
      <c r="AC41" s="163"/>
      <c r="AD41" s="276"/>
      <c r="AE41" s="38"/>
      <c r="AF41" s="163"/>
      <c r="AG41" s="185"/>
      <c r="AH41" s="38"/>
      <c r="AI41" s="163"/>
      <c r="AJ41" s="276"/>
      <c r="AK41" s="605"/>
      <c r="AL41" s="606"/>
      <c r="AM41" s="169"/>
      <c r="AN41" s="185"/>
      <c r="AO41" s="228"/>
      <c r="AP41" s="169"/>
      <c r="AQ41" s="276"/>
      <c r="AR41" s="228"/>
      <c r="AS41" s="169"/>
      <c r="AT41" s="185"/>
      <c r="AU41" s="228"/>
      <c r="AV41" s="169"/>
      <c r="AW41" s="276"/>
      <c r="AX41" s="228"/>
      <c r="AY41" s="169"/>
      <c r="AZ41" s="276"/>
      <c r="BA41" s="229"/>
      <c r="BB41" s="185"/>
      <c r="BC41" s="276"/>
      <c r="BD41" s="229"/>
      <c r="BE41" s="185"/>
      <c r="BF41" s="185"/>
      <c r="BG41" s="391">
        <f t="shared" si="4"/>
        <v>0</v>
      </c>
      <c r="BH41" s="668"/>
      <c r="BI41" s="66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274"/>
      <c r="BZ41" s="274"/>
      <c r="CA41" s="274"/>
      <c r="CB41" s="274"/>
      <c r="CC41" s="274"/>
      <c r="CD41" s="274"/>
      <c r="CE41" s="274"/>
      <c r="CF41" s="274"/>
      <c r="CG41" s="274"/>
      <c r="CH41" s="274"/>
      <c r="CI41" s="274"/>
      <c r="CJ41" s="274"/>
      <c r="CK41" s="274"/>
      <c r="CL41" s="274"/>
      <c r="CM41" s="274"/>
      <c r="CN41" s="274"/>
      <c r="CO41" s="274"/>
      <c r="CP41" s="274"/>
      <c r="CQ41" s="274"/>
      <c r="CR41" s="274"/>
      <c r="CS41" s="274"/>
      <c r="CT41" s="274"/>
      <c r="CU41" s="274"/>
      <c r="CV41" s="274"/>
      <c r="CW41" s="274"/>
      <c r="CX41" s="274"/>
      <c r="CY41" s="274"/>
      <c r="CZ41" s="274"/>
      <c r="DA41" s="274"/>
      <c r="DB41" s="274"/>
      <c r="DC41" s="274"/>
      <c r="DD41" s="274"/>
      <c r="DE41" s="274"/>
      <c r="DF41" s="274"/>
      <c r="DG41" s="274"/>
      <c r="DH41" s="274"/>
      <c r="DI41" s="274"/>
      <c r="DJ41" s="274"/>
      <c r="DK41" s="274"/>
      <c r="DL41" s="274"/>
      <c r="DM41" s="274"/>
      <c r="DN41" s="274"/>
      <c r="DO41" s="274"/>
      <c r="DP41" s="274"/>
      <c r="DQ41" s="274"/>
      <c r="DR41" s="274"/>
      <c r="DS41" s="274"/>
      <c r="DT41" s="274"/>
      <c r="DU41" s="274"/>
      <c r="DV41" s="274"/>
      <c r="DW41" s="274"/>
      <c r="DX41" s="274"/>
      <c r="DY41" s="274"/>
      <c r="DZ41" s="274"/>
      <c r="EA41" s="274"/>
      <c r="EB41" s="274"/>
      <c r="EC41" s="274"/>
      <c r="ED41" s="274"/>
      <c r="EE41" s="274"/>
      <c r="EF41" s="274"/>
      <c r="EG41" s="274"/>
      <c r="EH41" s="274"/>
      <c r="EI41" s="274"/>
      <c r="EJ41" s="274"/>
      <c r="EK41" s="274"/>
      <c r="EL41" s="274"/>
      <c r="EM41" s="274"/>
      <c r="EN41" s="274"/>
      <c r="EO41" s="274"/>
      <c r="EP41" s="274"/>
      <c r="EQ41" s="274"/>
      <c r="ER41" s="274"/>
      <c r="ES41" s="274"/>
      <c r="ET41" s="274"/>
      <c r="EU41" s="274"/>
      <c r="EV41" s="274"/>
      <c r="EW41" s="274"/>
      <c r="EX41" s="274"/>
      <c r="EY41" s="274"/>
      <c r="EZ41" s="274"/>
      <c r="FA41" s="274"/>
      <c r="FB41" s="274"/>
      <c r="FC41" s="274"/>
      <c r="FD41" s="274"/>
      <c r="FE41" s="274"/>
      <c r="FF41" s="274"/>
      <c r="FG41" s="274"/>
      <c r="FH41" s="274"/>
      <c r="FI41" s="274"/>
      <c r="FJ41" s="274"/>
      <c r="FK41" s="274"/>
      <c r="FL41" s="274"/>
      <c r="FM41" s="274"/>
      <c r="FN41" s="274"/>
      <c r="FO41" s="274"/>
      <c r="FP41" s="274"/>
      <c r="FQ41" s="274"/>
      <c r="FR41" s="274"/>
      <c r="FS41" s="274"/>
      <c r="FT41" s="274"/>
      <c r="FU41" s="274"/>
      <c r="FV41" s="274"/>
      <c r="FW41" s="274"/>
      <c r="FX41" s="274"/>
      <c r="FY41" s="274"/>
      <c r="FZ41" s="274"/>
      <c r="GA41" s="274"/>
      <c r="GB41" s="274"/>
      <c r="GC41" s="274"/>
      <c r="GD41" s="274"/>
      <c r="GE41" s="274"/>
      <c r="GF41" s="274"/>
      <c r="GG41" s="274"/>
      <c r="GH41" s="274"/>
      <c r="GI41" s="274"/>
      <c r="GJ41" s="274"/>
      <c r="GK41" s="274"/>
      <c r="GL41" s="274"/>
      <c r="GM41" s="274"/>
      <c r="GN41" s="274"/>
      <c r="GO41" s="274"/>
      <c r="GP41" s="274"/>
      <c r="GQ41" s="274"/>
      <c r="GR41" s="274"/>
      <c r="GS41" s="274"/>
      <c r="GT41" s="274"/>
      <c r="GU41" s="274"/>
      <c r="GV41" s="274"/>
      <c r="GW41" s="274"/>
      <c r="GX41" s="274"/>
      <c r="GY41" s="274"/>
      <c r="GZ41" s="274"/>
      <c r="HA41" s="274"/>
      <c r="HB41" s="274"/>
      <c r="HC41" s="274"/>
      <c r="HD41" s="274"/>
      <c r="HE41" s="274"/>
      <c r="HF41" s="274"/>
      <c r="HG41" s="274"/>
      <c r="HH41" s="274"/>
      <c r="HI41" s="274"/>
      <c r="HJ41" s="274"/>
      <c r="HK41" s="274"/>
      <c r="HL41" s="274"/>
      <c r="HM41" s="274"/>
      <c r="HN41" s="274"/>
      <c r="HO41" s="274"/>
      <c r="HP41" s="274"/>
      <c r="HQ41" s="274"/>
      <c r="HR41" s="274"/>
      <c r="HS41" s="274"/>
      <c r="HT41" s="274"/>
      <c r="HU41" s="274"/>
      <c r="HV41" s="274"/>
      <c r="HW41" s="274"/>
      <c r="HX41" s="274"/>
      <c r="HY41" s="274"/>
      <c r="HZ41" s="274"/>
      <c r="IA41" s="274"/>
      <c r="IB41" s="274"/>
      <c r="IC41" s="274"/>
      <c r="ID41" s="274"/>
      <c r="IE41" s="274"/>
      <c r="IF41" s="274"/>
      <c r="IG41" s="274"/>
      <c r="IH41" s="274"/>
      <c r="II41" s="274"/>
      <c r="IJ41" s="274"/>
      <c r="IK41" s="274"/>
      <c r="IL41" s="274"/>
      <c r="IM41" s="274"/>
      <c r="IN41" s="274"/>
      <c r="IO41" s="274"/>
      <c r="IP41" s="274"/>
      <c r="IQ41" s="274"/>
      <c r="IR41" s="274"/>
      <c r="IS41" s="274"/>
      <c r="IT41" s="274"/>
      <c r="IU41" s="274"/>
      <c r="IV41" s="274"/>
      <c r="IW41" s="274"/>
      <c r="IX41" s="274"/>
      <c r="IY41" s="274"/>
      <c r="IZ41" s="274"/>
      <c r="JA41" s="274"/>
      <c r="JB41" s="274"/>
      <c r="JC41" s="274"/>
      <c r="JD41" s="274"/>
      <c r="JE41" s="274"/>
      <c r="JF41" s="274"/>
      <c r="JG41" s="274"/>
      <c r="JH41" s="274"/>
      <c r="JI41" s="274"/>
      <c r="JJ41" s="274"/>
      <c r="JK41" s="274"/>
      <c r="JL41" s="274"/>
      <c r="JM41" s="274"/>
      <c r="JN41" s="274"/>
      <c r="JO41" s="274"/>
      <c r="JP41" s="274"/>
      <c r="JQ41" s="274"/>
      <c r="JR41" s="274"/>
      <c r="JS41" s="274"/>
      <c r="JT41" s="274"/>
      <c r="JU41" s="274"/>
      <c r="JV41" s="274"/>
      <c r="JW41" s="274"/>
      <c r="JX41" s="274"/>
      <c r="JY41" s="274"/>
      <c r="JZ41" s="274"/>
      <c r="KA41" s="274"/>
      <c r="KB41" s="274"/>
      <c r="KC41" s="274"/>
      <c r="KD41" s="274"/>
      <c r="KE41" s="274"/>
      <c r="KF41" s="274"/>
      <c r="KG41" s="274"/>
      <c r="KH41" s="274"/>
      <c r="KI41" s="274"/>
      <c r="KJ41" s="274"/>
      <c r="KK41" s="274"/>
      <c r="KL41" s="274"/>
      <c r="KM41" s="274"/>
      <c r="KN41" s="274"/>
      <c r="KO41" s="274"/>
      <c r="KP41" s="274"/>
      <c r="KQ41" s="274"/>
      <c r="KR41" s="274"/>
      <c r="KS41" s="274"/>
      <c r="KT41" s="274"/>
      <c r="KU41" s="274"/>
      <c r="KV41" s="274"/>
      <c r="KW41" s="274"/>
      <c r="KX41" s="274"/>
      <c r="KY41" s="274"/>
      <c r="KZ41" s="274"/>
      <c r="LA41" s="274"/>
      <c r="LB41" s="274"/>
      <c r="LC41" s="274"/>
      <c r="LD41" s="274"/>
      <c r="LE41" s="274"/>
      <c r="LF41" s="274"/>
      <c r="LG41" s="274"/>
      <c r="LH41" s="274"/>
      <c r="LI41" s="274"/>
      <c r="LJ41" s="274"/>
      <c r="LK41" s="274"/>
      <c r="LL41" s="274"/>
      <c r="LM41" s="274"/>
      <c r="LN41" s="274"/>
      <c r="LO41" s="274"/>
      <c r="LP41" s="274"/>
      <c r="LQ41" s="274"/>
      <c r="LR41" s="274"/>
      <c r="LS41" s="274"/>
      <c r="LT41" s="274"/>
      <c r="LU41" s="274"/>
      <c r="LV41" s="274"/>
      <c r="LW41" s="274"/>
      <c r="LX41" s="274"/>
      <c r="LY41" s="274"/>
      <c r="LZ41" s="274"/>
      <c r="MA41" s="274"/>
      <c r="MB41" s="274"/>
      <c r="MC41" s="274"/>
      <c r="MD41" s="274"/>
      <c r="ME41" s="274"/>
      <c r="MF41" s="274"/>
      <c r="MG41" s="274"/>
      <c r="MH41" s="274"/>
      <c r="MI41" s="274"/>
      <c r="MJ41" s="274"/>
      <c r="MK41" s="274"/>
      <c r="ML41" s="274"/>
      <c r="MM41" s="274"/>
      <c r="MN41" s="274"/>
      <c r="MO41" s="274"/>
      <c r="MP41" s="274"/>
      <c r="MQ41" s="274"/>
      <c r="MR41" s="274"/>
      <c r="MS41" s="274"/>
      <c r="MT41" s="274"/>
      <c r="MU41" s="274"/>
      <c r="MV41" s="274"/>
      <c r="MW41" s="274"/>
      <c r="MX41" s="274"/>
      <c r="MY41" s="274"/>
      <c r="MZ41" s="274"/>
      <c r="NA41" s="274"/>
      <c r="NB41" s="274"/>
      <c r="NC41" s="274"/>
      <c r="ND41" s="274"/>
      <c r="NE41" s="274"/>
      <c r="NF41" s="274"/>
      <c r="NG41" s="274"/>
      <c r="NH41" s="274"/>
      <c r="NI41" s="274"/>
      <c r="NJ41" s="274"/>
      <c r="NK41" s="274"/>
      <c r="NL41" s="274"/>
      <c r="NM41" s="274"/>
      <c r="NN41" s="274"/>
      <c r="NO41" s="274"/>
      <c r="NP41" s="274"/>
      <c r="NQ41" s="274"/>
      <c r="NR41" s="274"/>
      <c r="NS41" s="274"/>
      <c r="NT41" s="274"/>
      <c r="NU41" s="274"/>
      <c r="NV41" s="274"/>
      <c r="NW41" s="274"/>
      <c r="NX41" s="274"/>
      <c r="NY41" s="274"/>
      <c r="NZ41" s="274"/>
      <c r="OA41" s="274"/>
      <c r="OB41" s="274"/>
      <c r="OC41" s="274"/>
      <c r="OD41" s="274"/>
      <c r="OE41" s="274"/>
      <c r="OF41" s="274"/>
      <c r="OG41" s="274"/>
      <c r="OH41" s="274"/>
      <c r="OI41" s="274"/>
      <c r="OJ41" s="274"/>
      <c r="OK41" s="274"/>
      <c r="OL41" s="274"/>
      <c r="OM41" s="274"/>
      <c r="ON41" s="274"/>
      <c r="OO41" s="274"/>
      <c r="OP41" s="274"/>
      <c r="OQ41" s="274"/>
      <c r="OR41" s="274"/>
      <c r="OS41" s="274"/>
      <c r="OT41" s="274"/>
      <c r="OU41" s="274"/>
      <c r="OV41" s="274"/>
      <c r="OW41" s="274"/>
      <c r="OX41" s="274"/>
      <c r="OY41" s="274"/>
      <c r="OZ41" s="274"/>
      <c r="PA41" s="274"/>
      <c r="PB41" s="274"/>
      <c r="PC41" s="274"/>
      <c r="PD41" s="274"/>
      <c r="PE41" s="274"/>
      <c r="PF41" s="274"/>
      <c r="PG41" s="274"/>
      <c r="PH41" s="274"/>
      <c r="PI41" s="274"/>
      <c r="PJ41" s="274"/>
      <c r="PK41" s="274"/>
      <c r="PL41" s="274"/>
      <c r="PM41" s="274"/>
      <c r="PN41" s="274"/>
      <c r="PO41" s="274"/>
      <c r="PP41" s="274"/>
      <c r="PQ41" s="274"/>
      <c r="PR41" s="274"/>
      <c r="PS41" s="274"/>
      <c r="PT41" s="274"/>
      <c r="PU41" s="274"/>
      <c r="PV41" s="274"/>
      <c r="PW41" s="274"/>
      <c r="PX41" s="274"/>
      <c r="PY41" s="274"/>
      <c r="PZ41" s="274"/>
      <c r="QA41" s="274"/>
      <c r="QB41" s="274"/>
      <c r="QC41" s="274"/>
      <c r="QD41" s="274"/>
      <c r="QE41" s="274"/>
      <c r="QF41" s="274"/>
      <c r="QG41" s="274"/>
      <c r="QH41" s="274"/>
      <c r="QI41" s="274"/>
      <c r="QJ41" s="274"/>
      <c r="QK41" s="274"/>
      <c r="QL41" s="274"/>
      <c r="QM41" s="274"/>
      <c r="QN41" s="274"/>
      <c r="QO41" s="274"/>
      <c r="QP41" s="274"/>
      <c r="QQ41" s="274"/>
      <c r="QR41" s="274"/>
      <c r="QS41" s="274"/>
      <c r="QT41" s="274"/>
      <c r="QU41" s="274"/>
      <c r="QV41" s="274"/>
      <c r="QW41" s="274"/>
      <c r="QX41" s="274"/>
      <c r="QY41" s="274"/>
      <c r="QZ41" s="274"/>
      <c r="RA41" s="274"/>
      <c r="RB41" s="274"/>
      <c r="RC41" s="274"/>
      <c r="RD41" s="274"/>
      <c r="RE41" s="274"/>
      <c r="RF41" s="274"/>
      <c r="RG41" s="274"/>
      <c r="RH41" s="274"/>
      <c r="RI41" s="274"/>
      <c r="RJ41" s="274"/>
      <c r="RK41" s="274"/>
      <c r="RL41" s="274"/>
      <c r="RM41" s="274"/>
      <c r="RN41" s="274"/>
      <c r="RO41" s="274"/>
      <c r="RP41" s="274"/>
    </row>
    <row r="42" spans="1:484" ht="76.5" customHeight="1" thickBot="1" x14ac:dyDescent="0.8">
      <c r="A42" s="392" t="s">
        <v>153</v>
      </c>
      <c r="B42" s="723" t="s">
        <v>154</v>
      </c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8"/>
      <c r="N42" s="38">
        <v>4</v>
      </c>
      <c r="O42" s="393" t="s">
        <v>329</v>
      </c>
      <c r="P42" s="636">
        <f t="shared" ref="P42" si="11">AB42+AE42+AH42+AK42+AO42+AR42+AU42+AX42+BA42+BD42</f>
        <v>360</v>
      </c>
      <c r="Q42" s="636"/>
      <c r="R42" s="628">
        <f t="shared" ref="R42" si="12">AC42+AF42+AI42+AM42+AP42+AS42+AV42+AY42+BB42+BE42</f>
        <v>136</v>
      </c>
      <c r="S42" s="628"/>
      <c r="T42" s="628"/>
      <c r="U42" s="628"/>
      <c r="V42" s="628"/>
      <c r="W42" s="628"/>
      <c r="X42" s="628">
        <v>136</v>
      </c>
      <c r="Y42" s="628"/>
      <c r="Z42" s="628"/>
      <c r="AA42" s="643"/>
      <c r="AB42" s="45">
        <v>90</v>
      </c>
      <c r="AC42" s="440">
        <v>34</v>
      </c>
      <c r="AD42" s="49">
        <v>3</v>
      </c>
      <c r="AE42" s="234">
        <v>90</v>
      </c>
      <c r="AF42" s="440">
        <v>34</v>
      </c>
      <c r="AG42" s="47">
        <v>3</v>
      </c>
      <c r="AH42" s="358">
        <v>90</v>
      </c>
      <c r="AI42" s="440">
        <v>34</v>
      </c>
      <c r="AJ42" s="49">
        <v>3</v>
      </c>
      <c r="AK42" s="610">
        <v>90</v>
      </c>
      <c r="AL42" s="611"/>
      <c r="AM42" s="440">
        <v>34</v>
      </c>
      <c r="AN42" s="47">
        <v>3</v>
      </c>
      <c r="AO42" s="358"/>
      <c r="AP42" s="440"/>
      <c r="AQ42" s="49"/>
      <c r="AR42" s="358"/>
      <c r="AS42" s="440"/>
      <c r="AT42" s="47"/>
      <c r="AU42" s="358"/>
      <c r="AV42" s="440"/>
      <c r="AW42" s="49"/>
      <c r="AX42" s="358"/>
      <c r="AY42" s="440"/>
      <c r="AZ42" s="465"/>
      <c r="BA42" s="464"/>
      <c r="BB42" s="87"/>
      <c r="BC42" s="465"/>
      <c r="BD42" s="464"/>
      <c r="BE42" s="87"/>
      <c r="BF42" s="47"/>
      <c r="BG42" s="391">
        <f t="shared" si="4"/>
        <v>12</v>
      </c>
      <c r="BH42" s="610" t="s">
        <v>24</v>
      </c>
      <c r="BI42" s="66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274"/>
      <c r="BZ42" s="274"/>
      <c r="CA42" s="274"/>
      <c r="CB42" s="274"/>
      <c r="CC42" s="274"/>
      <c r="CD42" s="274"/>
      <c r="CE42" s="274"/>
      <c r="CF42" s="274"/>
      <c r="CG42" s="274"/>
      <c r="CH42" s="274"/>
      <c r="CI42" s="274"/>
      <c r="CJ42" s="274"/>
      <c r="CK42" s="274"/>
      <c r="CL42" s="274"/>
      <c r="CM42" s="274"/>
      <c r="CN42" s="274"/>
      <c r="CO42" s="274"/>
      <c r="CP42" s="274"/>
      <c r="CQ42" s="274"/>
      <c r="CR42" s="274"/>
      <c r="CS42" s="274"/>
      <c r="CT42" s="274"/>
      <c r="CU42" s="274"/>
      <c r="CV42" s="274"/>
      <c r="CW42" s="274"/>
      <c r="CX42" s="274"/>
      <c r="CY42" s="274"/>
      <c r="CZ42" s="274"/>
      <c r="DA42" s="274"/>
      <c r="DB42" s="274"/>
      <c r="DC42" s="274"/>
      <c r="DD42" s="274"/>
      <c r="DE42" s="274"/>
      <c r="DF42" s="274"/>
      <c r="DG42" s="274"/>
      <c r="DH42" s="274"/>
      <c r="DI42" s="274"/>
      <c r="DJ42" s="274"/>
      <c r="DK42" s="274"/>
      <c r="DL42" s="274"/>
      <c r="DM42" s="274"/>
      <c r="DN42" s="274"/>
      <c r="DO42" s="274"/>
      <c r="DP42" s="274"/>
      <c r="DQ42" s="274"/>
      <c r="DR42" s="274"/>
      <c r="DS42" s="274"/>
      <c r="DT42" s="274"/>
      <c r="DU42" s="274"/>
      <c r="DV42" s="274"/>
      <c r="DW42" s="274"/>
      <c r="DX42" s="274"/>
      <c r="DY42" s="274"/>
      <c r="DZ42" s="274"/>
      <c r="EA42" s="274"/>
      <c r="EB42" s="274"/>
      <c r="EC42" s="274"/>
      <c r="ED42" s="274"/>
      <c r="EE42" s="274"/>
      <c r="EF42" s="274"/>
      <c r="EG42" s="274"/>
      <c r="EH42" s="274"/>
      <c r="EI42" s="274"/>
      <c r="EJ42" s="274"/>
      <c r="EK42" s="274"/>
      <c r="EL42" s="274"/>
      <c r="EM42" s="274"/>
      <c r="EN42" s="274"/>
      <c r="EO42" s="274"/>
      <c r="EP42" s="274"/>
      <c r="EQ42" s="274"/>
      <c r="ER42" s="274"/>
      <c r="ES42" s="274"/>
      <c r="ET42" s="274"/>
      <c r="EU42" s="274"/>
      <c r="EV42" s="274"/>
      <c r="EW42" s="274"/>
      <c r="EX42" s="274"/>
      <c r="EY42" s="274"/>
      <c r="EZ42" s="274"/>
      <c r="FA42" s="274"/>
      <c r="FB42" s="274"/>
      <c r="FC42" s="274"/>
      <c r="FD42" s="274"/>
      <c r="FE42" s="274"/>
      <c r="FF42" s="274"/>
      <c r="FG42" s="274"/>
      <c r="FH42" s="274"/>
      <c r="FI42" s="274"/>
      <c r="FJ42" s="274"/>
      <c r="FK42" s="274"/>
      <c r="FL42" s="274"/>
      <c r="FM42" s="274"/>
      <c r="FN42" s="274"/>
      <c r="FO42" s="274"/>
      <c r="FP42" s="274"/>
      <c r="FQ42" s="274"/>
      <c r="FR42" s="274"/>
      <c r="FS42" s="274"/>
      <c r="FT42" s="274"/>
      <c r="FU42" s="274"/>
      <c r="FV42" s="274"/>
      <c r="FW42" s="274"/>
      <c r="FX42" s="274"/>
      <c r="FY42" s="274"/>
      <c r="FZ42" s="274"/>
      <c r="GA42" s="274"/>
      <c r="GB42" s="274"/>
      <c r="GC42" s="274"/>
      <c r="GD42" s="274"/>
      <c r="GE42" s="274"/>
      <c r="GF42" s="274"/>
      <c r="GG42" s="274"/>
      <c r="GH42" s="274"/>
      <c r="GI42" s="274"/>
      <c r="GJ42" s="274"/>
      <c r="GK42" s="274"/>
      <c r="GL42" s="274"/>
      <c r="GM42" s="274"/>
      <c r="GN42" s="274"/>
      <c r="GO42" s="274"/>
      <c r="GP42" s="274"/>
      <c r="GQ42" s="274"/>
      <c r="GR42" s="274"/>
      <c r="GS42" s="274"/>
      <c r="GT42" s="274"/>
      <c r="GU42" s="274"/>
      <c r="GV42" s="274"/>
      <c r="GW42" s="274"/>
      <c r="GX42" s="274"/>
      <c r="GY42" s="274"/>
      <c r="GZ42" s="274"/>
      <c r="HA42" s="274"/>
      <c r="HB42" s="274"/>
      <c r="HC42" s="274"/>
      <c r="HD42" s="274"/>
      <c r="HE42" s="274"/>
      <c r="HF42" s="274"/>
      <c r="HG42" s="274"/>
      <c r="HH42" s="274"/>
      <c r="HI42" s="274"/>
      <c r="HJ42" s="274"/>
      <c r="HK42" s="274"/>
      <c r="HL42" s="274"/>
      <c r="HM42" s="274"/>
      <c r="HN42" s="274"/>
      <c r="HO42" s="274"/>
      <c r="HP42" s="274"/>
      <c r="HQ42" s="274"/>
      <c r="HR42" s="274"/>
      <c r="HS42" s="274"/>
      <c r="HT42" s="274"/>
      <c r="HU42" s="274"/>
      <c r="HV42" s="274"/>
      <c r="HW42" s="274"/>
      <c r="HX42" s="274"/>
      <c r="HY42" s="274"/>
      <c r="HZ42" s="274"/>
      <c r="IA42" s="274"/>
      <c r="IB42" s="274"/>
      <c r="IC42" s="274"/>
      <c r="ID42" s="274"/>
      <c r="IE42" s="274"/>
      <c r="IF42" s="274"/>
      <c r="IG42" s="274"/>
      <c r="IH42" s="274"/>
      <c r="II42" s="274"/>
      <c r="IJ42" s="274"/>
      <c r="IK42" s="274"/>
      <c r="IL42" s="274"/>
      <c r="IM42" s="274"/>
      <c r="IN42" s="274"/>
      <c r="IO42" s="274"/>
      <c r="IP42" s="274"/>
      <c r="IQ42" s="274"/>
      <c r="IR42" s="274"/>
      <c r="IS42" s="274"/>
      <c r="IT42" s="274"/>
      <c r="IU42" s="274"/>
      <c r="IV42" s="274"/>
      <c r="IW42" s="274"/>
      <c r="IX42" s="274"/>
      <c r="IY42" s="274"/>
      <c r="IZ42" s="274"/>
      <c r="JA42" s="274"/>
      <c r="JB42" s="274"/>
      <c r="JC42" s="274"/>
      <c r="JD42" s="274"/>
      <c r="JE42" s="274"/>
      <c r="JF42" s="274"/>
      <c r="JG42" s="274"/>
      <c r="JH42" s="274"/>
      <c r="JI42" s="274"/>
      <c r="JJ42" s="274"/>
      <c r="JK42" s="274"/>
      <c r="JL42" s="274"/>
      <c r="JM42" s="274"/>
      <c r="JN42" s="274"/>
      <c r="JO42" s="274"/>
      <c r="JP42" s="274"/>
      <c r="JQ42" s="274"/>
      <c r="JR42" s="274"/>
      <c r="JS42" s="274"/>
      <c r="JT42" s="274"/>
      <c r="JU42" s="274"/>
      <c r="JV42" s="274"/>
      <c r="JW42" s="274"/>
      <c r="JX42" s="274"/>
      <c r="JY42" s="274"/>
      <c r="JZ42" s="274"/>
      <c r="KA42" s="274"/>
      <c r="KB42" s="274"/>
      <c r="KC42" s="274"/>
      <c r="KD42" s="274"/>
      <c r="KE42" s="274"/>
      <c r="KF42" s="274"/>
      <c r="KG42" s="274"/>
      <c r="KH42" s="274"/>
      <c r="KI42" s="274"/>
      <c r="KJ42" s="274"/>
      <c r="KK42" s="274"/>
      <c r="KL42" s="274"/>
      <c r="KM42" s="274"/>
      <c r="KN42" s="274"/>
      <c r="KO42" s="274"/>
      <c r="KP42" s="274"/>
      <c r="KQ42" s="274"/>
      <c r="KR42" s="274"/>
      <c r="KS42" s="274"/>
      <c r="KT42" s="274"/>
      <c r="KU42" s="274"/>
      <c r="KV42" s="274"/>
      <c r="KW42" s="274"/>
      <c r="KX42" s="274"/>
      <c r="KY42" s="274"/>
      <c r="KZ42" s="274"/>
      <c r="LA42" s="274"/>
      <c r="LB42" s="274"/>
      <c r="LC42" s="274"/>
      <c r="LD42" s="274"/>
      <c r="LE42" s="274"/>
      <c r="LF42" s="274"/>
      <c r="LG42" s="274"/>
      <c r="LH42" s="274"/>
      <c r="LI42" s="274"/>
      <c r="LJ42" s="274"/>
      <c r="LK42" s="274"/>
      <c r="LL42" s="274"/>
      <c r="LM42" s="274"/>
      <c r="LN42" s="274"/>
      <c r="LO42" s="274"/>
      <c r="LP42" s="274"/>
      <c r="LQ42" s="274"/>
      <c r="LR42" s="274"/>
      <c r="LS42" s="274"/>
      <c r="LT42" s="274"/>
      <c r="LU42" s="274"/>
      <c r="LV42" s="274"/>
      <c r="LW42" s="274"/>
      <c r="LX42" s="274"/>
      <c r="LY42" s="274"/>
      <c r="LZ42" s="274"/>
      <c r="MA42" s="274"/>
      <c r="MB42" s="274"/>
      <c r="MC42" s="274"/>
      <c r="MD42" s="274"/>
      <c r="ME42" s="274"/>
      <c r="MF42" s="274"/>
      <c r="MG42" s="274"/>
      <c r="MH42" s="274"/>
      <c r="MI42" s="274"/>
      <c r="MJ42" s="274"/>
      <c r="MK42" s="274"/>
      <c r="ML42" s="274"/>
      <c r="MM42" s="274"/>
      <c r="MN42" s="274"/>
      <c r="MO42" s="274"/>
      <c r="MP42" s="274"/>
      <c r="MQ42" s="274"/>
      <c r="MR42" s="274"/>
      <c r="MS42" s="274"/>
      <c r="MT42" s="274"/>
      <c r="MU42" s="274"/>
      <c r="MV42" s="274"/>
      <c r="MW42" s="274"/>
      <c r="MX42" s="274"/>
      <c r="MY42" s="274"/>
      <c r="MZ42" s="274"/>
      <c r="NA42" s="274"/>
      <c r="NB42" s="274"/>
      <c r="NC42" s="274"/>
      <c r="ND42" s="274"/>
      <c r="NE42" s="274"/>
      <c r="NF42" s="274"/>
      <c r="NG42" s="274"/>
      <c r="NH42" s="274"/>
      <c r="NI42" s="274"/>
      <c r="NJ42" s="274"/>
      <c r="NK42" s="274"/>
      <c r="NL42" s="274"/>
      <c r="NM42" s="274"/>
      <c r="NN42" s="274"/>
      <c r="NO42" s="274"/>
      <c r="NP42" s="274"/>
      <c r="NQ42" s="274"/>
      <c r="NR42" s="274"/>
      <c r="NS42" s="274"/>
      <c r="NT42" s="274"/>
      <c r="NU42" s="274"/>
      <c r="NV42" s="274"/>
      <c r="NW42" s="274"/>
      <c r="NX42" s="274"/>
      <c r="NY42" s="274"/>
      <c r="NZ42" s="274"/>
      <c r="OA42" s="274"/>
      <c r="OB42" s="274"/>
      <c r="OC42" s="274"/>
      <c r="OD42" s="274"/>
      <c r="OE42" s="274"/>
      <c r="OF42" s="274"/>
      <c r="OG42" s="274"/>
      <c r="OH42" s="274"/>
      <c r="OI42" s="274"/>
      <c r="OJ42" s="274"/>
      <c r="OK42" s="274"/>
      <c r="OL42" s="274"/>
      <c r="OM42" s="274"/>
      <c r="ON42" s="274"/>
      <c r="OO42" s="274"/>
      <c r="OP42" s="274"/>
      <c r="OQ42" s="274"/>
      <c r="OR42" s="274"/>
      <c r="OS42" s="274"/>
      <c r="OT42" s="274"/>
      <c r="OU42" s="274"/>
      <c r="OV42" s="274"/>
      <c r="OW42" s="274"/>
      <c r="OX42" s="274"/>
      <c r="OY42" s="274"/>
      <c r="OZ42" s="274"/>
      <c r="PA42" s="274"/>
      <c r="PB42" s="274"/>
      <c r="PC42" s="274"/>
      <c r="PD42" s="274"/>
      <c r="PE42" s="274"/>
      <c r="PF42" s="274"/>
      <c r="PG42" s="274"/>
      <c r="PH42" s="274"/>
      <c r="PI42" s="274"/>
      <c r="PJ42" s="274"/>
      <c r="PK42" s="274"/>
      <c r="PL42" s="274"/>
      <c r="PM42" s="274"/>
      <c r="PN42" s="274"/>
      <c r="PO42" s="274"/>
      <c r="PP42" s="274"/>
      <c r="PQ42" s="274"/>
      <c r="PR42" s="274"/>
      <c r="PS42" s="274"/>
      <c r="PT42" s="274"/>
      <c r="PU42" s="274"/>
      <c r="PV42" s="274"/>
      <c r="PW42" s="274"/>
      <c r="PX42" s="274"/>
      <c r="PY42" s="274"/>
      <c r="PZ42" s="274"/>
      <c r="QA42" s="274"/>
      <c r="QB42" s="274"/>
      <c r="QC42" s="274"/>
      <c r="QD42" s="274"/>
      <c r="QE42" s="274"/>
      <c r="QF42" s="274"/>
      <c r="QG42" s="274"/>
      <c r="QH42" s="274"/>
      <c r="QI42" s="274"/>
      <c r="QJ42" s="274"/>
      <c r="QK42" s="274"/>
      <c r="QL42" s="274"/>
      <c r="QM42" s="274"/>
      <c r="QN42" s="274"/>
      <c r="QO42" s="274"/>
      <c r="QP42" s="274"/>
      <c r="QQ42" s="274"/>
      <c r="QR42" s="274"/>
      <c r="QS42" s="274"/>
      <c r="QT42" s="274"/>
      <c r="QU42" s="274"/>
      <c r="QV42" s="274"/>
      <c r="QW42" s="274"/>
      <c r="QX42" s="274"/>
      <c r="QY42" s="274"/>
      <c r="QZ42" s="274"/>
      <c r="RA42" s="274"/>
      <c r="RB42" s="274"/>
      <c r="RC42" s="274"/>
      <c r="RD42" s="274"/>
      <c r="RE42" s="274"/>
      <c r="RF42" s="274"/>
      <c r="RG42" s="274"/>
      <c r="RH42" s="274"/>
      <c r="RI42" s="274"/>
      <c r="RJ42" s="274"/>
      <c r="RK42" s="274"/>
      <c r="RL42" s="274"/>
      <c r="RM42" s="274"/>
      <c r="RN42" s="274"/>
      <c r="RO42" s="274"/>
      <c r="RP42" s="274"/>
    </row>
    <row r="43" spans="1:484" ht="142.5" customHeight="1" x14ac:dyDescent="0.75">
      <c r="A43" s="394" t="s">
        <v>249</v>
      </c>
      <c r="B43" s="724" t="s">
        <v>363</v>
      </c>
      <c r="C43" s="725"/>
      <c r="D43" s="725"/>
      <c r="E43" s="725"/>
      <c r="F43" s="725"/>
      <c r="G43" s="725"/>
      <c r="H43" s="725"/>
      <c r="I43" s="725"/>
      <c r="J43" s="725"/>
      <c r="K43" s="725"/>
      <c r="L43" s="725"/>
      <c r="M43" s="726"/>
      <c r="N43" s="208"/>
      <c r="O43" s="173"/>
      <c r="P43" s="754"/>
      <c r="Q43" s="683"/>
      <c r="R43" s="840"/>
      <c r="S43" s="840"/>
      <c r="T43" s="658"/>
      <c r="U43" s="658"/>
      <c r="V43" s="658"/>
      <c r="W43" s="658"/>
      <c r="X43" s="658"/>
      <c r="Y43" s="658"/>
      <c r="Z43" s="719"/>
      <c r="AA43" s="720"/>
      <c r="AB43" s="239"/>
      <c r="AC43" s="202"/>
      <c r="AD43" s="236"/>
      <c r="AE43" s="237"/>
      <c r="AF43" s="202"/>
      <c r="AG43" s="29"/>
      <c r="AH43" s="237"/>
      <c r="AI43" s="202"/>
      <c r="AJ43" s="238"/>
      <c r="AK43" s="614"/>
      <c r="AL43" s="615"/>
      <c r="AM43" s="202"/>
      <c r="AN43" s="29"/>
      <c r="AO43" s="237"/>
      <c r="AP43" s="202"/>
      <c r="AQ43" s="236"/>
      <c r="AR43" s="237"/>
      <c r="AS43" s="202"/>
      <c r="AT43" s="29"/>
      <c r="AU43" s="237"/>
      <c r="AV43" s="202"/>
      <c r="AW43" s="236"/>
      <c r="AX43" s="237"/>
      <c r="AY43" s="202"/>
      <c r="AZ43" s="236"/>
      <c r="BA43" s="395"/>
      <c r="BB43" s="29"/>
      <c r="BC43" s="236"/>
      <c r="BD43" s="396"/>
      <c r="BE43" s="29"/>
      <c r="BF43" s="29"/>
      <c r="BG43" s="368">
        <f t="shared" si="4"/>
        <v>0</v>
      </c>
      <c r="BH43" s="1066" t="s">
        <v>352</v>
      </c>
      <c r="BI43" s="1067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274"/>
      <c r="BZ43" s="274"/>
      <c r="CA43" s="274"/>
      <c r="CB43" s="274"/>
      <c r="CC43" s="274"/>
      <c r="CD43" s="274"/>
      <c r="CE43" s="274"/>
      <c r="CF43" s="274"/>
      <c r="CG43" s="274"/>
      <c r="CH43" s="274"/>
      <c r="CI43" s="274"/>
      <c r="CJ43" s="274"/>
      <c r="CK43" s="274"/>
      <c r="CL43" s="274"/>
      <c r="CM43" s="274"/>
      <c r="CN43" s="274"/>
      <c r="CO43" s="274"/>
      <c r="CP43" s="274"/>
      <c r="CQ43" s="274"/>
      <c r="CR43" s="274"/>
      <c r="CS43" s="274"/>
      <c r="CT43" s="274"/>
      <c r="CU43" s="274"/>
      <c r="CV43" s="274"/>
      <c r="CW43" s="274"/>
      <c r="CX43" s="274"/>
      <c r="CY43" s="274"/>
      <c r="CZ43" s="274"/>
      <c r="DA43" s="274"/>
      <c r="DB43" s="274"/>
      <c r="DC43" s="274"/>
      <c r="DD43" s="274"/>
      <c r="DE43" s="274"/>
      <c r="DF43" s="274"/>
      <c r="DG43" s="274"/>
      <c r="DH43" s="274"/>
      <c r="DI43" s="274"/>
      <c r="DJ43" s="274"/>
      <c r="DK43" s="274"/>
      <c r="DL43" s="274"/>
      <c r="DM43" s="274"/>
      <c r="DN43" s="274"/>
      <c r="DO43" s="274"/>
      <c r="DP43" s="274"/>
      <c r="DQ43" s="274"/>
      <c r="DR43" s="274"/>
      <c r="DS43" s="274"/>
      <c r="DT43" s="274"/>
      <c r="DU43" s="274"/>
      <c r="DV43" s="274"/>
      <c r="DW43" s="274"/>
      <c r="DX43" s="274"/>
      <c r="DY43" s="274"/>
      <c r="DZ43" s="274"/>
      <c r="EA43" s="274"/>
      <c r="EB43" s="274"/>
      <c r="EC43" s="274"/>
      <c r="ED43" s="274"/>
      <c r="EE43" s="274"/>
      <c r="EF43" s="274"/>
      <c r="EG43" s="274"/>
      <c r="EH43" s="274"/>
      <c r="EI43" s="274"/>
      <c r="EJ43" s="274"/>
      <c r="EK43" s="274"/>
      <c r="EL43" s="274"/>
      <c r="EM43" s="274"/>
      <c r="EN43" s="274"/>
      <c r="EO43" s="274"/>
      <c r="EP43" s="274"/>
      <c r="EQ43" s="274"/>
      <c r="ER43" s="274"/>
      <c r="ES43" s="274"/>
      <c r="ET43" s="274"/>
      <c r="EU43" s="274"/>
      <c r="EV43" s="274"/>
      <c r="EW43" s="274"/>
      <c r="EX43" s="274"/>
      <c r="EY43" s="274"/>
      <c r="EZ43" s="274"/>
      <c r="FA43" s="274"/>
      <c r="FB43" s="274"/>
      <c r="FC43" s="274"/>
      <c r="FD43" s="274"/>
      <c r="FE43" s="274"/>
      <c r="FF43" s="274"/>
      <c r="FG43" s="274"/>
      <c r="FH43" s="274"/>
      <c r="FI43" s="274"/>
      <c r="FJ43" s="274"/>
      <c r="FK43" s="274"/>
      <c r="FL43" s="274"/>
      <c r="FM43" s="274"/>
      <c r="FN43" s="274"/>
      <c r="FO43" s="274"/>
      <c r="FP43" s="274"/>
      <c r="FQ43" s="274"/>
      <c r="FR43" s="274"/>
      <c r="FS43" s="274"/>
      <c r="FT43" s="274"/>
      <c r="FU43" s="274"/>
      <c r="FV43" s="274"/>
      <c r="FW43" s="274"/>
      <c r="FX43" s="274"/>
      <c r="FY43" s="274"/>
      <c r="FZ43" s="274"/>
      <c r="GA43" s="274"/>
      <c r="GB43" s="274"/>
      <c r="GC43" s="274"/>
      <c r="GD43" s="274"/>
      <c r="GE43" s="274"/>
      <c r="GF43" s="274"/>
      <c r="GG43" s="274"/>
      <c r="GH43" s="274"/>
      <c r="GI43" s="274"/>
      <c r="GJ43" s="274"/>
      <c r="GK43" s="274"/>
      <c r="GL43" s="274"/>
      <c r="GM43" s="274"/>
      <c r="GN43" s="274"/>
      <c r="GO43" s="274"/>
      <c r="GP43" s="274"/>
      <c r="GQ43" s="274"/>
      <c r="GR43" s="274"/>
      <c r="GS43" s="274"/>
      <c r="GT43" s="274"/>
      <c r="GU43" s="274"/>
      <c r="GV43" s="274"/>
      <c r="GW43" s="274"/>
      <c r="GX43" s="274"/>
      <c r="GY43" s="274"/>
      <c r="GZ43" s="274"/>
      <c r="HA43" s="274"/>
      <c r="HB43" s="274"/>
      <c r="HC43" s="274"/>
      <c r="HD43" s="274"/>
      <c r="HE43" s="274"/>
      <c r="HF43" s="274"/>
      <c r="HG43" s="274"/>
      <c r="HH43" s="274"/>
      <c r="HI43" s="274"/>
      <c r="HJ43" s="274"/>
      <c r="HK43" s="274"/>
      <c r="HL43" s="274"/>
      <c r="HM43" s="274"/>
      <c r="HN43" s="274"/>
      <c r="HO43" s="274"/>
      <c r="HP43" s="274"/>
      <c r="HQ43" s="274"/>
      <c r="HR43" s="274"/>
      <c r="HS43" s="274"/>
      <c r="HT43" s="274"/>
      <c r="HU43" s="274"/>
      <c r="HV43" s="274"/>
      <c r="HW43" s="274"/>
      <c r="HX43" s="274"/>
      <c r="HY43" s="274"/>
      <c r="HZ43" s="274"/>
      <c r="IA43" s="274"/>
      <c r="IB43" s="274"/>
      <c r="IC43" s="274"/>
      <c r="ID43" s="274"/>
      <c r="IE43" s="274"/>
      <c r="IF43" s="274"/>
      <c r="IG43" s="274"/>
      <c r="IH43" s="274"/>
      <c r="II43" s="274"/>
      <c r="IJ43" s="274"/>
      <c r="IK43" s="274"/>
      <c r="IL43" s="274"/>
      <c r="IM43" s="274"/>
      <c r="IN43" s="274"/>
      <c r="IO43" s="274"/>
      <c r="IP43" s="274"/>
      <c r="IQ43" s="274"/>
      <c r="IR43" s="274"/>
      <c r="IS43" s="274"/>
      <c r="IT43" s="274"/>
      <c r="IU43" s="274"/>
      <c r="IV43" s="274"/>
      <c r="IW43" s="274"/>
      <c r="IX43" s="274"/>
      <c r="IY43" s="274"/>
      <c r="IZ43" s="274"/>
      <c r="JA43" s="274"/>
      <c r="JB43" s="274"/>
      <c r="JC43" s="274"/>
      <c r="JD43" s="274"/>
      <c r="JE43" s="274"/>
      <c r="JF43" s="274"/>
      <c r="JG43" s="274"/>
      <c r="JH43" s="274"/>
      <c r="JI43" s="274"/>
      <c r="JJ43" s="274"/>
      <c r="JK43" s="274"/>
      <c r="JL43" s="274"/>
      <c r="JM43" s="274"/>
      <c r="JN43" s="274"/>
      <c r="JO43" s="274"/>
      <c r="JP43" s="274"/>
      <c r="JQ43" s="274"/>
      <c r="JR43" s="274"/>
      <c r="JS43" s="274"/>
      <c r="JT43" s="274"/>
      <c r="JU43" s="274"/>
      <c r="JV43" s="274"/>
      <c r="JW43" s="274"/>
      <c r="JX43" s="274"/>
      <c r="JY43" s="274"/>
      <c r="JZ43" s="274"/>
      <c r="KA43" s="274"/>
      <c r="KB43" s="274"/>
      <c r="KC43" s="274"/>
      <c r="KD43" s="274"/>
      <c r="KE43" s="274"/>
      <c r="KF43" s="274"/>
      <c r="KG43" s="274"/>
      <c r="KH43" s="274"/>
      <c r="KI43" s="274"/>
      <c r="KJ43" s="274"/>
      <c r="KK43" s="274"/>
      <c r="KL43" s="274"/>
      <c r="KM43" s="274"/>
      <c r="KN43" s="274"/>
      <c r="KO43" s="274"/>
      <c r="KP43" s="274"/>
      <c r="KQ43" s="274"/>
      <c r="KR43" s="274"/>
      <c r="KS43" s="274"/>
      <c r="KT43" s="274"/>
      <c r="KU43" s="274"/>
      <c r="KV43" s="274"/>
      <c r="KW43" s="274"/>
      <c r="KX43" s="274"/>
      <c r="KY43" s="274"/>
      <c r="KZ43" s="274"/>
      <c r="LA43" s="274"/>
      <c r="LB43" s="274"/>
      <c r="LC43" s="274"/>
      <c r="LD43" s="274"/>
      <c r="LE43" s="274"/>
      <c r="LF43" s="274"/>
      <c r="LG43" s="274"/>
      <c r="LH43" s="274"/>
      <c r="LI43" s="274"/>
      <c r="LJ43" s="274"/>
      <c r="LK43" s="274"/>
      <c r="LL43" s="274"/>
      <c r="LM43" s="274"/>
      <c r="LN43" s="274"/>
      <c r="LO43" s="274"/>
      <c r="LP43" s="274"/>
      <c r="LQ43" s="274"/>
      <c r="LR43" s="274"/>
      <c r="LS43" s="274"/>
      <c r="LT43" s="274"/>
      <c r="LU43" s="274"/>
      <c r="LV43" s="274"/>
      <c r="LW43" s="274"/>
      <c r="LX43" s="274"/>
      <c r="LY43" s="274"/>
      <c r="LZ43" s="274"/>
      <c r="MA43" s="274"/>
      <c r="MB43" s="274"/>
      <c r="MC43" s="274"/>
      <c r="MD43" s="274"/>
      <c r="ME43" s="274"/>
      <c r="MF43" s="274"/>
      <c r="MG43" s="274"/>
      <c r="MH43" s="274"/>
      <c r="MI43" s="274"/>
      <c r="MJ43" s="274"/>
      <c r="MK43" s="274"/>
      <c r="ML43" s="274"/>
      <c r="MM43" s="274"/>
      <c r="MN43" s="274"/>
      <c r="MO43" s="274"/>
      <c r="MP43" s="274"/>
      <c r="MQ43" s="274"/>
      <c r="MR43" s="274"/>
      <c r="MS43" s="274"/>
      <c r="MT43" s="274"/>
      <c r="MU43" s="274"/>
      <c r="MV43" s="274"/>
      <c r="MW43" s="274"/>
      <c r="MX43" s="274"/>
      <c r="MY43" s="274"/>
      <c r="MZ43" s="274"/>
      <c r="NA43" s="274"/>
      <c r="NB43" s="274"/>
      <c r="NC43" s="274"/>
      <c r="ND43" s="274"/>
      <c r="NE43" s="274"/>
      <c r="NF43" s="274"/>
      <c r="NG43" s="274"/>
      <c r="NH43" s="274"/>
      <c r="NI43" s="274"/>
      <c r="NJ43" s="274"/>
      <c r="NK43" s="274"/>
      <c r="NL43" s="274"/>
      <c r="NM43" s="274"/>
      <c r="NN43" s="274"/>
      <c r="NO43" s="274"/>
      <c r="NP43" s="274"/>
      <c r="NQ43" s="274"/>
      <c r="NR43" s="274"/>
      <c r="NS43" s="274"/>
      <c r="NT43" s="274"/>
      <c r="NU43" s="274"/>
      <c r="NV43" s="274"/>
      <c r="NW43" s="274"/>
      <c r="NX43" s="274"/>
      <c r="NY43" s="274"/>
      <c r="NZ43" s="274"/>
      <c r="OA43" s="274"/>
      <c r="OB43" s="274"/>
      <c r="OC43" s="274"/>
      <c r="OD43" s="274"/>
      <c r="OE43" s="274"/>
      <c r="OF43" s="274"/>
      <c r="OG43" s="274"/>
      <c r="OH43" s="274"/>
      <c r="OI43" s="274"/>
      <c r="OJ43" s="274"/>
      <c r="OK43" s="274"/>
      <c r="OL43" s="274"/>
      <c r="OM43" s="274"/>
      <c r="ON43" s="274"/>
      <c r="OO43" s="274"/>
      <c r="OP43" s="274"/>
      <c r="OQ43" s="274"/>
      <c r="OR43" s="274"/>
      <c r="OS43" s="274"/>
      <c r="OT43" s="274"/>
      <c r="OU43" s="274"/>
      <c r="OV43" s="274"/>
      <c r="OW43" s="274"/>
      <c r="OX43" s="274"/>
      <c r="OY43" s="274"/>
      <c r="OZ43" s="274"/>
      <c r="PA43" s="274"/>
      <c r="PB43" s="274"/>
      <c r="PC43" s="274"/>
      <c r="PD43" s="274"/>
      <c r="PE43" s="274"/>
      <c r="PF43" s="274"/>
      <c r="PG43" s="274"/>
      <c r="PH43" s="274"/>
      <c r="PI43" s="274"/>
      <c r="PJ43" s="274"/>
      <c r="PK43" s="274"/>
      <c r="PL43" s="274"/>
      <c r="PM43" s="274"/>
      <c r="PN43" s="274"/>
      <c r="PO43" s="274"/>
      <c r="PP43" s="274"/>
      <c r="PQ43" s="274"/>
      <c r="PR43" s="274"/>
      <c r="PS43" s="274"/>
      <c r="PT43" s="274"/>
      <c r="PU43" s="274"/>
      <c r="PV43" s="274"/>
      <c r="PW43" s="274"/>
      <c r="PX43" s="274"/>
      <c r="PY43" s="274"/>
      <c r="PZ43" s="274"/>
      <c r="QA43" s="274"/>
      <c r="QB43" s="274"/>
      <c r="QC43" s="274"/>
      <c r="QD43" s="274"/>
      <c r="QE43" s="274"/>
      <c r="QF43" s="274"/>
      <c r="QG43" s="274"/>
      <c r="QH43" s="274"/>
      <c r="QI43" s="274"/>
      <c r="QJ43" s="274"/>
      <c r="QK43" s="274"/>
      <c r="QL43" s="274"/>
      <c r="QM43" s="274"/>
      <c r="QN43" s="274"/>
      <c r="QO43" s="274"/>
      <c r="QP43" s="274"/>
      <c r="QQ43" s="274"/>
      <c r="QR43" s="274"/>
      <c r="QS43" s="274"/>
      <c r="QT43" s="274"/>
      <c r="QU43" s="274"/>
      <c r="QV43" s="274"/>
      <c r="QW43" s="274"/>
      <c r="QX43" s="274"/>
      <c r="QY43" s="274"/>
      <c r="QZ43" s="274"/>
      <c r="RA43" s="274"/>
      <c r="RB43" s="274"/>
      <c r="RC43" s="274"/>
      <c r="RD43" s="274"/>
      <c r="RE43" s="274"/>
      <c r="RF43" s="274"/>
      <c r="RG43" s="274"/>
      <c r="RH43" s="274"/>
      <c r="RI43" s="274"/>
      <c r="RJ43" s="274"/>
      <c r="RK43" s="274"/>
      <c r="RL43" s="274"/>
      <c r="RM43" s="274"/>
      <c r="RN43" s="274"/>
      <c r="RO43" s="274"/>
      <c r="RP43" s="274"/>
    </row>
    <row r="44" spans="1:484" ht="184.5" customHeight="1" x14ac:dyDescent="0.75">
      <c r="A44" s="161" t="s">
        <v>155</v>
      </c>
      <c r="B44" s="947" t="s">
        <v>260</v>
      </c>
      <c r="C44" s="947"/>
      <c r="D44" s="947"/>
      <c r="E44" s="947"/>
      <c r="F44" s="947"/>
      <c r="G44" s="947"/>
      <c r="H44" s="947"/>
      <c r="I44" s="947"/>
      <c r="J44" s="947"/>
      <c r="K44" s="947"/>
      <c r="L44" s="947"/>
      <c r="M44" s="948"/>
      <c r="N44" s="213"/>
      <c r="O44" s="164">
        <v>1</v>
      </c>
      <c r="P44" s="636">
        <f t="shared" ref="P44:P46" si="13">AB44+AE44+AH44+AK44+AO44+AR44+AU44+AX44+BA44+BD44</f>
        <v>138</v>
      </c>
      <c r="Q44" s="636"/>
      <c r="R44" s="624">
        <f t="shared" ref="R44:R46" si="14">AC44+AF44+AI44+AM44+AP44+AS44+AV44+AY44+BB44+BE44</f>
        <v>68</v>
      </c>
      <c r="S44" s="624"/>
      <c r="T44" s="661">
        <v>36</v>
      </c>
      <c r="U44" s="661"/>
      <c r="V44" s="661">
        <v>16</v>
      </c>
      <c r="W44" s="661"/>
      <c r="X44" s="661">
        <v>16</v>
      </c>
      <c r="Y44" s="661"/>
      <c r="Z44" s="661"/>
      <c r="AA44" s="721"/>
      <c r="AB44" s="177">
        <v>138</v>
      </c>
      <c r="AC44" s="192">
        <v>68</v>
      </c>
      <c r="AD44" s="240">
        <v>3</v>
      </c>
      <c r="AE44" s="243"/>
      <c r="AF44" s="192"/>
      <c r="AG44" s="176"/>
      <c r="AH44" s="243"/>
      <c r="AI44" s="192"/>
      <c r="AJ44" s="242"/>
      <c r="AK44" s="942"/>
      <c r="AL44" s="661"/>
      <c r="AM44" s="192"/>
      <c r="AN44" s="176"/>
      <c r="AO44" s="397"/>
      <c r="AP44" s="5"/>
      <c r="AQ44" s="398"/>
      <c r="AR44" s="243"/>
      <c r="AS44" s="192"/>
      <c r="AT44" s="240"/>
      <c r="AU44" s="177"/>
      <c r="AV44" s="192"/>
      <c r="AW44" s="176"/>
      <c r="AX44" s="243"/>
      <c r="AY44" s="192"/>
      <c r="AZ44" s="240"/>
      <c r="BA44" s="243"/>
      <c r="BB44" s="192"/>
      <c r="BC44" s="240"/>
      <c r="BD44" s="243"/>
      <c r="BE44" s="192"/>
      <c r="BF44" s="176"/>
      <c r="BG44" s="379">
        <f t="shared" si="4"/>
        <v>3</v>
      </c>
      <c r="BH44" s="878"/>
      <c r="BI44" s="87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274"/>
      <c r="BZ44" s="274"/>
      <c r="CA44" s="274"/>
      <c r="CB44" s="274"/>
      <c r="CC44" s="274"/>
      <c r="CD44" s="274"/>
      <c r="CE44" s="274"/>
      <c r="CF44" s="274"/>
      <c r="CG44" s="274"/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4"/>
      <c r="DI44" s="274"/>
      <c r="DJ44" s="274"/>
      <c r="DK44" s="274"/>
      <c r="DL44" s="274"/>
      <c r="DM44" s="274"/>
      <c r="DN44" s="274"/>
      <c r="DO44" s="274"/>
      <c r="DP44" s="274"/>
      <c r="DQ44" s="274"/>
      <c r="DR44" s="274"/>
      <c r="DS44" s="274"/>
      <c r="DT44" s="274"/>
      <c r="DU44" s="274"/>
      <c r="DV44" s="274"/>
      <c r="DW44" s="274"/>
      <c r="DX44" s="274"/>
      <c r="DY44" s="274"/>
      <c r="DZ44" s="274"/>
      <c r="EA44" s="274"/>
      <c r="EB44" s="274"/>
      <c r="EC44" s="274"/>
      <c r="ED44" s="274"/>
      <c r="EE44" s="274"/>
      <c r="EF44" s="274"/>
      <c r="EG44" s="274"/>
      <c r="EH44" s="274"/>
      <c r="EI44" s="274"/>
      <c r="EJ44" s="274"/>
      <c r="EK44" s="274"/>
      <c r="EL44" s="274"/>
      <c r="EM44" s="274"/>
      <c r="EN44" s="274"/>
      <c r="EO44" s="274"/>
      <c r="EP44" s="274"/>
      <c r="EQ44" s="274"/>
      <c r="ER44" s="274"/>
      <c r="ES44" s="274"/>
      <c r="ET44" s="274"/>
      <c r="EU44" s="274"/>
      <c r="EV44" s="274"/>
      <c r="EW44" s="274"/>
      <c r="EX44" s="274"/>
      <c r="EY44" s="274"/>
      <c r="EZ44" s="274"/>
      <c r="FA44" s="274"/>
      <c r="FB44" s="274"/>
      <c r="FC44" s="274"/>
      <c r="FD44" s="274"/>
      <c r="FE44" s="274"/>
      <c r="FF44" s="274"/>
      <c r="FG44" s="274"/>
      <c r="FH44" s="274"/>
      <c r="FI44" s="274"/>
      <c r="FJ44" s="274"/>
      <c r="FK44" s="274"/>
      <c r="FL44" s="274"/>
      <c r="FM44" s="274"/>
      <c r="FN44" s="274"/>
      <c r="FO44" s="274"/>
      <c r="FP44" s="274"/>
      <c r="FQ44" s="274"/>
      <c r="FR44" s="274"/>
      <c r="FS44" s="274"/>
      <c r="FT44" s="274"/>
      <c r="FU44" s="274"/>
      <c r="FV44" s="274"/>
      <c r="FW44" s="274"/>
      <c r="FX44" s="274"/>
      <c r="FY44" s="274"/>
      <c r="FZ44" s="274"/>
      <c r="GA44" s="274"/>
      <c r="GB44" s="274"/>
      <c r="GC44" s="274"/>
      <c r="GD44" s="274"/>
      <c r="GE44" s="274"/>
      <c r="GF44" s="274"/>
      <c r="GG44" s="274"/>
      <c r="GH44" s="274"/>
      <c r="GI44" s="274"/>
      <c r="GJ44" s="274"/>
      <c r="GK44" s="274"/>
      <c r="GL44" s="274"/>
      <c r="GM44" s="274"/>
      <c r="GN44" s="274"/>
      <c r="GO44" s="274"/>
      <c r="GP44" s="274"/>
      <c r="GQ44" s="274"/>
      <c r="GR44" s="274"/>
      <c r="GS44" s="274"/>
      <c r="GT44" s="274"/>
      <c r="GU44" s="274"/>
      <c r="GV44" s="274"/>
      <c r="GW44" s="274"/>
      <c r="GX44" s="274"/>
      <c r="GY44" s="274"/>
      <c r="GZ44" s="274"/>
      <c r="HA44" s="274"/>
      <c r="HB44" s="274"/>
      <c r="HC44" s="274"/>
      <c r="HD44" s="274"/>
      <c r="HE44" s="274"/>
      <c r="HF44" s="274"/>
      <c r="HG44" s="274"/>
      <c r="HH44" s="274"/>
      <c r="HI44" s="274"/>
      <c r="HJ44" s="274"/>
      <c r="HK44" s="274"/>
      <c r="HL44" s="274"/>
      <c r="HM44" s="274"/>
      <c r="HN44" s="274"/>
      <c r="HO44" s="274"/>
      <c r="HP44" s="274"/>
      <c r="HQ44" s="274"/>
      <c r="HR44" s="274"/>
      <c r="HS44" s="274"/>
      <c r="HT44" s="274"/>
      <c r="HU44" s="274"/>
      <c r="HV44" s="274"/>
      <c r="HW44" s="274"/>
      <c r="HX44" s="274"/>
      <c r="HY44" s="274"/>
      <c r="HZ44" s="274"/>
      <c r="IA44" s="274"/>
      <c r="IB44" s="274"/>
      <c r="IC44" s="274"/>
      <c r="ID44" s="274"/>
      <c r="IE44" s="274"/>
      <c r="IF44" s="274"/>
      <c r="IG44" s="274"/>
      <c r="IH44" s="274"/>
      <c r="II44" s="274"/>
      <c r="IJ44" s="274"/>
      <c r="IK44" s="274"/>
      <c r="IL44" s="274"/>
      <c r="IM44" s="274"/>
      <c r="IN44" s="274"/>
      <c r="IO44" s="274"/>
      <c r="IP44" s="274"/>
      <c r="IQ44" s="274"/>
      <c r="IR44" s="274"/>
      <c r="IS44" s="274"/>
      <c r="IT44" s="274"/>
      <c r="IU44" s="274"/>
      <c r="IV44" s="274"/>
      <c r="IW44" s="274"/>
      <c r="IX44" s="274"/>
      <c r="IY44" s="274"/>
      <c r="IZ44" s="274"/>
      <c r="JA44" s="274"/>
      <c r="JB44" s="274"/>
      <c r="JC44" s="274"/>
      <c r="JD44" s="274"/>
      <c r="JE44" s="274"/>
      <c r="JF44" s="274"/>
      <c r="JG44" s="274"/>
      <c r="JH44" s="274"/>
      <c r="JI44" s="274"/>
      <c r="JJ44" s="274"/>
      <c r="JK44" s="274"/>
      <c r="JL44" s="274"/>
      <c r="JM44" s="274"/>
      <c r="JN44" s="274"/>
      <c r="JO44" s="274"/>
      <c r="JP44" s="274"/>
      <c r="JQ44" s="274"/>
      <c r="JR44" s="274"/>
      <c r="JS44" s="274"/>
      <c r="JT44" s="274"/>
      <c r="JU44" s="274"/>
      <c r="JV44" s="274"/>
      <c r="JW44" s="274"/>
      <c r="JX44" s="274"/>
      <c r="JY44" s="274"/>
      <c r="JZ44" s="274"/>
      <c r="KA44" s="274"/>
      <c r="KB44" s="274"/>
      <c r="KC44" s="274"/>
      <c r="KD44" s="274"/>
      <c r="KE44" s="274"/>
      <c r="KF44" s="274"/>
      <c r="KG44" s="274"/>
      <c r="KH44" s="274"/>
      <c r="KI44" s="274"/>
      <c r="KJ44" s="274"/>
      <c r="KK44" s="274"/>
      <c r="KL44" s="274"/>
      <c r="KM44" s="274"/>
      <c r="KN44" s="274"/>
      <c r="KO44" s="274"/>
      <c r="KP44" s="274"/>
      <c r="KQ44" s="274"/>
      <c r="KR44" s="274"/>
      <c r="KS44" s="274"/>
      <c r="KT44" s="274"/>
      <c r="KU44" s="274"/>
      <c r="KV44" s="274"/>
      <c r="KW44" s="274"/>
      <c r="KX44" s="274"/>
      <c r="KY44" s="274"/>
      <c r="KZ44" s="274"/>
      <c r="LA44" s="274"/>
      <c r="LB44" s="274"/>
      <c r="LC44" s="274"/>
      <c r="LD44" s="274"/>
      <c r="LE44" s="274"/>
      <c r="LF44" s="274"/>
      <c r="LG44" s="274"/>
      <c r="LH44" s="274"/>
      <c r="LI44" s="274"/>
      <c r="LJ44" s="274"/>
      <c r="LK44" s="274"/>
      <c r="LL44" s="274"/>
      <c r="LM44" s="274"/>
      <c r="LN44" s="274"/>
      <c r="LO44" s="274"/>
      <c r="LP44" s="274"/>
      <c r="LQ44" s="274"/>
      <c r="LR44" s="274"/>
      <c r="LS44" s="274"/>
      <c r="LT44" s="274"/>
      <c r="LU44" s="274"/>
      <c r="LV44" s="274"/>
      <c r="LW44" s="274"/>
      <c r="LX44" s="274"/>
      <c r="LY44" s="274"/>
      <c r="LZ44" s="274"/>
      <c r="MA44" s="274"/>
      <c r="MB44" s="274"/>
      <c r="MC44" s="274"/>
      <c r="MD44" s="274"/>
      <c r="ME44" s="274"/>
      <c r="MF44" s="274"/>
      <c r="MG44" s="274"/>
      <c r="MH44" s="274"/>
      <c r="MI44" s="274"/>
      <c r="MJ44" s="274"/>
      <c r="MK44" s="274"/>
      <c r="ML44" s="274"/>
      <c r="MM44" s="274"/>
      <c r="MN44" s="274"/>
      <c r="MO44" s="274"/>
      <c r="MP44" s="274"/>
      <c r="MQ44" s="274"/>
      <c r="MR44" s="274"/>
      <c r="MS44" s="274"/>
      <c r="MT44" s="274"/>
      <c r="MU44" s="274"/>
      <c r="MV44" s="274"/>
      <c r="MW44" s="274"/>
      <c r="MX44" s="274"/>
      <c r="MY44" s="274"/>
      <c r="MZ44" s="274"/>
      <c r="NA44" s="274"/>
      <c r="NB44" s="274"/>
      <c r="NC44" s="274"/>
      <c r="ND44" s="274"/>
      <c r="NE44" s="274"/>
      <c r="NF44" s="274"/>
      <c r="NG44" s="274"/>
      <c r="NH44" s="274"/>
      <c r="NI44" s="274"/>
      <c r="NJ44" s="274"/>
      <c r="NK44" s="274"/>
      <c r="NL44" s="274"/>
      <c r="NM44" s="274"/>
      <c r="NN44" s="274"/>
      <c r="NO44" s="274"/>
      <c r="NP44" s="274"/>
      <c r="NQ44" s="274"/>
      <c r="NR44" s="274"/>
      <c r="NS44" s="274"/>
      <c r="NT44" s="274"/>
      <c r="NU44" s="274"/>
      <c r="NV44" s="274"/>
      <c r="NW44" s="274"/>
      <c r="NX44" s="274"/>
      <c r="NY44" s="274"/>
      <c r="NZ44" s="274"/>
      <c r="OA44" s="274"/>
      <c r="OB44" s="274"/>
      <c r="OC44" s="274"/>
      <c r="OD44" s="274"/>
      <c r="OE44" s="274"/>
      <c r="OF44" s="274"/>
      <c r="OG44" s="274"/>
      <c r="OH44" s="274"/>
      <c r="OI44" s="274"/>
      <c r="OJ44" s="274"/>
      <c r="OK44" s="274"/>
      <c r="OL44" s="274"/>
      <c r="OM44" s="274"/>
      <c r="ON44" s="274"/>
      <c r="OO44" s="274"/>
      <c r="OP44" s="274"/>
      <c r="OQ44" s="274"/>
      <c r="OR44" s="274"/>
      <c r="OS44" s="274"/>
      <c r="OT44" s="274"/>
      <c r="OU44" s="274"/>
      <c r="OV44" s="274"/>
      <c r="OW44" s="274"/>
      <c r="OX44" s="274"/>
      <c r="OY44" s="274"/>
      <c r="OZ44" s="274"/>
      <c r="PA44" s="274"/>
      <c r="PB44" s="274"/>
      <c r="PC44" s="274"/>
      <c r="PD44" s="274"/>
      <c r="PE44" s="274"/>
      <c r="PF44" s="274"/>
      <c r="PG44" s="274"/>
      <c r="PH44" s="274"/>
      <c r="PI44" s="274"/>
      <c r="PJ44" s="274"/>
      <c r="PK44" s="274"/>
      <c r="PL44" s="274"/>
      <c r="PM44" s="274"/>
      <c r="PN44" s="274"/>
      <c r="PO44" s="274"/>
      <c r="PP44" s="274"/>
      <c r="PQ44" s="274"/>
      <c r="PR44" s="274"/>
      <c r="PS44" s="274"/>
      <c r="PT44" s="274"/>
      <c r="PU44" s="274"/>
      <c r="PV44" s="274"/>
      <c r="PW44" s="274"/>
      <c r="PX44" s="274"/>
      <c r="PY44" s="274"/>
      <c r="PZ44" s="274"/>
      <c r="QA44" s="274"/>
      <c r="QB44" s="274"/>
      <c r="QC44" s="274"/>
      <c r="QD44" s="274"/>
      <c r="QE44" s="274"/>
      <c r="QF44" s="274"/>
      <c r="QG44" s="274"/>
      <c r="QH44" s="274"/>
      <c r="QI44" s="274"/>
      <c r="QJ44" s="274"/>
      <c r="QK44" s="274"/>
      <c r="QL44" s="274"/>
      <c r="QM44" s="274"/>
      <c r="QN44" s="274"/>
      <c r="QO44" s="274"/>
      <c r="QP44" s="274"/>
      <c r="QQ44" s="274"/>
      <c r="QR44" s="274"/>
      <c r="QS44" s="274"/>
      <c r="QT44" s="274"/>
      <c r="QU44" s="274"/>
      <c r="QV44" s="274"/>
      <c r="QW44" s="274"/>
      <c r="QX44" s="274"/>
      <c r="QY44" s="274"/>
      <c r="QZ44" s="274"/>
      <c r="RA44" s="274"/>
      <c r="RB44" s="274"/>
      <c r="RC44" s="274"/>
      <c r="RD44" s="274"/>
      <c r="RE44" s="274"/>
      <c r="RF44" s="274"/>
      <c r="RG44" s="274"/>
      <c r="RH44" s="274"/>
      <c r="RI44" s="274"/>
      <c r="RJ44" s="274"/>
      <c r="RK44" s="274"/>
      <c r="RL44" s="274"/>
      <c r="RM44" s="274"/>
      <c r="RN44" s="274"/>
      <c r="RO44" s="274"/>
      <c r="RP44" s="274"/>
    </row>
    <row r="45" spans="1:484" ht="146.25" customHeight="1" x14ac:dyDescent="0.75">
      <c r="A45" s="161" t="s">
        <v>156</v>
      </c>
      <c r="B45" s="804" t="s">
        <v>183</v>
      </c>
      <c r="C45" s="804"/>
      <c r="D45" s="804"/>
      <c r="E45" s="804"/>
      <c r="F45" s="804"/>
      <c r="G45" s="804"/>
      <c r="H45" s="804"/>
      <c r="I45" s="804"/>
      <c r="J45" s="804"/>
      <c r="K45" s="804"/>
      <c r="L45" s="804"/>
      <c r="M45" s="1065"/>
      <c r="N45" s="213"/>
      <c r="O45" s="164">
        <v>5</v>
      </c>
      <c r="P45" s="636">
        <f t="shared" si="13"/>
        <v>90</v>
      </c>
      <c r="Q45" s="636"/>
      <c r="R45" s="624">
        <f t="shared" si="14"/>
        <v>48</v>
      </c>
      <c r="S45" s="624"/>
      <c r="T45" s="626">
        <v>32</v>
      </c>
      <c r="U45" s="626"/>
      <c r="V45" s="626"/>
      <c r="W45" s="626"/>
      <c r="X45" s="626">
        <v>16</v>
      </c>
      <c r="Y45" s="626"/>
      <c r="Z45" s="626"/>
      <c r="AA45" s="629"/>
      <c r="AB45" s="213"/>
      <c r="AC45" s="164"/>
      <c r="AD45" s="240"/>
      <c r="AE45" s="166"/>
      <c r="AF45" s="164"/>
      <c r="AG45" s="176"/>
      <c r="AH45" s="166"/>
      <c r="AI45" s="164"/>
      <c r="AJ45" s="240"/>
      <c r="AK45" s="972"/>
      <c r="AL45" s="899"/>
      <c r="AM45" s="164"/>
      <c r="AN45" s="176"/>
      <c r="AO45" s="166">
        <v>90</v>
      </c>
      <c r="AP45" s="164">
        <v>48</v>
      </c>
      <c r="AQ45" s="240">
        <v>3</v>
      </c>
      <c r="AR45" s="166"/>
      <c r="AS45" s="164"/>
      <c r="AT45" s="240"/>
      <c r="AU45" s="213"/>
      <c r="AV45" s="164"/>
      <c r="AW45" s="176"/>
      <c r="AX45" s="166"/>
      <c r="AY45" s="164"/>
      <c r="AZ45" s="199"/>
      <c r="BA45" s="397"/>
      <c r="BB45" s="5"/>
      <c r="BC45" s="398"/>
      <c r="BD45" s="397"/>
      <c r="BE45" s="5"/>
      <c r="BF45" s="6"/>
      <c r="BG45" s="379">
        <f t="shared" si="4"/>
        <v>3</v>
      </c>
      <c r="BH45" s="895"/>
      <c r="BI45" s="906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274"/>
      <c r="BZ45" s="274"/>
      <c r="CA45" s="274"/>
      <c r="CB45" s="274"/>
      <c r="CC45" s="274"/>
      <c r="CD45" s="274"/>
      <c r="CE45" s="274"/>
      <c r="CF45" s="274"/>
      <c r="CG45" s="274"/>
      <c r="CH45" s="274"/>
      <c r="CI45" s="274"/>
      <c r="CJ45" s="274"/>
      <c r="CK45" s="274"/>
      <c r="CL45" s="274"/>
      <c r="CM45" s="274"/>
      <c r="CN45" s="274"/>
      <c r="CO45" s="274"/>
      <c r="CP45" s="274"/>
      <c r="CQ45" s="274"/>
      <c r="CR45" s="274"/>
      <c r="CS45" s="274"/>
      <c r="CT45" s="274"/>
      <c r="CU45" s="274"/>
      <c r="CV45" s="274"/>
      <c r="CW45" s="274"/>
      <c r="CX45" s="274"/>
      <c r="CY45" s="274"/>
      <c r="CZ45" s="274"/>
      <c r="DA45" s="274"/>
      <c r="DB45" s="274"/>
      <c r="DC45" s="274"/>
      <c r="DD45" s="274"/>
      <c r="DE45" s="274"/>
      <c r="DF45" s="274"/>
      <c r="DG45" s="274"/>
      <c r="DH45" s="274"/>
      <c r="DI45" s="274"/>
      <c r="DJ45" s="274"/>
      <c r="DK45" s="274"/>
      <c r="DL45" s="274"/>
      <c r="DM45" s="274"/>
      <c r="DN45" s="274"/>
      <c r="DO45" s="274"/>
      <c r="DP45" s="274"/>
      <c r="DQ45" s="274"/>
      <c r="DR45" s="274"/>
      <c r="DS45" s="274"/>
      <c r="DT45" s="274"/>
      <c r="DU45" s="274"/>
      <c r="DV45" s="274"/>
      <c r="DW45" s="274"/>
      <c r="DX45" s="274"/>
      <c r="DY45" s="274"/>
      <c r="DZ45" s="274"/>
      <c r="EA45" s="274"/>
      <c r="EB45" s="274"/>
      <c r="EC45" s="274"/>
      <c r="ED45" s="274"/>
      <c r="EE45" s="274"/>
      <c r="EF45" s="274"/>
      <c r="EG45" s="274"/>
      <c r="EH45" s="274"/>
      <c r="EI45" s="274"/>
      <c r="EJ45" s="274"/>
      <c r="EK45" s="274"/>
      <c r="EL45" s="274"/>
      <c r="EM45" s="274"/>
      <c r="EN45" s="274"/>
      <c r="EO45" s="274"/>
      <c r="EP45" s="274"/>
      <c r="EQ45" s="274"/>
      <c r="ER45" s="274"/>
      <c r="ES45" s="274"/>
      <c r="ET45" s="274"/>
      <c r="EU45" s="274"/>
      <c r="EV45" s="274"/>
      <c r="EW45" s="274"/>
      <c r="EX45" s="274"/>
      <c r="EY45" s="274"/>
      <c r="EZ45" s="274"/>
      <c r="FA45" s="274"/>
      <c r="FB45" s="274"/>
      <c r="FC45" s="274"/>
      <c r="FD45" s="274"/>
      <c r="FE45" s="274"/>
      <c r="FF45" s="274"/>
      <c r="FG45" s="274"/>
      <c r="FH45" s="274"/>
      <c r="FI45" s="274"/>
      <c r="FJ45" s="274"/>
      <c r="FK45" s="274"/>
      <c r="FL45" s="274"/>
      <c r="FM45" s="274"/>
      <c r="FN45" s="274"/>
      <c r="FO45" s="274"/>
      <c r="FP45" s="274"/>
      <c r="FQ45" s="274"/>
      <c r="FR45" s="274"/>
      <c r="FS45" s="274"/>
      <c r="FT45" s="274"/>
      <c r="FU45" s="274"/>
      <c r="FV45" s="274"/>
      <c r="FW45" s="274"/>
      <c r="FX45" s="274"/>
      <c r="FY45" s="274"/>
      <c r="FZ45" s="274"/>
      <c r="GA45" s="274"/>
      <c r="GB45" s="274"/>
      <c r="GC45" s="274"/>
      <c r="GD45" s="274"/>
      <c r="GE45" s="274"/>
      <c r="GF45" s="274"/>
      <c r="GG45" s="274"/>
      <c r="GH45" s="274"/>
      <c r="GI45" s="274"/>
      <c r="GJ45" s="274"/>
      <c r="GK45" s="274"/>
      <c r="GL45" s="274"/>
      <c r="GM45" s="274"/>
      <c r="GN45" s="274"/>
      <c r="GO45" s="274"/>
      <c r="GP45" s="274"/>
      <c r="GQ45" s="274"/>
      <c r="GR45" s="274"/>
      <c r="GS45" s="274"/>
      <c r="GT45" s="274"/>
      <c r="GU45" s="274"/>
      <c r="GV45" s="274"/>
      <c r="GW45" s="274"/>
      <c r="GX45" s="274"/>
      <c r="GY45" s="274"/>
      <c r="GZ45" s="274"/>
      <c r="HA45" s="274"/>
      <c r="HB45" s="274"/>
      <c r="HC45" s="274"/>
      <c r="HD45" s="274"/>
      <c r="HE45" s="274"/>
      <c r="HF45" s="274"/>
      <c r="HG45" s="274"/>
      <c r="HH45" s="274"/>
      <c r="HI45" s="274"/>
      <c r="HJ45" s="274"/>
      <c r="HK45" s="274"/>
      <c r="HL45" s="274"/>
      <c r="HM45" s="274"/>
      <c r="HN45" s="274"/>
      <c r="HO45" s="274"/>
      <c r="HP45" s="274"/>
      <c r="HQ45" s="274"/>
      <c r="HR45" s="274"/>
      <c r="HS45" s="274"/>
      <c r="HT45" s="274"/>
      <c r="HU45" s="274"/>
      <c r="HV45" s="274"/>
      <c r="HW45" s="274"/>
      <c r="HX45" s="274"/>
      <c r="HY45" s="274"/>
      <c r="HZ45" s="274"/>
      <c r="IA45" s="274"/>
      <c r="IB45" s="274"/>
      <c r="IC45" s="274"/>
      <c r="ID45" s="274"/>
      <c r="IE45" s="274"/>
      <c r="IF45" s="274"/>
      <c r="IG45" s="274"/>
      <c r="IH45" s="274"/>
      <c r="II45" s="274"/>
      <c r="IJ45" s="274"/>
      <c r="IK45" s="274"/>
      <c r="IL45" s="274"/>
      <c r="IM45" s="274"/>
      <c r="IN45" s="274"/>
      <c r="IO45" s="274"/>
      <c r="IP45" s="274"/>
      <c r="IQ45" s="274"/>
      <c r="IR45" s="274"/>
      <c r="IS45" s="274"/>
      <c r="IT45" s="274"/>
      <c r="IU45" s="274"/>
      <c r="IV45" s="274"/>
      <c r="IW45" s="274"/>
      <c r="IX45" s="274"/>
      <c r="IY45" s="274"/>
      <c r="IZ45" s="274"/>
      <c r="JA45" s="274"/>
      <c r="JB45" s="274"/>
      <c r="JC45" s="274"/>
      <c r="JD45" s="274"/>
      <c r="JE45" s="274"/>
      <c r="JF45" s="274"/>
      <c r="JG45" s="274"/>
      <c r="JH45" s="274"/>
      <c r="JI45" s="274"/>
      <c r="JJ45" s="274"/>
      <c r="JK45" s="274"/>
      <c r="JL45" s="274"/>
      <c r="JM45" s="274"/>
      <c r="JN45" s="274"/>
      <c r="JO45" s="274"/>
      <c r="JP45" s="274"/>
      <c r="JQ45" s="274"/>
      <c r="JR45" s="274"/>
      <c r="JS45" s="274"/>
      <c r="JT45" s="274"/>
      <c r="JU45" s="274"/>
      <c r="JV45" s="274"/>
      <c r="JW45" s="274"/>
      <c r="JX45" s="274"/>
      <c r="JY45" s="274"/>
      <c r="JZ45" s="274"/>
      <c r="KA45" s="274"/>
      <c r="KB45" s="274"/>
      <c r="KC45" s="274"/>
      <c r="KD45" s="274"/>
      <c r="KE45" s="274"/>
      <c r="KF45" s="274"/>
      <c r="KG45" s="274"/>
      <c r="KH45" s="274"/>
      <c r="KI45" s="274"/>
      <c r="KJ45" s="274"/>
      <c r="KK45" s="274"/>
      <c r="KL45" s="274"/>
      <c r="KM45" s="274"/>
      <c r="KN45" s="274"/>
      <c r="KO45" s="274"/>
      <c r="KP45" s="274"/>
      <c r="KQ45" s="274"/>
      <c r="KR45" s="274"/>
      <c r="KS45" s="274"/>
      <c r="KT45" s="274"/>
      <c r="KU45" s="274"/>
      <c r="KV45" s="274"/>
      <c r="KW45" s="274"/>
      <c r="KX45" s="274"/>
      <c r="KY45" s="274"/>
      <c r="KZ45" s="274"/>
      <c r="LA45" s="274"/>
      <c r="LB45" s="274"/>
      <c r="LC45" s="274"/>
      <c r="LD45" s="274"/>
      <c r="LE45" s="274"/>
      <c r="LF45" s="274"/>
      <c r="LG45" s="274"/>
      <c r="LH45" s="274"/>
      <c r="LI45" s="274"/>
      <c r="LJ45" s="274"/>
      <c r="LK45" s="274"/>
      <c r="LL45" s="274"/>
      <c r="LM45" s="274"/>
      <c r="LN45" s="274"/>
      <c r="LO45" s="274"/>
      <c r="LP45" s="274"/>
      <c r="LQ45" s="274"/>
      <c r="LR45" s="274"/>
      <c r="LS45" s="274"/>
      <c r="LT45" s="274"/>
      <c r="LU45" s="274"/>
      <c r="LV45" s="274"/>
      <c r="LW45" s="274"/>
      <c r="LX45" s="274"/>
      <c r="LY45" s="274"/>
      <c r="LZ45" s="274"/>
      <c r="MA45" s="274"/>
      <c r="MB45" s="274"/>
      <c r="MC45" s="274"/>
      <c r="MD45" s="274"/>
      <c r="ME45" s="274"/>
      <c r="MF45" s="274"/>
      <c r="MG45" s="274"/>
      <c r="MH45" s="274"/>
      <c r="MI45" s="274"/>
      <c r="MJ45" s="274"/>
      <c r="MK45" s="274"/>
      <c r="ML45" s="274"/>
      <c r="MM45" s="274"/>
      <c r="MN45" s="274"/>
      <c r="MO45" s="274"/>
      <c r="MP45" s="274"/>
      <c r="MQ45" s="274"/>
      <c r="MR45" s="274"/>
      <c r="MS45" s="274"/>
      <c r="MT45" s="274"/>
      <c r="MU45" s="274"/>
      <c r="MV45" s="274"/>
      <c r="MW45" s="274"/>
      <c r="MX45" s="274"/>
      <c r="MY45" s="274"/>
      <c r="MZ45" s="274"/>
      <c r="NA45" s="274"/>
      <c r="NB45" s="274"/>
      <c r="NC45" s="274"/>
      <c r="ND45" s="274"/>
      <c r="NE45" s="274"/>
      <c r="NF45" s="274"/>
      <c r="NG45" s="274"/>
      <c r="NH45" s="274"/>
      <c r="NI45" s="274"/>
      <c r="NJ45" s="274"/>
      <c r="NK45" s="274"/>
      <c r="NL45" s="274"/>
      <c r="NM45" s="274"/>
      <c r="NN45" s="274"/>
      <c r="NO45" s="274"/>
      <c r="NP45" s="274"/>
      <c r="NQ45" s="274"/>
      <c r="NR45" s="274"/>
      <c r="NS45" s="274"/>
      <c r="NT45" s="274"/>
      <c r="NU45" s="274"/>
      <c r="NV45" s="274"/>
      <c r="NW45" s="274"/>
      <c r="NX45" s="274"/>
      <c r="NY45" s="274"/>
      <c r="NZ45" s="274"/>
      <c r="OA45" s="274"/>
      <c r="OB45" s="274"/>
      <c r="OC45" s="274"/>
      <c r="OD45" s="274"/>
      <c r="OE45" s="274"/>
      <c r="OF45" s="274"/>
      <c r="OG45" s="274"/>
      <c r="OH45" s="274"/>
      <c r="OI45" s="274"/>
      <c r="OJ45" s="274"/>
      <c r="OK45" s="274"/>
      <c r="OL45" s="274"/>
      <c r="OM45" s="274"/>
      <c r="ON45" s="274"/>
      <c r="OO45" s="274"/>
      <c r="OP45" s="274"/>
      <c r="OQ45" s="274"/>
      <c r="OR45" s="274"/>
      <c r="OS45" s="274"/>
      <c r="OT45" s="274"/>
      <c r="OU45" s="274"/>
      <c r="OV45" s="274"/>
      <c r="OW45" s="274"/>
      <c r="OX45" s="274"/>
      <c r="OY45" s="274"/>
      <c r="OZ45" s="274"/>
      <c r="PA45" s="274"/>
      <c r="PB45" s="274"/>
      <c r="PC45" s="274"/>
      <c r="PD45" s="274"/>
      <c r="PE45" s="274"/>
      <c r="PF45" s="274"/>
      <c r="PG45" s="274"/>
      <c r="PH45" s="274"/>
      <c r="PI45" s="274"/>
      <c r="PJ45" s="274"/>
      <c r="PK45" s="274"/>
      <c r="PL45" s="274"/>
      <c r="PM45" s="274"/>
      <c r="PN45" s="274"/>
      <c r="PO45" s="274"/>
      <c r="PP45" s="274"/>
      <c r="PQ45" s="274"/>
      <c r="PR45" s="274"/>
      <c r="PS45" s="274"/>
      <c r="PT45" s="274"/>
      <c r="PU45" s="274"/>
      <c r="PV45" s="274"/>
      <c r="PW45" s="274"/>
      <c r="PX45" s="274"/>
      <c r="PY45" s="274"/>
      <c r="PZ45" s="274"/>
      <c r="QA45" s="274"/>
      <c r="QB45" s="274"/>
      <c r="QC45" s="274"/>
      <c r="QD45" s="274"/>
      <c r="QE45" s="274"/>
      <c r="QF45" s="274"/>
      <c r="QG45" s="274"/>
      <c r="QH45" s="274"/>
      <c r="QI45" s="274"/>
      <c r="QJ45" s="274"/>
      <c r="QK45" s="274"/>
      <c r="QL45" s="274"/>
      <c r="QM45" s="274"/>
      <c r="QN45" s="274"/>
      <c r="QO45" s="274"/>
      <c r="QP45" s="274"/>
      <c r="QQ45" s="274"/>
      <c r="QR45" s="274"/>
      <c r="QS45" s="274"/>
      <c r="QT45" s="274"/>
      <c r="QU45" s="274"/>
      <c r="QV45" s="274"/>
      <c r="QW45" s="274"/>
      <c r="QX45" s="274"/>
      <c r="QY45" s="274"/>
      <c r="QZ45" s="274"/>
      <c r="RA45" s="274"/>
      <c r="RB45" s="274"/>
      <c r="RC45" s="274"/>
      <c r="RD45" s="274"/>
      <c r="RE45" s="274"/>
      <c r="RF45" s="274"/>
      <c r="RG45" s="274"/>
      <c r="RH45" s="274"/>
      <c r="RI45" s="274"/>
      <c r="RJ45" s="274"/>
      <c r="RK45" s="274"/>
      <c r="RL45" s="274"/>
      <c r="RM45" s="274"/>
      <c r="RN45" s="274"/>
      <c r="RO45" s="274"/>
      <c r="RP45" s="274"/>
    </row>
    <row r="46" spans="1:484" ht="60.75" thickBot="1" x14ac:dyDescent="0.25">
      <c r="A46" s="209" t="s">
        <v>295</v>
      </c>
      <c r="B46" s="841" t="s">
        <v>176</v>
      </c>
      <c r="C46" s="841"/>
      <c r="D46" s="841"/>
      <c r="E46" s="841"/>
      <c r="F46" s="841"/>
      <c r="G46" s="841"/>
      <c r="H46" s="841"/>
      <c r="I46" s="841"/>
      <c r="J46" s="841"/>
      <c r="K46" s="841"/>
      <c r="L46" s="841"/>
      <c r="M46" s="842"/>
      <c r="N46" s="168">
        <v>8</v>
      </c>
      <c r="O46" s="170"/>
      <c r="P46" s="636">
        <f t="shared" si="13"/>
        <v>90</v>
      </c>
      <c r="Q46" s="636"/>
      <c r="R46" s="624">
        <f t="shared" si="14"/>
        <v>56</v>
      </c>
      <c r="S46" s="624"/>
      <c r="T46" s="671">
        <v>42</v>
      </c>
      <c r="U46" s="671"/>
      <c r="V46" s="671">
        <v>14</v>
      </c>
      <c r="W46" s="671"/>
      <c r="X46" s="671"/>
      <c r="Y46" s="671"/>
      <c r="Z46" s="671"/>
      <c r="AA46" s="862"/>
      <c r="AB46" s="245"/>
      <c r="AC46" s="204"/>
      <c r="AD46" s="244"/>
      <c r="AE46" s="248"/>
      <c r="AF46" s="204"/>
      <c r="AG46" s="491"/>
      <c r="AH46" s="248"/>
      <c r="AI46" s="204"/>
      <c r="AJ46" s="247"/>
      <c r="AK46" s="670"/>
      <c r="AL46" s="671"/>
      <c r="AM46" s="204"/>
      <c r="AN46" s="491"/>
      <c r="AO46" s="248"/>
      <c r="AP46" s="204"/>
      <c r="AQ46" s="244"/>
      <c r="AR46" s="248"/>
      <c r="AS46" s="204"/>
      <c r="AT46" s="244"/>
      <c r="AU46" s="245"/>
      <c r="AV46" s="204"/>
      <c r="AW46" s="491"/>
      <c r="AX46" s="248">
        <v>90</v>
      </c>
      <c r="AY46" s="204">
        <v>56</v>
      </c>
      <c r="AZ46" s="244">
        <v>3</v>
      </c>
      <c r="BA46" s="248"/>
      <c r="BB46" s="204"/>
      <c r="BC46" s="244"/>
      <c r="BD46" s="248"/>
      <c r="BE46" s="204"/>
      <c r="BF46" s="491"/>
      <c r="BG46" s="382">
        <f t="shared" si="4"/>
        <v>3</v>
      </c>
      <c r="BH46" s="880"/>
      <c r="BI46" s="881"/>
      <c r="BN46" s="274"/>
      <c r="BO46" s="274"/>
      <c r="BP46" s="274"/>
      <c r="BQ46" s="274"/>
      <c r="BR46" s="274"/>
      <c r="BS46" s="274"/>
      <c r="BT46" s="274"/>
      <c r="BU46" s="274"/>
      <c r="BV46" s="274"/>
      <c r="BW46" s="274"/>
      <c r="BX46" s="274"/>
      <c r="BY46" s="274"/>
      <c r="BZ46" s="274"/>
      <c r="CA46" s="274"/>
      <c r="CB46" s="274"/>
      <c r="CC46" s="274"/>
      <c r="CD46" s="274"/>
      <c r="CE46" s="274"/>
      <c r="CF46" s="274"/>
      <c r="CG46" s="274"/>
      <c r="CH46" s="274"/>
      <c r="CI46" s="274"/>
      <c r="CJ46" s="274"/>
      <c r="CK46" s="274"/>
      <c r="CL46" s="274"/>
      <c r="CM46" s="274"/>
      <c r="CN46" s="274"/>
      <c r="CO46" s="274"/>
      <c r="CP46" s="274"/>
      <c r="CQ46" s="274"/>
      <c r="CR46" s="274"/>
      <c r="CS46" s="274"/>
      <c r="CT46" s="274"/>
      <c r="CU46" s="274"/>
      <c r="CV46" s="274"/>
      <c r="CW46" s="274"/>
      <c r="CX46" s="274"/>
      <c r="CY46" s="274"/>
      <c r="CZ46" s="274"/>
      <c r="DA46" s="274"/>
      <c r="DB46" s="274"/>
      <c r="DC46" s="274"/>
      <c r="DD46" s="274"/>
      <c r="DE46" s="274"/>
      <c r="DF46" s="274"/>
      <c r="DG46" s="274"/>
      <c r="DH46" s="274"/>
      <c r="DI46" s="274"/>
      <c r="DJ46" s="274"/>
      <c r="DK46" s="274"/>
      <c r="DL46" s="274"/>
      <c r="DM46" s="274"/>
      <c r="DN46" s="274"/>
      <c r="DO46" s="274"/>
      <c r="DP46" s="274"/>
      <c r="DQ46" s="274"/>
      <c r="DR46" s="274"/>
      <c r="DS46" s="274"/>
      <c r="DT46" s="274"/>
      <c r="DU46" s="274"/>
      <c r="DV46" s="274"/>
      <c r="DW46" s="274"/>
      <c r="DX46" s="274"/>
      <c r="DY46" s="274"/>
      <c r="DZ46" s="274"/>
      <c r="EA46" s="274"/>
      <c r="EB46" s="274"/>
      <c r="EC46" s="274"/>
      <c r="ED46" s="274"/>
      <c r="EE46" s="274"/>
      <c r="EF46" s="274"/>
      <c r="EG46" s="274"/>
      <c r="EH46" s="274"/>
      <c r="EI46" s="274"/>
      <c r="EJ46" s="274"/>
      <c r="EK46" s="274"/>
      <c r="EL46" s="274"/>
      <c r="EM46" s="274"/>
      <c r="EN46" s="274"/>
      <c r="EO46" s="274"/>
      <c r="EP46" s="274"/>
      <c r="EQ46" s="274"/>
      <c r="ER46" s="274"/>
      <c r="ES46" s="274"/>
      <c r="ET46" s="274"/>
      <c r="EU46" s="274"/>
      <c r="EV46" s="274"/>
      <c r="EW46" s="274"/>
      <c r="EX46" s="274"/>
      <c r="EY46" s="274"/>
      <c r="EZ46" s="274"/>
      <c r="FA46" s="274"/>
      <c r="FB46" s="274"/>
      <c r="FC46" s="274"/>
      <c r="FD46" s="274"/>
      <c r="FE46" s="274"/>
      <c r="FF46" s="274"/>
      <c r="FG46" s="274"/>
      <c r="FH46" s="274"/>
      <c r="FI46" s="274"/>
      <c r="FJ46" s="274"/>
      <c r="FK46" s="274"/>
      <c r="FL46" s="274"/>
      <c r="FM46" s="274"/>
      <c r="FN46" s="274"/>
      <c r="FO46" s="274"/>
      <c r="FP46" s="274"/>
      <c r="FQ46" s="274"/>
      <c r="FR46" s="274"/>
      <c r="FS46" s="274"/>
      <c r="FT46" s="274"/>
      <c r="FU46" s="274"/>
      <c r="FV46" s="274"/>
      <c r="FW46" s="274"/>
      <c r="FX46" s="274"/>
      <c r="FY46" s="274"/>
      <c r="FZ46" s="274"/>
      <c r="GA46" s="274"/>
      <c r="GB46" s="274"/>
      <c r="GC46" s="274"/>
      <c r="GD46" s="274"/>
      <c r="GE46" s="274"/>
      <c r="GF46" s="274"/>
      <c r="GG46" s="274"/>
      <c r="GH46" s="274"/>
      <c r="GI46" s="274"/>
      <c r="GJ46" s="274"/>
      <c r="GK46" s="274"/>
      <c r="GL46" s="274"/>
      <c r="GM46" s="274"/>
      <c r="GN46" s="274"/>
      <c r="GO46" s="274"/>
      <c r="GP46" s="274"/>
      <c r="GQ46" s="274"/>
      <c r="GR46" s="274"/>
      <c r="GS46" s="274"/>
      <c r="GT46" s="274"/>
      <c r="GU46" s="274"/>
      <c r="GV46" s="274"/>
      <c r="GW46" s="274"/>
      <c r="GX46" s="274"/>
      <c r="GY46" s="274"/>
      <c r="GZ46" s="274"/>
      <c r="HA46" s="274"/>
      <c r="HB46" s="274"/>
      <c r="HC46" s="274"/>
      <c r="HD46" s="274"/>
      <c r="HE46" s="274"/>
      <c r="HF46" s="274"/>
      <c r="HG46" s="274"/>
      <c r="HH46" s="274"/>
      <c r="HI46" s="274"/>
      <c r="HJ46" s="274"/>
      <c r="HK46" s="274"/>
      <c r="HL46" s="274"/>
      <c r="HM46" s="274"/>
      <c r="HN46" s="274"/>
      <c r="HO46" s="274"/>
      <c r="HP46" s="274"/>
      <c r="HQ46" s="274"/>
      <c r="HR46" s="274"/>
      <c r="HS46" s="274"/>
      <c r="HT46" s="274"/>
      <c r="HU46" s="274"/>
      <c r="HV46" s="274"/>
      <c r="HW46" s="274"/>
      <c r="HX46" s="274"/>
      <c r="HY46" s="274"/>
      <c r="HZ46" s="274"/>
      <c r="IA46" s="274"/>
      <c r="IB46" s="274"/>
      <c r="IC46" s="274"/>
      <c r="ID46" s="274"/>
      <c r="IE46" s="274"/>
      <c r="IF46" s="274"/>
      <c r="IG46" s="274"/>
      <c r="IH46" s="274"/>
      <c r="II46" s="274"/>
      <c r="IJ46" s="274"/>
      <c r="IK46" s="274"/>
      <c r="IL46" s="274"/>
      <c r="IM46" s="274"/>
      <c r="IN46" s="274"/>
      <c r="IO46" s="274"/>
      <c r="IP46" s="274"/>
      <c r="IQ46" s="274"/>
      <c r="IR46" s="274"/>
      <c r="IS46" s="274"/>
      <c r="IT46" s="274"/>
      <c r="IU46" s="274"/>
      <c r="IV46" s="274"/>
      <c r="IW46" s="274"/>
      <c r="IX46" s="274"/>
      <c r="IY46" s="274"/>
      <c r="IZ46" s="274"/>
      <c r="JA46" s="274"/>
      <c r="JB46" s="274"/>
      <c r="JC46" s="274"/>
      <c r="JD46" s="274"/>
      <c r="JE46" s="274"/>
      <c r="JF46" s="274"/>
      <c r="JG46" s="274"/>
      <c r="JH46" s="274"/>
      <c r="JI46" s="274"/>
      <c r="JJ46" s="274"/>
      <c r="JK46" s="274"/>
      <c r="JL46" s="274"/>
      <c r="JM46" s="274"/>
      <c r="JN46" s="274"/>
      <c r="JO46" s="274"/>
      <c r="JP46" s="274"/>
      <c r="JQ46" s="274"/>
      <c r="JR46" s="274"/>
      <c r="JS46" s="274"/>
      <c r="JT46" s="274"/>
      <c r="JU46" s="274"/>
      <c r="JV46" s="274"/>
      <c r="JW46" s="274"/>
      <c r="JX46" s="274"/>
      <c r="JY46" s="274"/>
      <c r="JZ46" s="274"/>
      <c r="KA46" s="274"/>
      <c r="KB46" s="274"/>
      <c r="KC46" s="274"/>
      <c r="KD46" s="274"/>
      <c r="KE46" s="274"/>
      <c r="KF46" s="274"/>
      <c r="KG46" s="274"/>
      <c r="KH46" s="274"/>
      <c r="KI46" s="274"/>
      <c r="KJ46" s="274"/>
      <c r="KK46" s="274"/>
      <c r="KL46" s="274"/>
      <c r="KM46" s="274"/>
      <c r="KN46" s="274"/>
      <c r="KO46" s="274"/>
      <c r="KP46" s="274"/>
      <c r="KQ46" s="274"/>
      <c r="KR46" s="274"/>
      <c r="KS46" s="274"/>
      <c r="KT46" s="274"/>
      <c r="KU46" s="274"/>
      <c r="KV46" s="274"/>
      <c r="KW46" s="274"/>
      <c r="KX46" s="274"/>
      <c r="KY46" s="274"/>
      <c r="KZ46" s="274"/>
      <c r="LA46" s="274"/>
      <c r="LB46" s="274"/>
      <c r="LC46" s="274"/>
      <c r="LD46" s="274"/>
      <c r="LE46" s="274"/>
      <c r="LF46" s="274"/>
      <c r="LG46" s="274"/>
      <c r="LH46" s="274"/>
      <c r="LI46" s="274"/>
      <c r="LJ46" s="274"/>
      <c r="LK46" s="274"/>
      <c r="LL46" s="274"/>
      <c r="LM46" s="274"/>
      <c r="LN46" s="274"/>
      <c r="LO46" s="274"/>
      <c r="LP46" s="274"/>
      <c r="LQ46" s="274"/>
      <c r="LR46" s="274"/>
      <c r="LS46" s="274"/>
      <c r="LT46" s="274"/>
      <c r="LU46" s="274"/>
      <c r="LV46" s="274"/>
      <c r="LW46" s="274"/>
      <c r="LX46" s="274"/>
      <c r="LY46" s="274"/>
      <c r="LZ46" s="274"/>
      <c r="MA46" s="274"/>
      <c r="MB46" s="274"/>
      <c r="MC46" s="274"/>
      <c r="MD46" s="274"/>
      <c r="ME46" s="274"/>
      <c r="MF46" s="274"/>
      <c r="MG46" s="274"/>
      <c r="MH46" s="274"/>
      <c r="MI46" s="274"/>
      <c r="MJ46" s="274"/>
      <c r="MK46" s="274"/>
      <c r="ML46" s="274"/>
      <c r="MM46" s="274"/>
      <c r="MN46" s="274"/>
      <c r="MO46" s="274"/>
      <c r="MP46" s="274"/>
      <c r="MQ46" s="274"/>
      <c r="MR46" s="274"/>
      <c r="MS46" s="274"/>
      <c r="MT46" s="274"/>
      <c r="MU46" s="274"/>
      <c r="MV46" s="274"/>
      <c r="MW46" s="274"/>
      <c r="MX46" s="274"/>
      <c r="MY46" s="274"/>
      <c r="MZ46" s="274"/>
      <c r="NA46" s="274"/>
      <c r="NB46" s="274"/>
      <c r="NC46" s="274"/>
      <c r="ND46" s="274"/>
      <c r="NE46" s="274"/>
      <c r="NF46" s="274"/>
      <c r="NG46" s="274"/>
      <c r="NH46" s="274"/>
      <c r="NI46" s="274"/>
      <c r="NJ46" s="274"/>
      <c r="NK46" s="274"/>
      <c r="NL46" s="274"/>
      <c r="NM46" s="274"/>
      <c r="NN46" s="274"/>
      <c r="NO46" s="274"/>
      <c r="NP46" s="274"/>
      <c r="NQ46" s="274"/>
      <c r="NR46" s="274"/>
      <c r="NS46" s="274"/>
      <c r="NT46" s="274"/>
      <c r="NU46" s="274"/>
      <c r="NV46" s="274"/>
      <c r="NW46" s="274"/>
      <c r="NX46" s="274"/>
      <c r="NY46" s="274"/>
      <c r="NZ46" s="274"/>
      <c r="OA46" s="274"/>
      <c r="OB46" s="274"/>
      <c r="OC46" s="274"/>
      <c r="OD46" s="274"/>
      <c r="OE46" s="274"/>
      <c r="OF46" s="274"/>
      <c r="OG46" s="274"/>
      <c r="OH46" s="274"/>
      <c r="OI46" s="274"/>
      <c r="OJ46" s="274"/>
      <c r="OK46" s="274"/>
      <c r="OL46" s="274"/>
      <c r="OM46" s="274"/>
      <c r="ON46" s="274"/>
      <c r="OO46" s="274"/>
      <c r="OP46" s="274"/>
      <c r="OQ46" s="274"/>
      <c r="OR46" s="274"/>
      <c r="OS46" s="274"/>
      <c r="OT46" s="274"/>
      <c r="OU46" s="274"/>
      <c r="OV46" s="274"/>
      <c r="OW46" s="274"/>
      <c r="OX46" s="274"/>
      <c r="OY46" s="274"/>
      <c r="OZ46" s="274"/>
      <c r="PA46" s="274"/>
      <c r="PB46" s="274"/>
      <c r="PC46" s="274"/>
      <c r="PD46" s="274"/>
      <c r="PE46" s="274"/>
      <c r="PF46" s="274"/>
      <c r="PG46" s="274"/>
      <c r="PH46" s="274"/>
      <c r="PI46" s="274"/>
      <c r="PJ46" s="274"/>
      <c r="PK46" s="274"/>
      <c r="PL46" s="274"/>
      <c r="PM46" s="274"/>
      <c r="PN46" s="274"/>
      <c r="PO46" s="274"/>
      <c r="PP46" s="274"/>
      <c r="PQ46" s="274"/>
      <c r="PR46" s="274"/>
      <c r="PS46" s="274"/>
      <c r="PT46" s="274"/>
      <c r="PU46" s="274"/>
      <c r="PV46" s="274"/>
      <c r="PW46" s="274"/>
      <c r="PX46" s="274"/>
      <c r="PY46" s="274"/>
      <c r="PZ46" s="274"/>
      <c r="QA46" s="274"/>
      <c r="QB46" s="274"/>
      <c r="QC46" s="274"/>
      <c r="QD46" s="274"/>
      <c r="QE46" s="274"/>
      <c r="QF46" s="274"/>
      <c r="QG46" s="274"/>
      <c r="QH46" s="274"/>
      <c r="QI46" s="274"/>
      <c r="QJ46" s="274"/>
      <c r="QK46" s="274"/>
      <c r="QL46" s="274"/>
      <c r="QM46" s="274"/>
      <c r="QN46" s="274"/>
      <c r="QO46" s="274"/>
      <c r="QP46" s="274"/>
      <c r="QQ46" s="274"/>
      <c r="QR46" s="274"/>
      <c r="QS46" s="274"/>
      <c r="QT46" s="274"/>
      <c r="QU46" s="274"/>
      <c r="QV46" s="274"/>
      <c r="QW46" s="274"/>
      <c r="QX46" s="274"/>
      <c r="QY46" s="274"/>
      <c r="QZ46" s="274"/>
      <c r="RA46" s="274"/>
      <c r="RB46" s="274"/>
      <c r="RC46" s="274"/>
      <c r="RD46" s="274"/>
      <c r="RE46" s="274"/>
      <c r="RF46" s="274"/>
      <c r="RG46" s="274"/>
      <c r="RH46" s="274"/>
      <c r="RI46" s="274"/>
      <c r="RJ46" s="274"/>
      <c r="RK46" s="274"/>
      <c r="RL46" s="274"/>
      <c r="RM46" s="274"/>
      <c r="RN46" s="274"/>
      <c r="RO46" s="274"/>
      <c r="RP46" s="274"/>
    </row>
    <row r="47" spans="1:484" ht="127.5" customHeight="1" thickBot="1" x14ac:dyDescent="0.25">
      <c r="A47" s="399" t="s">
        <v>265</v>
      </c>
      <c r="B47" s="838" t="s">
        <v>293</v>
      </c>
      <c r="C47" s="839"/>
      <c r="D47" s="839"/>
      <c r="E47" s="839"/>
      <c r="F47" s="839"/>
      <c r="G47" s="839"/>
      <c r="H47" s="839"/>
      <c r="I47" s="839"/>
      <c r="J47" s="839"/>
      <c r="K47" s="839"/>
      <c r="L47" s="839"/>
      <c r="M47" s="839"/>
      <c r="N47" s="21"/>
      <c r="O47" s="162"/>
      <c r="P47" s="872"/>
      <c r="Q47" s="893"/>
      <c r="R47" s="659"/>
      <c r="S47" s="659"/>
      <c r="T47" s="659"/>
      <c r="U47" s="659"/>
      <c r="V47" s="659"/>
      <c r="W47" s="659"/>
      <c r="X47" s="659"/>
      <c r="Y47" s="659"/>
      <c r="Z47" s="659"/>
      <c r="AA47" s="660"/>
      <c r="AB47" s="250"/>
      <c r="AC47" s="251"/>
      <c r="AD47" s="51"/>
      <c r="AE47" s="252"/>
      <c r="AF47" s="251"/>
      <c r="AG47" s="253"/>
      <c r="AH47" s="254"/>
      <c r="AI47" s="190"/>
      <c r="AJ47" s="255"/>
      <c r="AK47" s="608"/>
      <c r="AL47" s="609"/>
      <c r="AM47" s="256"/>
      <c r="AN47" s="257"/>
      <c r="AO47" s="258"/>
      <c r="AP47" s="256"/>
      <c r="AQ47" s="257"/>
      <c r="AR47" s="259"/>
      <c r="AS47" s="50"/>
      <c r="AT47" s="253"/>
      <c r="AU47" s="259"/>
      <c r="AV47" s="50"/>
      <c r="AW47" s="51"/>
      <c r="AX47" s="259"/>
      <c r="AY47" s="50"/>
      <c r="AZ47" s="51"/>
      <c r="BA47" s="260"/>
      <c r="BB47" s="253"/>
      <c r="BC47" s="51"/>
      <c r="BD47" s="260"/>
      <c r="BE47" s="253"/>
      <c r="BF47" s="253"/>
      <c r="BG47" s="384">
        <f t="shared" si="4"/>
        <v>0</v>
      </c>
      <c r="BH47" s="714" t="s">
        <v>353</v>
      </c>
      <c r="BI47" s="744"/>
      <c r="BJ47" s="274" t="s">
        <v>224</v>
      </c>
      <c r="BN47" s="274"/>
      <c r="BO47" s="274"/>
      <c r="BP47" s="274"/>
      <c r="BQ47" s="274"/>
      <c r="BR47" s="274"/>
      <c r="BS47" s="274"/>
      <c r="BT47" s="274"/>
      <c r="BU47" s="274"/>
      <c r="BV47" s="274"/>
      <c r="BW47" s="274"/>
      <c r="BX47" s="274"/>
      <c r="BY47" s="274"/>
      <c r="BZ47" s="274"/>
      <c r="CA47" s="274"/>
      <c r="CB47" s="274"/>
      <c r="CC47" s="274"/>
      <c r="CD47" s="274"/>
      <c r="CE47" s="274"/>
      <c r="CF47" s="274"/>
      <c r="CG47" s="274"/>
      <c r="CH47" s="274"/>
      <c r="CI47" s="274"/>
      <c r="CJ47" s="274"/>
      <c r="CK47" s="274"/>
      <c r="CL47" s="274"/>
      <c r="CM47" s="274"/>
      <c r="CN47" s="274"/>
      <c r="CO47" s="274"/>
      <c r="CP47" s="274"/>
      <c r="CQ47" s="274"/>
      <c r="CR47" s="274"/>
      <c r="CS47" s="274"/>
      <c r="CT47" s="274"/>
      <c r="CU47" s="274"/>
      <c r="CV47" s="274"/>
      <c r="CW47" s="274"/>
      <c r="CX47" s="274"/>
      <c r="CY47" s="274"/>
      <c r="CZ47" s="274"/>
      <c r="DA47" s="274"/>
      <c r="DB47" s="274"/>
      <c r="DC47" s="274"/>
      <c r="DD47" s="274"/>
      <c r="DE47" s="274"/>
      <c r="DF47" s="274"/>
      <c r="DG47" s="274"/>
      <c r="DH47" s="274"/>
      <c r="DI47" s="274"/>
      <c r="DJ47" s="274"/>
      <c r="DK47" s="274"/>
      <c r="DL47" s="274"/>
      <c r="DM47" s="274"/>
      <c r="DN47" s="274"/>
      <c r="DO47" s="274"/>
      <c r="DP47" s="274"/>
      <c r="DQ47" s="274"/>
      <c r="DR47" s="274"/>
      <c r="DS47" s="274"/>
      <c r="DT47" s="274"/>
      <c r="DU47" s="274"/>
      <c r="DV47" s="274"/>
      <c r="DW47" s="274"/>
      <c r="DX47" s="274"/>
      <c r="DY47" s="274"/>
      <c r="DZ47" s="274"/>
      <c r="EA47" s="274"/>
      <c r="EB47" s="274"/>
      <c r="EC47" s="274"/>
      <c r="ED47" s="274"/>
      <c r="EE47" s="274"/>
      <c r="EF47" s="274"/>
      <c r="EG47" s="274"/>
      <c r="EH47" s="274"/>
      <c r="EI47" s="274"/>
      <c r="EJ47" s="274"/>
      <c r="EK47" s="274"/>
      <c r="EL47" s="274"/>
      <c r="EM47" s="274"/>
      <c r="EN47" s="274"/>
      <c r="EO47" s="274"/>
      <c r="EP47" s="274"/>
      <c r="EQ47" s="274"/>
      <c r="ER47" s="274"/>
      <c r="ES47" s="274"/>
      <c r="ET47" s="274"/>
      <c r="EU47" s="274"/>
      <c r="EV47" s="274"/>
      <c r="EW47" s="274"/>
      <c r="EX47" s="274"/>
      <c r="EY47" s="274"/>
      <c r="EZ47" s="274"/>
      <c r="FA47" s="274"/>
      <c r="FB47" s="274"/>
      <c r="FC47" s="274"/>
      <c r="FD47" s="274"/>
      <c r="FE47" s="274"/>
      <c r="FF47" s="274"/>
      <c r="FG47" s="274"/>
      <c r="FH47" s="274"/>
      <c r="FI47" s="274"/>
      <c r="FJ47" s="274"/>
      <c r="FK47" s="274"/>
      <c r="FL47" s="274"/>
      <c r="FM47" s="274"/>
      <c r="FN47" s="274"/>
      <c r="FO47" s="274"/>
      <c r="FP47" s="274"/>
      <c r="FQ47" s="274"/>
      <c r="FR47" s="274"/>
      <c r="FS47" s="274"/>
      <c r="FT47" s="274"/>
      <c r="FU47" s="274"/>
      <c r="FV47" s="274"/>
      <c r="FW47" s="274"/>
      <c r="FX47" s="274"/>
      <c r="FY47" s="274"/>
      <c r="FZ47" s="274"/>
      <c r="GA47" s="274"/>
      <c r="GB47" s="274"/>
      <c r="GC47" s="274"/>
      <c r="GD47" s="274"/>
      <c r="GE47" s="274"/>
      <c r="GF47" s="274"/>
      <c r="GG47" s="274"/>
      <c r="GH47" s="274"/>
      <c r="GI47" s="274"/>
      <c r="GJ47" s="274"/>
      <c r="GK47" s="274"/>
      <c r="GL47" s="274"/>
      <c r="GM47" s="274"/>
      <c r="GN47" s="274"/>
      <c r="GO47" s="274"/>
      <c r="GP47" s="274"/>
      <c r="GQ47" s="274"/>
      <c r="GR47" s="274"/>
      <c r="GS47" s="274"/>
      <c r="GT47" s="274"/>
      <c r="GU47" s="274"/>
      <c r="GV47" s="274"/>
      <c r="GW47" s="274"/>
      <c r="GX47" s="274"/>
      <c r="GY47" s="274"/>
      <c r="GZ47" s="274"/>
      <c r="HA47" s="274"/>
      <c r="HB47" s="274"/>
      <c r="HC47" s="274"/>
      <c r="HD47" s="274"/>
      <c r="HE47" s="274"/>
      <c r="HF47" s="274"/>
      <c r="HG47" s="274"/>
      <c r="HH47" s="274"/>
      <c r="HI47" s="274"/>
      <c r="HJ47" s="274"/>
      <c r="HK47" s="274"/>
      <c r="HL47" s="274"/>
      <c r="HM47" s="274"/>
      <c r="HN47" s="274"/>
      <c r="HO47" s="274"/>
      <c r="HP47" s="274"/>
      <c r="HQ47" s="274"/>
      <c r="HR47" s="274"/>
      <c r="HS47" s="274"/>
      <c r="HT47" s="274"/>
      <c r="HU47" s="274"/>
      <c r="HV47" s="274"/>
      <c r="HW47" s="274"/>
      <c r="HX47" s="274"/>
      <c r="HY47" s="274"/>
      <c r="HZ47" s="274"/>
      <c r="IA47" s="274"/>
      <c r="IB47" s="274"/>
      <c r="IC47" s="274"/>
      <c r="ID47" s="274"/>
      <c r="IE47" s="274"/>
      <c r="IF47" s="274"/>
      <c r="IG47" s="274"/>
      <c r="IH47" s="274"/>
      <c r="II47" s="274"/>
      <c r="IJ47" s="274"/>
      <c r="IK47" s="274"/>
      <c r="IL47" s="274"/>
      <c r="IM47" s="274"/>
      <c r="IN47" s="274"/>
      <c r="IO47" s="274"/>
      <c r="IP47" s="274"/>
      <c r="IQ47" s="274"/>
      <c r="IR47" s="274"/>
      <c r="IS47" s="274"/>
      <c r="IT47" s="274"/>
      <c r="IU47" s="274"/>
      <c r="IV47" s="274"/>
      <c r="IW47" s="274"/>
      <c r="IX47" s="274"/>
      <c r="IY47" s="274"/>
      <c r="IZ47" s="274"/>
      <c r="JA47" s="274"/>
      <c r="JB47" s="274"/>
      <c r="JC47" s="274"/>
      <c r="JD47" s="274"/>
      <c r="JE47" s="274"/>
      <c r="JF47" s="274"/>
      <c r="JG47" s="274"/>
      <c r="JH47" s="274"/>
      <c r="JI47" s="274"/>
      <c r="JJ47" s="274"/>
      <c r="JK47" s="274"/>
      <c r="JL47" s="274"/>
      <c r="JM47" s="274"/>
      <c r="JN47" s="274"/>
      <c r="JO47" s="274"/>
      <c r="JP47" s="274"/>
      <c r="JQ47" s="274"/>
      <c r="JR47" s="274"/>
      <c r="JS47" s="274"/>
      <c r="JT47" s="274"/>
      <c r="JU47" s="274"/>
      <c r="JV47" s="274"/>
      <c r="JW47" s="274"/>
      <c r="JX47" s="274"/>
      <c r="JY47" s="274"/>
      <c r="JZ47" s="274"/>
      <c r="KA47" s="274"/>
      <c r="KB47" s="274"/>
      <c r="KC47" s="274"/>
      <c r="KD47" s="274"/>
      <c r="KE47" s="274"/>
      <c r="KF47" s="274"/>
      <c r="KG47" s="274"/>
      <c r="KH47" s="274"/>
      <c r="KI47" s="274"/>
      <c r="KJ47" s="274"/>
      <c r="KK47" s="274"/>
      <c r="KL47" s="274"/>
      <c r="KM47" s="274"/>
      <c r="KN47" s="274"/>
      <c r="KO47" s="274"/>
      <c r="KP47" s="274"/>
      <c r="KQ47" s="274"/>
      <c r="KR47" s="274"/>
      <c r="KS47" s="274"/>
      <c r="KT47" s="274"/>
      <c r="KU47" s="274"/>
      <c r="KV47" s="274"/>
      <c r="KW47" s="274"/>
      <c r="KX47" s="274"/>
      <c r="KY47" s="274"/>
      <c r="KZ47" s="274"/>
      <c r="LA47" s="274"/>
      <c r="LB47" s="274"/>
      <c r="LC47" s="274"/>
      <c r="LD47" s="274"/>
      <c r="LE47" s="274"/>
      <c r="LF47" s="274"/>
      <c r="LG47" s="274"/>
      <c r="LH47" s="274"/>
      <c r="LI47" s="274"/>
      <c r="LJ47" s="274"/>
      <c r="LK47" s="274"/>
      <c r="LL47" s="274"/>
      <c r="LM47" s="274"/>
      <c r="LN47" s="274"/>
      <c r="LO47" s="274"/>
      <c r="LP47" s="274"/>
      <c r="LQ47" s="274"/>
      <c r="LR47" s="274"/>
      <c r="LS47" s="274"/>
      <c r="LT47" s="274"/>
      <c r="LU47" s="274"/>
      <c r="LV47" s="274"/>
      <c r="LW47" s="274"/>
      <c r="LX47" s="274"/>
      <c r="LY47" s="274"/>
      <c r="LZ47" s="274"/>
      <c r="MA47" s="274"/>
      <c r="MB47" s="274"/>
      <c r="MC47" s="274"/>
      <c r="MD47" s="274"/>
      <c r="ME47" s="274"/>
      <c r="MF47" s="274"/>
      <c r="MG47" s="274"/>
      <c r="MH47" s="274"/>
      <c r="MI47" s="274"/>
      <c r="MJ47" s="274"/>
      <c r="MK47" s="274"/>
      <c r="ML47" s="274"/>
      <c r="MM47" s="274"/>
      <c r="MN47" s="274"/>
      <c r="MO47" s="274"/>
      <c r="MP47" s="274"/>
      <c r="MQ47" s="274"/>
      <c r="MR47" s="274"/>
      <c r="MS47" s="274"/>
      <c r="MT47" s="274"/>
      <c r="MU47" s="274"/>
      <c r="MV47" s="274"/>
      <c r="MW47" s="274"/>
      <c r="MX47" s="274"/>
      <c r="MY47" s="274"/>
      <c r="MZ47" s="274"/>
      <c r="NA47" s="274"/>
      <c r="NB47" s="274"/>
      <c r="NC47" s="274"/>
      <c r="ND47" s="274"/>
      <c r="NE47" s="274"/>
      <c r="NF47" s="274"/>
      <c r="NG47" s="274"/>
      <c r="NH47" s="274"/>
      <c r="NI47" s="274"/>
      <c r="NJ47" s="274"/>
      <c r="NK47" s="274"/>
      <c r="NL47" s="274"/>
      <c r="NM47" s="274"/>
      <c r="NN47" s="274"/>
      <c r="NO47" s="274"/>
      <c r="NP47" s="274"/>
      <c r="NQ47" s="274"/>
      <c r="NR47" s="274"/>
      <c r="NS47" s="274"/>
      <c r="NT47" s="274"/>
      <c r="NU47" s="274"/>
      <c r="NV47" s="274"/>
      <c r="NW47" s="274"/>
      <c r="NX47" s="274"/>
      <c r="NY47" s="274"/>
      <c r="NZ47" s="274"/>
      <c r="OA47" s="274"/>
      <c r="OB47" s="274"/>
      <c r="OC47" s="274"/>
      <c r="OD47" s="274"/>
      <c r="OE47" s="274"/>
      <c r="OF47" s="274"/>
      <c r="OG47" s="274"/>
      <c r="OH47" s="274"/>
      <c r="OI47" s="274"/>
      <c r="OJ47" s="274"/>
      <c r="OK47" s="274"/>
      <c r="OL47" s="274"/>
      <c r="OM47" s="274"/>
      <c r="ON47" s="274"/>
      <c r="OO47" s="274"/>
      <c r="OP47" s="274"/>
      <c r="OQ47" s="274"/>
      <c r="OR47" s="274"/>
      <c r="OS47" s="274"/>
      <c r="OT47" s="274"/>
      <c r="OU47" s="274"/>
      <c r="OV47" s="274"/>
      <c r="OW47" s="274"/>
      <c r="OX47" s="274"/>
      <c r="OY47" s="274"/>
      <c r="OZ47" s="274"/>
      <c r="PA47" s="274"/>
      <c r="PB47" s="274"/>
      <c r="PC47" s="274"/>
      <c r="PD47" s="274"/>
      <c r="PE47" s="274"/>
      <c r="PF47" s="274"/>
      <c r="PG47" s="274"/>
      <c r="PH47" s="274"/>
      <c r="PI47" s="274"/>
      <c r="PJ47" s="274"/>
      <c r="PK47" s="274"/>
      <c r="PL47" s="274"/>
      <c r="PM47" s="274"/>
      <c r="PN47" s="274"/>
      <c r="PO47" s="274"/>
      <c r="PP47" s="274"/>
      <c r="PQ47" s="274"/>
      <c r="PR47" s="274"/>
      <c r="PS47" s="274"/>
      <c r="PT47" s="274"/>
      <c r="PU47" s="274"/>
      <c r="PV47" s="274"/>
      <c r="PW47" s="274"/>
      <c r="PX47" s="274"/>
      <c r="PY47" s="274"/>
      <c r="PZ47" s="274"/>
      <c r="QA47" s="274"/>
      <c r="QB47" s="274"/>
      <c r="QC47" s="274"/>
      <c r="QD47" s="274"/>
      <c r="QE47" s="274"/>
      <c r="QF47" s="274"/>
      <c r="QG47" s="274"/>
      <c r="QH47" s="274"/>
      <c r="QI47" s="274"/>
      <c r="QJ47" s="274"/>
      <c r="QK47" s="274"/>
      <c r="QL47" s="274"/>
      <c r="QM47" s="274"/>
      <c r="QN47" s="274"/>
      <c r="QO47" s="274"/>
      <c r="QP47" s="274"/>
      <c r="QQ47" s="274"/>
      <c r="QR47" s="274"/>
      <c r="QS47" s="274"/>
      <c r="QT47" s="274"/>
      <c r="QU47" s="274"/>
      <c r="QV47" s="274"/>
      <c r="QW47" s="274"/>
      <c r="QX47" s="274"/>
      <c r="QY47" s="274"/>
      <c r="QZ47" s="274"/>
      <c r="RA47" s="274"/>
      <c r="RB47" s="274"/>
      <c r="RC47" s="274"/>
      <c r="RD47" s="274"/>
      <c r="RE47" s="274"/>
      <c r="RF47" s="274"/>
      <c r="RG47" s="274"/>
      <c r="RH47" s="274"/>
      <c r="RI47" s="274"/>
      <c r="RJ47" s="274"/>
      <c r="RK47" s="274"/>
      <c r="RL47" s="274"/>
      <c r="RM47" s="274"/>
      <c r="RN47" s="274"/>
      <c r="RO47" s="274"/>
      <c r="RP47" s="274"/>
    </row>
    <row r="48" spans="1:484" ht="60" x14ac:dyDescent="0.2">
      <c r="A48" s="196" t="s">
        <v>157</v>
      </c>
      <c r="B48" s="828" t="s">
        <v>185</v>
      </c>
      <c r="C48" s="914"/>
      <c r="D48" s="914"/>
      <c r="E48" s="914"/>
      <c r="F48" s="914"/>
      <c r="G48" s="914"/>
      <c r="H48" s="914"/>
      <c r="I48" s="914"/>
      <c r="J48" s="914"/>
      <c r="K48" s="914"/>
      <c r="L48" s="914"/>
      <c r="M48" s="914"/>
      <c r="N48" s="42"/>
      <c r="O48" s="191">
        <v>2</v>
      </c>
      <c r="P48" s="636">
        <f t="shared" ref="P48:P51" si="15">AB48+AE48+AH48+AK48+AO48+AR48+AU48+AX48+BA48+BD48</f>
        <v>100</v>
      </c>
      <c r="Q48" s="636"/>
      <c r="R48" s="624">
        <f t="shared" ref="R48:R50" si="16">AC48+AF48+AI48+AM48+AP48+AS48+AV48+AY48+BB48+BE48</f>
        <v>50</v>
      </c>
      <c r="S48" s="624"/>
      <c r="T48" s="624">
        <v>34</v>
      </c>
      <c r="U48" s="624"/>
      <c r="V48" s="624">
        <v>16</v>
      </c>
      <c r="W48" s="624"/>
      <c r="X48" s="624"/>
      <c r="Y48" s="624"/>
      <c r="Z48" s="599"/>
      <c r="AA48" s="600"/>
      <c r="AB48" s="172"/>
      <c r="AC48" s="191"/>
      <c r="AD48" s="277"/>
      <c r="AE48" s="42">
        <v>100</v>
      </c>
      <c r="AF48" s="191">
        <v>50</v>
      </c>
      <c r="AG48" s="39">
        <v>3</v>
      </c>
      <c r="AH48" s="261"/>
      <c r="AI48" s="173"/>
      <c r="AJ48" s="174"/>
      <c r="AK48" s="970"/>
      <c r="AL48" s="840"/>
      <c r="AM48" s="173"/>
      <c r="AN48" s="174"/>
      <c r="AO48" s="261"/>
      <c r="AP48" s="173"/>
      <c r="AQ48" s="41"/>
      <c r="AR48" s="208"/>
      <c r="AS48" s="173"/>
      <c r="AT48" s="41"/>
      <c r="AU48" s="261"/>
      <c r="AV48" s="173"/>
      <c r="AW48" s="41"/>
      <c r="AX48" s="261"/>
      <c r="AY48" s="173"/>
      <c r="AZ48" s="65"/>
      <c r="BA48" s="207"/>
      <c r="BB48" s="175"/>
      <c r="BC48" s="65"/>
      <c r="BD48" s="376"/>
      <c r="BE48" s="71"/>
      <c r="BF48" s="39"/>
      <c r="BG48" s="375">
        <f t="shared" si="4"/>
        <v>3</v>
      </c>
      <c r="BH48" s="159"/>
      <c r="BI48" s="160"/>
      <c r="BN48" s="274"/>
      <c r="BO48" s="274"/>
      <c r="BP48" s="274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4"/>
      <c r="CE48" s="274"/>
      <c r="CF48" s="274"/>
      <c r="CG48" s="274"/>
      <c r="CH48" s="274"/>
      <c r="CI48" s="274"/>
      <c r="CJ48" s="274"/>
      <c r="CK48" s="274"/>
      <c r="CL48" s="274"/>
      <c r="CM48" s="274"/>
      <c r="CN48" s="274"/>
      <c r="CO48" s="274"/>
      <c r="CP48" s="274"/>
      <c r="CQ48" s="274"/>
      <c r="CR48" s="274"/>
      <c r="CS48" s="274"/>
      <c r="CT48" s="274"/>
      <c r="CU48" s="274"/>
      <c r="CV48" s="274"/>
      <c r="CW48" s="274"/>
      <c r="CX48" s="274"/>
      <c r="CY48" s="274"/>
      <c r="CZ48" s="274"/>
      <c r="DA48" s="274"/>
      <c r="DB48" s="274"/>
      <c r="DC48" s="274"/>
      <c r="DD48" s="274"/>
      <c r="DE48" s="274"/>
      <c r="DF48" s="274"/>
      <c r="DG48" s="274"/>
      <c r="DH48" s="274"/>
      <c r="DI48" s="274"/>
      <c r="DJ48" s="274"/>
      <c r="DK48" s="274"/>
      <c r="DL48" s="274"/>
      <c r="DM48" s="274"/>
      <c r="DN48" s="274"/>
      <c r="DO48" s="274"/>
      <c r="DP48" s="274"/>
      <c r="DQ48" s="274"/>
      <c r="DR48" s="274"/>
      <c r="DS48" s="274"/>
      <c r="DT48" s="274"/>
      <c r="DU48" s="274"/>
      <c r="DV48" s="274"/>
      <c r="DW48" s="274"/>
      <c r="DX48" s="274"/>
      <c r="DY48" s="274"/>
      <c r="DZ48" s="274"/>
      <c r="EA48" s="274"/>
      <c r="EB48" s="274"/>
      <c r="EC48" s="274"/>
      <c r="ED48" s="274"/>
      <c r="EE48" s="274"/>
      <c r="EF48" s="274"/>
      <c r="EG48" s="274"/>
      <c r="EH48" s="274"/>
      <c r="EI48" s="274"/>
      <c r="EJ48" s="274"/>
      <c r="EK48" s="274"/>
      <c r="EL48" s="274"/>
      <c r="EM48" s="274"/>
      <c r="EN48" s="274"/>
      <c r="EO48" s="274"/>
      <c r="EP48" s="274"/>
      <c r="EQ48" s="274"/>
      <c r="ER48" s="274"/>
      <c r="ES48" s="274"/>
      <c r="ET48" s="274"/>
      <c r="EU48" s="274"/>
      <c r="EV48" s="274"/>
      <c r="EW48" s="274"/>
      <c r="EX48" s="274"/>
      <c r="EY48" s="274"/>
      <c r="EZ48" s="274"/>
      <c r="FA48" s="274"/>
      <c r="FB48" s="274"/>
      <c r="FC48" s="274"/>
      <c r="FD48" s="274"/>
      <c r="FE48" s="274"/>
      <c r="FF48" s="274"/>
      <c r="FG48" s="274"/>
      <c r="FH48" s="274"/>
      <c r="FI48" s="274"/>
      <c r="FJ48" s="274"/>
      <c r="FK48" s="274"/>
      <c r="FL48" s="274"/>
      <c r="FM48" s="274"/>
      <c r="FN48" s="274"/>
      <c r="FO48" s="274"/>
      <c r="FP48" s="274"/>
      <c r="FQ48" s="274"/>
      <c r="FR48" s="274"/>
      <c r="FS48" s="274"/>
      <c r="FT48" s="274"/>
      <c r="FU48" s="274"/>
      <c r="FV48" s="274"/>
      <c r="FW48" s="274"/>
      <c r="FX48" s="274"/>
      <c r="FY48" s="274"/>
      <c r="FZ48" s="274"/>
      <c r="GA48" s="274"/>
      <c r="GB48" s="274"/>
      <c r="GC48" s="274"/>
      <c r="GD48" s="274"/>
      <c r="GE48" s="274"/>
      <c r="GF48" s="274"/>
      <c r="GG48" s="274"/>
      <c r="GH48" s="274"/>
      <c r="GI48" s="274"/>
      <c r="GJ48" s="274"/>
      <c r="GK48" s="274"/>
      <c r="GL48" s="274"/>
      <c r="GM48" s="274"/>
      <c r="GN48" s="274"/>
      <c r="GO48" s="274"/>
      <c r="GP48" s="274"/>
      <c r="GQ48" s="274"/>
      <c r="GR48" s="274"/>
      <c r="GS48" s="274"/>
      <c r="GT48" s="274"/>
      <c r="GU48" s="274"/>
      <c r="GV48" s="274"/>
      <c r="GW48" s="274"/>
      <c r="GX48" s="274"/>
      <c r="GY48" s="274"/>
      <c r="GZ48" s="274"/>
      <c r="HA48" s="274"/>
      <c r="HB48" s="274"/>
      <c r="HC48" s="274"/>
      <c r="HD48" s="274"/>
      <c r="HE48" s="274"/>
      <c r="HF48" s="274"/>
      <c r="HG48" s="274"/>
      <c r="HH48" s="274"/>
      <c r="HI48" s="274"/>
      <c r="HJ48" s="274"/>
      <c r="HK48" s="274"/>
      <c r="HL48" s="274"/>
      <c r="HM48" s="274"/>
      <c r="HN48" s="274"/>
      <c r="HO48" s="274"/>
      <c r="HP48" s="274"/>
      <c r="HQ48" s="274"/>
      <c r="HR48" s="274"/>
      <c r="HS48" s="274"/>
      <c r="HT48" s="274"/>
      <c r="HU48" s="274"/>
      <c r="HV48" s="274"/>
      <c r="HW48" s="274"/>
      <c r="HX48" s="274"/>
      <c r="HY48" s="274"/>
      <c r="HZ48" s="274"/>
      <c r="IA48" s="274"/>
      <c r="IB48" s="274"/>
      <c r="IC48" s="274"/>
      <c r="ID48" s="274"/>
      <c r="IE48" s="274"/>
      <c r="IF48" s="274"/>
      <c r="IG48" s="274"/>
      <c r="IH48" s="274"/>
      <c r="II48" s="274"/>
      <c r="IJ48" s="274"/>
      <c r="IK48" s="274"/>
      <c r="IL48" s="274"/>
      <c r="IM48" s="274"/>
      <c r="IN48" s="274"/>
      <c r="IO48" s="274"/>
      <c r="IP48" s="274"/>
      <c r="IQ48" s="274"/>
      <c r="IR48" s="274"/>
      <c r="IS48" s="274"/>
      <c r="IT48" s="274"/>
      <c r="IU48" s="274"/>
      <c r="IV48" s="274"/>
      <c r="IW48" s="274"/>
      <c r="IX48" s="274"/>
      <c r="IY48" s="274"/>
      <c r="IZ48" s="274"/>
      <c r="JA48" s="274"/>
      <c r="JB48" s="274"/>
      <c r="JC48" s="274"/>
      <c r="JD48" s="274"/>
      <c r="JE48" s="274"/>
      <c r="JF48" s="274"/>
      <c r="JG48" s="274"/>
      <c r="JH48" s="274"/>
      <c r="JI48" s="274"/>
      <c r="JJ48" s="274"/>
      <c r="JK48" s="274"/>
      <c r="JL48" s="274"/>
      <c r="JM48" s="274"/>
      <c r="JN48" s="274"/>
      <c r="JO48" s="274"/>
      <c r="JP48" s="274"/>
      <c r="JQ48" s="274"/>
      <c r="JR48" s="274"/>
      <c r="JS48" s="274"/>
      <c r="JT48" s="274"/>
      <c r="JU48" s="274"/>
      <c r="JV48" s="274"/>
      <c r="JW48" s="274"/>
      <c r="JX48" s="274"/>
      <c r="JY48" s="274"/>
      <c r="JZ48" s="274"/>
      <c r="KA48" s="274"/>
      <c r="KB48" s="274"/>
      <c r="KC48" s="274"/>
      <c r="KD48" s="274"/>
      <c r="KE48" s="274"/>
      <c r="KF48" s="274"/>
      <c r="KG48" s="274"/>
      <c r="KH48" s="274"/>
      <c r="KI48" s="274"/>
      <c r="KJ48" s="274"/>
      <c r="KK48" s="274"/>
      <c r="KL48" s="274"/>
      <c r="KM48" s="274"/>
      <c r="KN48" s="274"/>
      <c r="KO48" s="274"/>
      <c r="KP48" s="274"/>
      <c r="KQ48" s="274"/>
      <c r="KR48" s="274"/>
      <c r="KS48" s="274"/>
      <c r="KT48" s="274"/>
      <c r="KU48" s="274"/>
      <c r="KV48" s="274"/>
      <c r="KW48" s="274"/>
      <c r="KX48" s="274"/>
      <c r="KY48" s="274"/>
      <c r="KZ48" s="274"/>
      <c r="LA48" s="274"/>
      <c r="LB48" s="274"/>
      <c r="LC48" s="274"/>
      <c r="LD48" s="274"/>
      <c r="LE48" s="274"/>
      <c r="LF48" s="274"/>
      <c r="LG48" s="274"/>
      <c r="LH48" s="274"/>
      <c r="LI48" s="274"/>
      <c r="LJ48" s="274"/>
      <c r="LK48" s="274"/>
      <c r="LL48" s="274"/>
      <c r="LM48" s="274"/>
      <c r="LN48" s="274"/>
      <c r="LO48" s="274"/>
      <c r="LP48" s="274"/>
      <c r="LQ48" s="274"/>
      <c r="LR48" s="274"/>
      <c r="LS48" s="274"/>
      <c r="LT48" s="274"/>
      <c r="LU48" s="274"/>
      <c r="LV48" s="274"/>
      <c r="LW48" s="274"/>
      <c r="LX48" s="274"/>
      <c r="LY48" s="274"/>
      <c r="LZ48" s="274"/>
      <c r="MA48" s="274"/>
      <c r="MB48" s="274"/>
      <c r="MC48" s="274"/>
      <c r="MD48" s="274"/>
      <c r="ME48" s="274"/>
      <c r="MF48" s="274"/>
      <c r="MG48" s="274"/>
      <c r="MH48" s="274"/>
      <c r="MI48" s="274"/>
      <c r="MJ48" s="274"/>
      <c r="MK48" s="274"/>
      <c r="ML48" s="274"/>
      <c r="MM48" s="274"/>
      <c r="MN48" s="274"/>
      <c r="MO48" s="274"/>
      <c r="MP48" s="274"/>
      <c r="MQ48" s="274"/>
      <c r="MR48" s="274"/>
      <c r="MS48" s="274"/>
      <c r="MT48" s="274"/>
      <c r="MU48" s="274"/>
      <c r="MV48" s="274"/>
      <c r="MW48" s="274"/>
      <c r="MX48" s="274"/>
      <c r="MY48" s="274"/>
      <c r="MZ48" s="274"/>
      <c r="NA48" s="274"/>
      <c r="NB48" s="274"/>
      <c r="NC48" s="274"/>
      <c r="ND48" s="274"/>
      <c r="NE48" s="274"/>
      <c r="NF48" s="274"/>
      <c r="NG48" s="274"/>
      <c r="NH48" s="274"/>
      <c r="NI48" s="274"/>
      <c r="NJ48" s="274"/>
      <c r="NK48" s="274"/>
      <c r="NL48" s="274"/>
      <c r="NM48" s="274"/>
      <c r="NN48" s="274"/>
      <c r="NO48" s="274"/>
      <c r="NP48" s="274"/>
      <c r="NQ48" s="274"/>
      <c r="NR48" s="274"/>
      <c r="NS48" s="274"/>
      <c r="NT48" s="274"/>
      <c r="NU48" s="274"/>
      <c r="NV48" s="274"/>
      <c r="NW48" s="274"/>
      <c r="NX48" s="274"/>
      <c r="NY48" s="274"/>
      <c r="NZ48" s="274"/>
      <c r="OA48" s="274"/>
      <c r="OB48" s="274"/>
      <c r="OC48" s="274"/>
      <c r="OD48" s="274"/>
      <c r="OE48" s="274"/>
      <c r="OF48" s="274"/>
      <c r="OG48" s="274"/>
      <c r="OH48" s="274"/>
      <c r="OI48" s="274"/>
      <c r="OJ48" s="274"/>
      <c r="OK48" s="274"/>
      <c r="OL48" s="274"/>
      <c r="OM48" s="274"/>
      <c r="ON48" s="274"/>
      <c r="OO48" s="274"/>
      <c r="OP48" s="274"/>
      <c r="OQ48" s="274"/>
      <c r="OR48" s="274"/>
      <c r="OS48" s="274"/>
      <c r="OT48" s="274"/>
      <c r="OU48" s="274"/>
      <c r="OV48" s="274"/>
      <c r="OW48" s="274"/>
      <c r="OX48" s="274"/>
      <c r="OY48" s="274"/>
      <c r="OZ48" s="274"/>
      <c r="PA48" s="274"/>
      <c r="PB48" s="274"/>
      <c r="PC48" s="274"/>
      <c r="PD48" s="274"/>
      <c r="PE48" s="274"/>
      <c r="PF48" s="274"/>
      <c r="PG48" s="274"/>
      <c r="PH48" s="274"/>
      <c r="PI48" s="274"/>
      <c r="PJ48" s="274"/>
      <c r="PK48" s="274"/>
      <c r="PL48" s="274"/>
      <c r="PM48" s="274"/>
      <c r="PN48" s="274"/>
      <c r="PO48" s="274"/>
      <c r="PP48" s="274"/>
      <c r="PQ48" s="274"/>
      <c r="PR48" s="274"/>
      <c r="PS48" s="274"/>
      <c r="PT48" s="274"/>
      <c r="PU48" s="274"/>
      <c r="PV48" s="274"/>
      <c r="PW48" s="274"/>
      <c r="PX48" s="274"/>
      <c r="PY48" s="274"/>
      <c r="PZ48" s="274"/>
      <c r="QA48" s="274"/>
      <c r="QB48" s="274"/>
      <c r="QC48" s="274"/>
      <c r="QD48" s="274"/>
      <c r="QE48" s="274"/>
      <c r="QF48" s="274"/>
      <c r="QG48" s="274"/>
      <c r="QH48" s="274"/>
      <c r="QI48" s="274"/>
      <c r="QJ48" s="274"/>
      <c r="QK48" s="274"/>
      <c r="QL48" s="274"/>
      <c r="QM48" s="274"/>
      <c r="QN48" s="274"/>
      <c r="QO48" s="274"/>
      <c r="QP48" s="274"/>
      <c r="QQ48" s="274"/>
      <c r="QR48" s="274"/>
      <c r="QS48" s="274"/>
      <c r="QT48" s="274"/>
      <c r="QU48" s="274"/>
      <c r="QV48" s="274"/>
      <c r="QW48" s="274"/>
      <c r="QX48" s="274"/>
      <c r="QY48" s="274"/>
      <c r="QZ48" s="274"/>
      <c r="RA48" s="274"/>
      <c r="RB48" s="274"/>
      <c r="RC48" s="274"/>
      <c r="RD48" s="274"/>
      <c r="RE48" s="274"/>
      <c r="RF48" s="274"/>
      <c r="RG48" s="274"/>
      <c r="RH48" s="274"/>
      <c r="RI48" s="274"/>
      <c r="RJ48" s="274"/>
      <c r="RK48" s="274"/>
      <c r="RL48" s="274"/>
      <c r="RM48" s="274"/>
      <c r="RN48" s="274"/>
      <c r="RO48" s="274"/>
      <c r="RP48" s="274"/>
    </row>
    <row r="49" spans="1:484" ht="60" x14ac:dyDescent="0.2">
      <c r="A49" s="196" t="s">
        <v>158</v>
      </c>
      <c r="B49" s="916" t="s">
        <v>184</v>
      </c>
      <c r="C49" s="917"/>
      <c r="D49" s="917"/>
      <c r="E49" s="917"/>
      <c r="F49" s="917"/>
      <c r="G49" s="917"/>
      <c r="H49" s="917"/>
      <c r="I49" s="917"/>
      <c r="J49" s="917"/>
      <c r="K49" s="917"/>
      <c r="L49" s="917"/>
      <c r="M49" s="917"/>
      <c r="N49" s="166"/>
      <c r="O49" s="164">
        <v>3</v>
      </c>
      <c r="P49" s="636">
        <f t="shared" si="15"/>
        <v>90</v>
      </c>
      <c r="Q49" s="636"/>
      <c r="R49" s="624">
        <f t="shared" si="16"/>
        <v>50</v>
      </c>
      <c r="S49" s="624"/>
      <c r="T49" s="626">
        <v>34</v>
      </c>
      <c r="U49" s="626"/>
      <c r="V49" s="626"/>
      <c r="W49" s="626"/>
      <c r="X49" s="626">
        <v>16</v>
      </c>
      <c r="Y49" s="626"/>
      <c r="Z49" s="637"/>
      <c r="AA49" s="638"/>
      <c r="AB49" s="213"/>
      <c r="AC49" s="164"/>
      <c r="AD49" s="240"/>
      <c r="AE49" s="213"/>
      <c r="AF49" s="164"/>
      <c r="AG49" s="176"/>
      <c r="AH49" s="166">
        <v>90</v>
      </c>
      <c r="AI49" s="164">
        <v>50</v>
      </c>
      <c r="AJ49" s="176">
        <v>3</v>
      </c>
      <c r="AK49" s="882"/>
      <c r="AL49" s="626"/>
      <c r="AM49" s="164"/>
      <c r="AN49" s="176"/>
      <c r="AO49" s="166"/>
      <c r="AP49" s="164"/>
      <c r="AQ49" s="240"/>
      <c r="AR49" s="213"/>
      <c r="AS49" s="164"/>
      <c r="AT49" s="240"/>
      <c r="AU49" s="166"/>
      <c r="AV49" s="164"/>
      <c r="AW49" s="240"/>
      <c r="AX49" s="166"/>
      <c r="AY49" s="164"/>
      <c r="AZ49" s="199"/>
      <c r="BA49" s="166"/>
      <c r="BB49" s="164"/>
      <c r="BC49" s="199"/>
      <c r="BD49" s="213"/>
      <c r="BE49" s="164"/>
      <c r="BF49" s="176"/>
      <c r="BG49" s="379">
        <f t="shared" si="4"/>
        <v>3</v>
      </c>
      <c r="BH49" s="159"/>
      <c r="BI49" s="160"/>
      <c r="BN49" s="274"/>
      <c r="BO49" s="274"/>
      <c r="BP49" s="274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74"/>
      <c r="CT49" s="274"/>
      <c r="CU49" s="274"/>
      <c r="CV49" s="274"/>
      <c r="CW49" s="274"/>
      <c r="CX49" s="274"/>
      <c r="CY49" s="274"/>
      <c r="CZ49" s="274"/>
      <c r="DA49" s="274"/>
      <c r="DB49" s="274"/>
      <c r="DC49" s="274"/>
      <c r="DD49" s="274"/>
      <c r="DE49" s="274"/>
      <c r="DF49" s="274"/>
      <c r="DG49" s="274"/>
      <c r="DH49" s="274"/>
      <c r="DI49" s="274"/>
      <c r="DJ49" s="274"/>
      <c r="DK49" s="274"/>
      <c r="DL49" s="274"/>
      <c r="DM49" s="274"/>
      <c r="DN49" s="274"/>
      <c r="DO49" s="274"/>
      <c r="DP49" s="274"/>
      <c r="DQ49" s="274"/>
      <c r="DR49" s="274"/>
      <c r="DS49" s="274"/>
      <c r="DT49" s="274"/>
      <c r="DU49" s="274"/>
      <c r="DV49" s="274"/>
      <c r="DW49" s="274"/>
      <c r="DX49" s="274"/>
      <c r="DY49" s="274"/>
      <c r="DZ49" s="274"/>
      <c r="EA49" s="274"/>
      <c r="EB49" s="274"/>
      <c r="EC49" s="274"/>
      <c r="ED49" s="274"/>
      <c r="EE49" s="274"/>
      <c r="EF49" s="274"/>
      <c r="EG49" s="274"/>
      <c r="EH49" s="274"/>
      <c r="EI49" s="274"/>
      <c r="EJ49" s="274"/>
      <c r="EK49" s="274"/>
      <c r="EL49" s="274"/>
      <c r="EM49" s="274"/>
      <c r="EN49" s="274"/>
      <c r="EO49" s="274"/>
      <c r="EP49" s="274"/>
      <c r="EQ49" s="274"/>
      <c r="ER49" s="274"/>
      <c r="ES49" s="274"/>
      <c r="ET49" s="274"/>
      <c r="EU49" s="274"/>
      <c r="EV49" s="274"/>
      <c r="EW49" s="274"/>
      <c r="EX49" s="274"/>
      <c r="EY49" s="274"/>
      <c r="EZ49" s="274"/>
      <c r="FA49" s="274"/>
      <c r="FB49" s="274"/>
      <c r="FC49" s="274"/>
      <c r="FD49" s="274"/>
      <c r="FE49" s="274"/>
      <c r="FF49" s="274"/>
      <c r="FG49" s="274"/>
      <c r="FH49" s="274"/>
      <c r="FI49" s="274"/>
      <c r="FJ49" s="274"/>
      <c r="FK49" s="274"/>
      <c r="FL49" s="274"/>
      <c r="FM49" s="274"/>
      <c r="FN49" s="274"/>
      <c r="FO49" s="274"/>
      <c r="FP49" s="274"/>
      <c r="FQ49" s="274"/>
      <c r="FR49" s="274"/>
      <c r="FS49" s="274"/>
      <c r="FT49" s="274"/>
      <c r="FU49" s="274"/>
      <c r="FV49" s="274"/>
      <c r="FW49" s="274"/>
      <c r="FX49" s="274"/>
      <c r="FY49" s="274"/>
      <c r="FZ49" s="274"/>
      <c r="GA49" s="274"/>
      <c r="GB49" s="274"/>
      <c r="GC49" s="274"/>
      <c r="GD49" s="274"/>
      <c r="GE49" s="274"/>
      <c r="GF49" s="274"/>
      <c r="GG49" s="274"/>
      <c r="GH49" s="274"/>
      <c r="GI49" s="274"/>
      <c r="GJ49" s="274"/>
      <c r="GK49" s="274"/>
      <c r="GL49" s="274"/>
      <c r="GM49" s="274"/>
      <c r="GN49" s="274"/>
      <c r="GO49" s="274"/>
      <c r="GP49" s="274"/>
      <c r="GQ49" s="274"/>
      <c r="GR49" s="274"/>
      <c r="GS49" s="274"/>
      <c r="GT49" s="274"/>
      <c r="GU49" s="274"/>
      <c r="GV49" s="274"/>
      <c r="GW49" s="274"/>
      <c r="GX49" s="274"/>
      <c r="GY49" s="274"/>
      <c r="GZ49" s="274"/>
      <c r="HA49" s="274"/>
      <c r="HB49" s="274"/>
      <c r="HC49" s="274"/>
      <c r="HD49" s="274"/>
      <c r="HE49" s="274"/>
      <c r="HF49" s="274"/>
      <c r="HG49" s="274"/>
      <c r="HH49" s="274"/>
      <c r="HI49" s="274"/>
      <c r="HJ49" s="274"/>
      <c r="HK49" s="274"/>
      <c r="HL49" s="274"/>
      <c r="HM49" s="274"/>
      <c r="HN49" s="274"/>
      <c r="HO49" s="274"/>
      <c r="HP49" s="274"/>
      <c r="HQ49" s="274"/>
      <c r="HR49" s="274"/>
      <c r="HS49" s="274"/>
      <c r="HT49" s="274"/>
      <c r="HU49" s="274"/>
      <c r="HV49" s="274"/>
      <c r="HW49" s="274"/>
      <c r="HX49" s="274"/>
      <c r="HY49" s="274"/>
      <c r="HZ49" s="274"/>
      <c r="IA49" s="274"/>
      <c r="IB49" s="274"/>
      <c r="IC49" s="274"/>
      <c r="ID49" s="274"/>
      <c r="IE49" s="274"/>
      <c r="IF49" s="274"/>
      <c r="IG49" s="274"/>
      <c r="IH49" s="274"/>
      <c r="II49" s="274"/>
      <c r="IJ49" s="274"/>
      <c r="IK49" s="274"/>
      <c r="IL49" s="274"/>
      <c r="IM49" s="274"/>
      <c r="IN49" s="274"/>
      <c r="IO49" s="274"/>
      <c r="IP49" s="274"/>
      <c r="IQ49" s="274"/>
      <c r="IR49" s="274"/>
      <c r="IS49" s="274"/>
      <c r="IT49" s="274"/>
      <c r="IU49" s="274"/>
      <c r="IV49" s="274"/>
      <c r="IW49" s="274"/>
      <c r="IX49" s="274"/>
      <c r="IY49" s="274"/>
      <c r="IZ49" s="274"/>
      <c r="JA49" s="274"/>
      <c r="JB49" s="274"/>
      <c r="JC49" s="274"/>
      <c r="JD49" s="274"/>
      <c r="JE49" s="274"/>
      <c r="JF49" s="274"/>
      <c r="JG49" s="274"/>
      <c r="JH49" s="274"/>
      <c r="JI49" s="274"/>
      <c r="JJ49" s="274"/>
      <c r="JK49" s="274"/>
      <c r="JL49" s="274"/>
      <c r="JM49" s="274"/>
      <c r="JN49" s="274"/>
      <c r="JO49" s="274"/>
      <c r="JP49" s="274"/>
      <c r="JQ49" s="274"/>
      <c r="JR49" s="274"/>
      <c r="JS49" s="274"/>
      <c r="JT49" s="274"/>
      <c r="JU49" s="274"/>
      <c r="JV49" s="274"/>
      <c r="JW49" s="274"/>
      <c r="JX49" s="274"/>
      <c r="JY49" s="274"/>
      <c r="JZ49" s="274"/>
      <c r="KA49" s="274"/>
      <c r="KB49" s="274"/>
      <c r="KC49" s="274"/>
      <c r="KD49" s="274"/>
      <c r="KE49" s="274"/>
      <c r="KF49" s="274"/>
      <c r="KG49" s="274"/>
      <c r="KH49" s="274"/>
      <c r="KI49" s="274"/>
      <c r="KJ49" s="274"/>
      <c r="KK49" s="274"/>
      <c r="KL49" s="274"/>
      <c r="KM49" s="274"/>
      <c r="KN49" s="274"/>
      <c r="KO49" s="274"/>
      <c r="KP49" s="274"/>
      <c r="KQ49" s="274"/>
      <c r="KR49" s="274"/>
      <c r="KS49" s="274"/>
      <c r="KT49" s="274"/>
      <c r="KU49" s="274"/>
      <c r="KV49" s="274"/>
      <c r="KW49" s="274"/>
      <c r="KX49" s="274"/>
      <c r="KY49" s="274"/>
      <c r="KZ49" s="274"/>
      <c r="LA49" s="274"/>
      <c r="LB49" s="274"/>
      <c r="LC49" s="274"/>
      <c r="LD49" s="274"/>
      <c r="LE49" s="274"/>
      <c r="LF49" s="274"/>
      <c r="LG49" s="274"/>
      <c r="LH49" s="274"/>
      <c r="LI49" s="274"/>
      <c r="LJ49" s="274"/>
      <c r="LK49" s="274"/>
      <c r="LL49" s="274"/>
      <c r="LM49" s="274"/>
      <c r="LN49" s="274"/>
      <c r="LO49" s="274"/>
      <c r="LP49" s="274"/>
      <c r="LQ49" s="274"/>
      <c r="LR49" s="274"/>
      <c r="LS49" s="274"/>
      <c r="LT49" s="274"/>
      <c r="LU49" s="274"/>
      <c r="LV49" s="274"/>
      <c r="LW49" s="274"/>
      <c r="LX49" s="274"/>
      <c r="LY49" s="274"/>
      <c r="LZ49" s="274"/>
      <c r="MA49" s="274"/>
      <c r="MB49" s="274"/>
      <c r="MC49" s="274"/>
      <c r="MD49" s="274"/>
      <c r="ME49" s="274"/>
      <c r="MF49" s="274"/>
      <c r="MG49" s="274"/>
      <c r="MH49" s="274"/>
      <c r="MI49" s="274"/>
      <c r="MJ49" s="274"/>
      <c r="MK49" s="274"/>
      <c r="ML49" s="274"/>
      <c r="MM49" s="274"/>
      <c r="MN49" s="274"/>
      <c r="MO49" s="274"/>
      <c r="MP49" s="274"/>
      <c r="MQ49" s="274"/>
      <c r="MR49" s="274"/>
      <c r="MS49" s="274"/>
      <c r="MT49" s="274"/>
      <c r="MU49" s="274"/>
      <c r="MV49" s="274"/>
      <c r="MW49" s="274"/>
      <c r="MX49" s="274"/>
      <c r="MY49" s="274"/>
      <c r="MZ49" s="274"/>
      <c r="NA49" s="274"/>
      <c r="NB49" s="274"/>
      <c r="NC49" s="274"/>
      <c r="ND49" s="274"/>
      <c r="NE49" s="274"/>
      <c r="NF49" s="274"/>
      <c r="NG49" s="274"/>
      <c r="NH49" s="274"/>
      <c r="NI49" s="274"/>
      <c r="NJ49" s="274"/>
      <c r="NK49" s="274"/>
      <c r="NL49" s="274"/>
      <c r="NM49" s="274"/>
      <c r="NN49" s="274"/>
      <c r="NO49" s="274"/>
      <c r="NP49" s="274"/>
      <c r="NQ49" s="274"/>
      <c r="NR49" s="274"/>
      <c r="NS49" s="274"/>
      <c r="NT49" s="274"/>
      <c r="NU49" s="274"/>
      <c r="NV49" s="274"/>
      <c r="NW49" s="274"/>
      <c r="NX49" s="274"/>
      <c r="NY49" s="274"/>
      <c r="NZ49" s="274"/>
      <c r="OA49" s="274"/>
      <c r="OB49" s="274"/>
      <c r="OC49" s="274"/>
      <c r="OD49" s="274"/>
      <c r="OE49" s="274"/>
      <c r="OF49" s="274"/>
      <c r="OG49" s="274"/>
      <c r="OH49" s="274"/>
      <c r="OI49" s="274"/>
      <c r="OJ49" s="274"/>
      <c r="OK49" s="274"/>
      <c r="OL49" s="274"/>
      <c r="OM49" s="274"/>
      <c r="ON49" s="274"/>
      <c r="OO49" s="274"/>
      <c r="OP49" s="274"/>
      <c r="OQ49" s="274"/>
      <c r="OR49" s="274"/>
      <c r="OS49" s="274"/>
      <c r="OT49" s="274"/>
      <c r="OU49" s="274"/>
      <c r="OV49" s="274"/>
      <c r="OW49" s="274"/>
      <c r="OX49" s="274"/>
      <c r="OY49" s="274"/>
      <c r="OZ49" s="274"/>
      <c r="PA49" s="274"/>
      <c r="PB49" s="274"/>
      <c r="PC49" s="274"/>
      <c r="PD49" s="274"/>
      <c r="PE49" s="274"/>
      <c r="PF49" s="274"/>
      <c r="PG49" s="274"/>
      <c r="PH49" s="274"/>
      <c r="PI49" s="274"/>
      <c r="PJ49" s="274"/>
      <c r="PK49" s="274"/>
      <c r="PL49" s="274"/>
      <c r="PM49" s="274"/>
      <c r="PN49" s="274"/>
      <c r="PO49" s="274"/>
      <c r="PP49" s="274"/>
      <c r="PQ49" s="274"/>
      <c r="PR49" s="274"/>
      <c r="PS49" s="274"/>
      <c r="PT49" s="274"/>
      <c r="PU49" s="274"/>
      <c r="PV49" s="274"/>
      <c r="PW49" s="274"/>
      <c r="PX49" s="274"/>
      <c r="PY49" s="274"/>
      <c r="PZ49" s="274"/>
      <c r="QA49" s="274"/>
      <c r="QB49" s="274"/>
      <c r="QC49" s="274"/>
      <c r="QD49" s="274"/>
      <c r="QE49" s="274"/>
      <c r="QF49" s="274"/>
      <c r="QG49" s="274"/>
      <c r="QH49" s="274"/>
      <c r="QI49" s="274"/>
      <c r="QJ49" s="274"/>
      <c r="QK49" s="274"/>
      <c r="QL49" s="274"/>
      <c r="QM49" s="274"/>
      <c r="QN49" s="274"/>
      <c r="QO49" s="274"/>
      <c r="QP49" s="274"/>
      <c r="QQ49" s="274"/>
      <c r="QR49" s="274"/>
      <c r="QS49" s="274"/>
      <c r="QT49" s="274"/>
      <c r="QU49" s="274"/>
      <c r="QV49" s="274"/>
      <c r="QW49" s="274"/>
      <c r="QX49" s="274"/>
      <c r="QY49" s="274"/>
      <c r="QZ49" s="274"/>
      <c r="RA49" s="274"/>
      <c r="RB49" s="274"/>
      <c r="RC49" s="274"/>
      <c r="RD49" s="274"/>
      <c r="RE49" s="274"/>
      <c r="RF49" s="274"/>
      <c r="RG49" s="274"/>
      <c r="RH49" s="274"/>
      <c r="RI49" s="274"/>
      <c r="RJ49" s="274"/>
      <c r="RK49" s="274"/>
      <c r="RL49" s="274"/>
      <c r="RM49" s="274"/>
      <c r="RN49" s="274"/>
      <c r="RO49" s="274"/>
      <c r="RP49" s="274"/>
    </row>
    <row r="50" spans="1:484" ht="60" x14ac:dyDescent="0.2">
      <c r="A50" s="196" t="s">
        <v>297</v>
      </c>
      <c r="B50" s="804" t="s">
        <v>172</v>
      </c>
      <c r="C50" s="804"/>
      <c r="D50" s="804"/>
      <c r="E50" s="804"/>
      <c r="F50" s="804"/>
      <c r="G50" s="804"/>
      <c r="H50" s="804"/>
      <c r="I50" s="804"/>
      <c r="J50" s="804"/>
      <c r="K50" s="804"/>
      <c r="L50" s="804"/>
      <c r="M50" s="633"/>
      <c r="N50" s="166">
        <v>3</v>
      </c>
      <c r="O50" s="164">
        <v>4</v>
      </c>
      <c r="P50" s="636">
        <f t="shared" si="15"/>
        <v>348</v>
      </c>
      <c r="Q50" s="636"/>
      <c r="R50" s="624">
        <f t="shared" si="16"/>
        <v>168</v>
      </c>
      <c r="S50" s="624"/>
      <c r="T50" s="626">
        <v>68</v>
      </c>
      <c r="U50" s="626"/>
      <c r="V50" s="626">
        <v>66</v>
      </c>
      <c r="W50" s="626"/>
      <c r="X50" s="626">
        <v>34</v>
      </c>
      <c r="Y50" s="626"/>
      <c r="Z50" s="637"/>
      <c r="AA50" s="638"/>
      <c r="AB50" s="213"/>
      <c r="AC50" s="164"/>
      <c r="AD50" s="240"/>
      <c r="AE50" s="213"/>
      <c r="AF50" s="164"/>
      <c r="AG50" s="176"/>
      <c r="AH50" s="166">
        <v>138</v>
      </c>
      <c r="AI50" s="164">
        <v>82</v>
      </c>
      <c r="AJ50" s="176">
        <v>3</v>
      </c>
      <c r="AK50" s="882">
        <v>210</v>
      </c>
      <c r="AL50" s="626"/>
      <c r="AM50" s="164">
        <v>86</v>
      </c>
      <c r="AN50" s="176">
        <v>5</v>
      </c>
      <c r="AO50" s="166"/>
      <c r="AP50" s="164"/>
      <c r="AQ50" s="240"/>
      <c r="AR50" s="213"/>
      <c r="AS50" s="164"/>
      <c r="AT50" s="240"/>
      <c r="AU50" s="166"/>
      <c r="AV50" s="164"/>
      <c r="AW50" s="240"/>
      <c r="AX50" s="166"/>
      <c r="AY50" s="164"/>
      <c r="AZ50" s="199"/>
      <c r="BA50" s="166"/>
      <c r="BB50" s="164"/>
      <c r="BC50" s="199"/>
      <c r="BD50" s="213"/>
      <c r="BE50" s="164"/>
      <c r="BF50" s="176"/>
      <c r="BG50" s="379">
        <f t="shared" si="4"/>
        <v>8</v>
      </c>
      <c r="BH50" s="655"/>
      <c r="BI50" s="656"/>
      <c r="BN50" s="274"/>
      <c r="BO50" s="274"/>
      <c r="BP50" s="274"/>
      <c r="BQ50" s="274"/>
      <c r="BR50" s="274"/>
      <c r="BS50" s="274"/>
      <c r="BT50" s="274"/>
      <c r="BU50" s="274"/>
      <c r="BV50" s="274"/>
      <c r="BW50" s="274"/>
      <c r="BX50" s="274"/>
      <c r="BY50" s="274"/>
      <c r="BZ50" s="274"/>
      <c r="CA50" s="274"/>
      <c r="CB50" s="274"/>
      <c r="CC50" s="274"/>
      <c r="CD50" s="274"/>
      <c r="CE50" s="274"/>
      <c r="CF50" s="274"/>
      <c r="CG50" s="274"/>
      <c r="CH50" s="274"/>
      <c r="CI50" s="274"/>
      <c r="CJ50" s="274"/>
      <c r="CK50" s="274"/>
      <c r="CL50" s="274"/>
      <c r="CM50" s="274"/>
      <c r="CN50" s="274"/>
      <c r="CO50" s="274"/>
      <c r="CP50" s="274"/>
      <c r="CQ50" s="274"/>
      <c r="CR50" s="274"/>
      <c r="CS50" s="274"/>
      <c r="CT50" s="274"/>
      <c r="CU50" s="274"/>
      <c r="CV50" s="274"/>
      <c r="CW50" s="274"/>
      <c r="CX50" s="274"/>
      <c r="CY50" s="274"/>
      <c r="CZ50" s="274"/>
      <c r="DA50" s="274"/>
      <c r="DB50" s="274"/>
      <c r="DC50" s="274"/>
      <c r="DD50" s="274"/>
      <c r="DE50" s="274"/>
      <c r="DF50" s="274"/>
      <c r="DG50" s="274"/>
      <c r="DH50" s="274"/>
      <c r="DI50" s="274"/>
      <c r="DJ50" s="274"/>
      <c r="DK50" s="274"/>
      <c r="DL50" s="274"/>
      <c r="DM50" s="274"/>
      <c r="DN50" s="274"/>
      <c r="DO50" s="274"/>
      <c r="DP50" s="274"/>
      <c r="DQ50" s="274"/>
      <c r="DR50" s="274"/>
      <c r="DS50" s="274"/>
      <c r="DT50" s="274"/>
      <c r="DU50" s="274"/>
      <c r="DV50" s="274"/>
      <c r="DW50" s="274"/>
      <c r="DX50" s="274"/>
      <c r="DY50" s="274"/>
      <c r="DZ50" s="274"/>
      <c r="EA50" s="274"/>
      <c r="EB50" s="274"/>
      <c r="EC50" s="274"/>
      <c r="ED50" s="274"/>
      <c r="EE50" s="274"/>
      <c r="EF50" s="274"/>
      <c r="EG50" s="274"/>
      <c r="EH50" s="274"/>
      <c r="EI50" s="274"/>
      <c r="EJ50" s="274"/>
      <c r="EK50" s="274"/>
      <c r="EL50" s="274"/>
      <c r="EM50" s="274"/>
      <c r="EN50" s="274"/>
      <c r="EO50" s="274"/>
      <c r="EP50" s="274"/>
      <c r="EQ50" s="274"/>
      <c r="ER50" s="274"/>
      <c r="ES50" s="274"/>
      <c r="ET50" s="274"/>
      <c r="EU50" s="274"/>
      <c r="EV50" s="274"/>
      <c r="EW50" s="274"/>
      <c r="EX50" s="274"/>
      <c r="EY50" s="274"/>
      <c r="EZ50" s="274"/>
      <c r="FA50" s="274"/>
      <c r="FB50" s="274"/>
      <c r="FC50" s="274"/>
      <c r="FD50" s="274"/>
      <c r="FE50" s="274"/>
      <c r="FF50" s="274"/>
      <c r="FG50" s="274"/>
      <c r="FH50" s="274"/>
      <c r="FI50" s="274"/>
      <c r="FJ50" s="274"/>
      <c r="FK50" s="274"/>
      <c r="FL50" s="274"/>
      <c r="FM50" s="274"/>
      <c r="FN50" s="274"/>
      <c r="FO50" s="274"/>
      <c r="FP50" s="274"/>
      <c r="FQ50" s="274"/>
      <c r="FR50" s="274"/>
      <c r="FS50" s="274"/>
      <c r="FT50" s="274"/>
      <c r="FU50" s="274"/>
      <c r="FV50" s="274"/>
      <c r="FW50" s="274"/>
      <c r="FX50" s="274"/>
      <c r="FY50" s="274"/>
      <c r="FZ50" s="274"/>
      <c r="GA50" s="274"/>
      <c r="GB50" s="274"/>
      <c r="GC50" s="274"/>
      <c r="GD50" s="274"/>
      <c r="GE50" s="274"/>
      <c r="GF50" s="274"/>
      <c r="GG50" s="274"/>
      <c r="GH50" s="274"/>
      <c r="GI50" s="274"/>
      <c r="GJ50" s="274"/>
      <c r="GK50" s="274"/>
      <c r="GL50" s="274"/>
      <c r="GM50" s="274"/>
      <c r="GN50" s="274"/>
      <c r="GO50" s="274"/>
      <c r="GP50" s="274"/>
      <c r="GQ50" s="274"/>
      <c r="GR50" s="274"/>
      <c r="GS50" s="274"/>
      <c r="GT50" s="274"/>
      <c r="GU50" s="274"/>
      <c r="GV50" s="274"/>
      <c r="GW50" s="274"/>
      <c r="GX50" s="274"/>
      <c r="GY50" s="274"/>
      <c r="GZ50" s="274"/>
      <c r="HA50" s="274"/>
      <c r="HB50" s="274"/>
      <c r="HC50" s="274"/>
      <c r="HD50" s="274"/>
      <c r="HE50" s="274"/>
      <c r="HF50" s="274"/>
      <c r="HG50" s="274"/>
      <c r="HH50" s="274"/>
      <c r="HI50" s="274"/>
      <c r="HJ50" s="274"/>
      <c r="HK50" s="274"/>
      <c r="HL50" s="274"/>
      <c r="HM50" s="274"/>
      <c r="HN50" s="274"/>
      <c r="HO50" s="274"/>
      <c r="HP50" s="274"/>
      <c r="HQ50" s="274"/>
      <c r="HR50" s="274"/>
      <c r="HS50" s="274"/>
      <c r="HT50" s="274"/>
      <c r="HU50" s="274"/>
      <c r="HV50" s="274"/>
      <c r="HW50" s="274"/>
      <c r="HX50" s="274"/>
      <c r="HY50" s="274"/>
      <c r="HZ50" s="274"/>
      <c r="IA50" s="274"/>
      <c r="IB50" s="274"/>
      <c r="IC50" s="274"/>
      <c r="ID50" s="274"/>
      <c r="IE50" s="274"/>
      <c r="IF50" s="274"/>
      <c r="IG50" s="274"/>
      <c r="IH50" s="274"/>
      <c r="II50" s="274"/>
      <c r="IJ50" s="274"/>
      <c r="IK50" s="274"/>
      <c r="IL50" s="274"/>
      <c r="IM50" s="274"/>
      <c r="IN50" s="274"/>
      <c r="IO50" s="274"/>
      <c r="IP50" s="274"/>
      <c r="IQ50" s="274"/>
      <c r="IR50" s="274"/>
      <c r="IS50" s="274"/>
      <c r="IT50" s="274"/>
      <c r="IU50" s="274"/>
      <c r="IV50" s="274"/>
      <c r="IW50" s="274"/>
      <c r="IX50" s="274"/>
      <c r="IY50" s="274"/>
      <c r="IZ50" s="274"/>
      <c r="JA50" s="274"/>
      <c r="JB50" s="274"/>
      <c r="JC50" s="274"/>
      <c r="JD50" s="274"/>
      <c r="JE50" s="274"/>
      <c r="JF50" s="274"/>
      <c r="JG50" s="274"/>
      <c r="JH50" s="274"/>
      <c r="JI50" s="274"/>
      <c r="JJ50" s="274"/>
      <c r="JK50" s="274"/>
      <c r="JL50" s="274"/>
      <c r="JM50" s="274"/>
      <c r="JN50" s="274"/>
      <c r="JO50" s="274"/>
      <c r="JP50" s="274"/>
      <c r="JQ50" s="274"/>
      <c r="JR50" s="274"/>
      <c r="JS50" s="274"/>
      <c r="JT50" s="274"/>
      <c r="JU50" s="274"/>
      <c r="JV50" s="274"/>
      <c r="JW50" s="274"/>
      <c r="JX50" s="274"/>
      <c r="JY50" s="274"/>
      <c r="JZ50" s="274"/>
      <c r="KA50" s="274"/>
      <c r="KB50" s="274"/>
      <c r="KC50" s="274"/>
      <c r="KD50" s="274"/>
      <c r="KE50" s="274"/>
      <c r="KF50" s="274"/>
      <c r="KG50" s="274"/>
      <c r="KH50" s="274"/>
      <c r="KI50" s="274"/>
      <c r="KJ50" s="274"/>
      <c r="KK50" s="274"/>
      <c r="KL50" s="274"/>
      <c r="KM50" s="274"/>
      <c r="KN50" s="274"/>
      <c r="KO50" s="274"/>
      <c r="KP50" s="274"/>
      <c r="KQ50" s="274"/>
      <c r="KR50" s="274"/>
      <c r="KS50" s="274"/>
      <c r="KT50" s="274"/>
      <c r="KU50" s="274"/>
      <c r="KV50" s="274"/>
      <c r="KW50" s="274"/>
      <c r="KX50" s="274"/>
      <c r="KY50" s="274"/>
      <c r="KZ50" s="274"/>
      <c r="LA50" s="274"/>
      <c r="LB50" s="274"/>
      <c r="LC50" s="274"/>
      <c r="LD50" s="274"/>
      <c r="LE50" s="274"/>
      <c r="LF50" s="274"/>
      <c r="LG50" s="274"/>
      <c r="LH50" s="274"/>
      <c r="LI50" s="274"/>
      <c r="LJ50" s="274"/>
      <c r="LK50" s="274"/>
      <c r="LL50" s="274"/>
      <c r="LM50" s="274"/>
      <c r="LN50" s="274"/>
      <c r="LO50" s="274"/>
      <c r="LP50" s="274"/>
      <c r="LQ50" s="274"/>
      <c r="LR50" s="274"/>
      <c r="LS50" s="274"/>
      <c r="LT50" s="274"/>
      <c r="LU50" s="274"/>
      <c r="LV50" s="274"/>
      <c r="LW50" s="274"/>
      <c r="LX50" s="274"/>
      <c r="LY50" s="274"/>
      <c r="LZ50" s="274"/>
      <c r="MA50" s="274"/>
      <c r="MB50" s="274"/>
      <c r="MC50" s="274"/>
      <c r="MD50" s="274"/>
      <c r="ME50" s="274"/>
      <c r="MF50" s="274"/>
      <c r="MG50" s="274"/>
      <c r="MH50" s="274"/>
      <c r="MI50" s="274"/>
      <c r="MJ50" s="274"/>
      <c r="MK50" s="274"/>
      <c r="ML50" s="274"/>
      <c r="MM50" s="274"/>
      <c r="MN50" s="274"/>
      <c r="MO50" s="274"/>
      <c r="MP50" s="274"/>
      <c r="MQ50" s="274"/>
      <c r="MR50" s="274"/>
      <c r="MS50" s="274"/>
      <c r="MT50" s="274"/>
      <c r="MU50" s="274"/>
      <c r="MV50" s="274"/>
      <c r="MW50" s="274"/>
      <c r="MX50" s="274"/>
      <c r="MY50" s="274"/>
      <c r="MZ50" s="274"/>
      <c r="NA50" s="274"/>
      <c r="NB50" s="274"/>
      <c r="NC50" s="274"/>
      <c r="ND50" s="274"/>
      <c r="NE50" s="274"/>
      <c r="NF50" s="274"/>
      <c r="NG50" s="274"/>
      <c r="NH50" s="274"/>
      <c r="NI50" s="274"/>
      <c r="NJ50" s="274"/>
      <c r="NK50" s="274"/>
      <c r="NL50" s="274"/>
      <c r="NM50" s="274"/>
      <c r="NN50" s="274"/>
      <c r="NO50" s="274"/>
      <c r="NP50" s="274"/>
      <c r="NQ50" s="274"/>
      <c r="NR50" s="274"/>
      <c r="NS50" s="274"/>
      <c r="NT50" s="274"/>
      <c r="NU50" s="274"/>
      <c r="NV50" s="274"/>
      <c r="NW50" s="274"/>
      <c r="NX50" s="274"/>
      <c r="NY50" s="274"/>
      <c r="NZ50" s="274"/>
      <c r="OA50" s="274"/>
      <c r="OB50" s="274"/>
      <c r="OC50" s="274"/>
      <c r="OD50" s="274"/>
      <c r="OE50" s="274"/>
      <c r="OF50" s="274"/>
      <c r="OG50" s="274"/>
      <c r="OH50" s="274"/>
      <c r="OI50" s="274"/>
      <c r="OJ50" s="274"/>
      <c r="OK50" s="274"/>
      <c r="OL50" s="274"/>
      <c r="OM50" s="274"/>
      <c r="ON50" s="274"/>
      <c r="OO50" s="274"/>
      <c r="OP50" s="274"/>
      <c r="OQ50" s="274"/>
      <c r="OR50" s="274"/>
      <c r="OS50" s="274"/>
      <c r="OT50" s="274"/>
      <c r="OU50" s="274"/>
      <c r="OV50" s="274"/>
      <c r="OW50" s="274"/>
      <c r="OX50" s="274"/>
      <c r="OY50" s="274"/>
      <c r="OZ50" s="274"/>
      <c r="PA50" s="274"/>
      <c r="PB50" s="274"/>
      <c r="PC50" s="274"/>
      <c r="PD50" s="274"/>
      <c r="PE50" s="274"/>
      <c r="PF50" s="274"/>
      <c r="PG50" s="274"/>
      <c r="PH50" s="274"/>
      <c r="PI50" s="274"/>
      <c r="PJ50" s="274"/>
      <c r="PK50" s="274"/>
      <c r="PL50" s="274"/>
      <c r="PM50" s="274"/>
      <c r="PN50" s="274"/>
      <c r="PO50" s="274"/>
      <c r="PP50" s="274"/>
      <c r="PQ50" s="274"/>
      <c r="PR50" s="274"/>
      <c r="PS50" s="274"/>
      <c r="PT50" s="274"/>
      <c r="PU50" s="274"/>
      <c r="PV50" s="274"/>
      <c r="PW50" s="274"/>
      <c r="PX50" s="274"/>
      <c r="PY50" s="274"/>
      <c r="PZ50" s="274"/>
      <c r="QA50" s="274"/>
      <c r="QB50" s="274"/>
      <c r="QC50" s="274"/>
      <c r="QD50" s="274"/>
      <c r="QE50" s="274"/>
      <c r="QF50" s="274"/>
      <c r="QG50" s="274"/>
      <c r="QH50" s="274"/>
      <c r="QI50" s="274"/>
      <c r="QJ50" s="274"/>
      <c r="QK50" s="274"/>
      <c r="QL50" s="274"/>
      <c r="QM50" s="274"/>
      <c r="QN50" s="274"/>
      <c r="QO50" s="274"/>
      <c r="QP50" s="274"/>
      <c r="QQ50" s="274"/>
      <c r="QR50" s="274"/>
      <c r="QS50" s="274"/>
      <c r="QT50" s="274"/>
      <c r="QU50" s="274"/>
      <c r="QV50" s="274"/>
      <c r="QW50" s="274"/>
      <c r="QX50" s="274"/>
      <c r="QY50" s="274"/>
      <c r="QZ50" s="274"/>
      <c r="RA50" s="274"/>
      <c r="RB50" s="274"/>
      <c r="RC50" s="274"/>
      <c r="RD50" s="274"/>
      <c r="RE50" s="274"/>
      <c r="RF50" s="274"/>
      <c r="RG50" s="274"/>
      <c r="RH50" s="274"/>
      <c r="RI50" s="274"/>
      <c r="RJ50" s="274"/>
      <c r="RK50" s="274"/>
      <c r="RL50" s="274"/>
      <c r="RM50" s="274"/>
      <c r="RN50" s="274"/>
      <c r="RO50" s="274"/>
      <c r="RP50" s="274"/>
    </row>
    <row r="51" spans="1:484" ht="132" customHeight="1" thickBot="1" x14ac:dyDescent="0.25">
      <c r="A51" s="447" t="s">
        <v>298</v>
      </c>
      <c r="B51" s="916" t="s">
        <v>173</v>
      </c>
      <c r="C51" s="917"/>
      <c r="D51" s="917"/>
      <c r="E51" s="917"/>
      <c r="F51" s="917"/>
      <c r="G51" s="917"/>
      <c r="H51" s="917"/>
      <c r="I51" s="917"/>
      <c r="J51" s="917"/>
      <c r="K51" s="917"/>
      <c r="L51" s="917"/>
      <c r="M51" s="917"/>
      <c r="N51" s="80">
        <v>5</v>
      </c>
      <c r="O51" s="165">
        <v>4</v>
      </c>
      <c r="P51" s="636">
        <f t="shared" si="15"/>
        <v>256</v>
      </c>
      <c r="Q51" s="636"/>
      <c r="R51" s="624">
        <v>154</v>
      </c>
      <c r="S51" s="624"/>
      <c r="T51" s="627">
        <v>68</v>
      </c>
      <c r="U51" s="627"/>
      <c r="V51" s="627">
        <v>50</v>
      </c>
      <c r="W51" s="627"/>
      <c r="X51" s="627">
        <v>36</v>
      </c>
      <c r="Y51" s="627"/>
      <c r="Z51" s="1056"/>
      <c r="AA51" s="1057"/>
      <c r="AB51" s="195"/>
      <c r="AC51" s="165"/>
      <c r="AD51" s="279"/>
      <c r="AE51" s="166"/>
      <c r="AF51" s="164"/>
      <c r="AG51" s="176"/>
      <c r="AH51" s="201"/>
      <c r="AI51" s="170"/>
      <c r="AJ51" s="491"/>
      <c r="AK51" s="902">
        <v>136</v>
      </c>
      <c r="AL51" s="657"/>
      <c r="AM51" s="170">
        <v>82</v>
      </c>
      <c r="AN51" s="491">
        <v>3</v>
      </c>
      <c r="AO51" s="201">
        <v>120</v>
      </c>
      <c r="AP51" s="170">
        <v>72</v>
      </c>
      <c r="AQ51" s="244">
        <v>3</v>
      </c>
      <c r="AR51" s="168"/>
      <c r="AS51" s="170"/>
      <c r="AT51" s="244"/>
      <c r="AU51" s="201"/>
      <c r="AV51" s="170"/>
      <c r="AW51" s="244"/>
      <c r="AX51" s="201"/>
      <c r="AY51" s="170"/>
      <c r="AZ51" s="200"/>
      <c r="BA51" s="167"/>
      <c r="BB51" s="188"/>
      <c r="BC51" s="200"/>
      <c r="BD51" s="318"/>
      <c r="BE51" s="178" t="s">
        <v>326</v>
      </c>
      <c r="BF51" s="176"/>
      <c r="BG51" s="382">
        <f t="shared" si="4"/>
        <v>6</v>
      </c>
      <c r="BH51" s="159"/>
      <c r="BI51" s="160"/>
      <c r="BN51" s="274"/>
      <c r="BO51" s="274"/>
      <c r="BP51" s="274"/>
      <c r="BQ51" s="274"/>
      <c r="BR51" s="274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  <c r="CQ51" s="274"/>
      <c r="CR51" s="274"/>
      <c r="CS51" s="274"/>
      <c r="CT51" s="274"/>
      <c r="CU51" s="274"/>
      <c r="CV51" s="274"/>
      <c r="CW51" s="274"/>
      <c r="CX51" s="274"/>
      <c r="CY51" s="274"/>
      <c r="CZ51" s="274"/>
      <c r="DA51" s="274"/>
      <c r="DB51" s="274"/>
      <c r="DC51" s="274"/>
      <c r="DD51" s="274"/>
      <c r="DE51" s="274"/>
      <c r="DF51" s="274"/>
      <c r="DG51" s="274"/>
      <c r="DH51" s="274"/>
      <c r="DI51" s="274"/>
      <c r="DJ51" s="274"/>
      <c r="DK51" s="274"/>
      <c r="DL51" s="274"/>
      <c r="DM51" s="274"/>
      <c r="DN51" s="274"/>
      <c r="DO51" s="274"/>
      <c r="DP51" s="274"/>
      <c r="DQ51" s="274"/>
      <c r="DR51" s="274"/>
      <c r="DS51" s="274"/>
      <c r="DT51" s="274"/>
      <c r="DU51" s="274"/>
      <c r="DV51" s="274"/>
      <c r="DW51" s="274"/>
      <c r="DX51" s="274"/>
      <c r="DY51" s="274"/>
      <c r="DZ51" s="274"/>
      <c r="EA51" s="274"/>
      <c r="EB51" s="274"/>
      <c r="EC51" s="274"/>
      <c r="ED51" s="274"/>
      <c r="EE51" s="274"/>
      <c r="EF51" s="274"/>
      <c r="EG51" s="274"/>
      <c r="EH51" s="274"/>
      <c r="EI51" s="274"/>
      <c r="EJ51" s="274"/>
      <c r="EK51" s="274"/>
      <c r="EL51" s="274"/>
      <c r="EM51" s="274"/>
      <c r="EN51" s="274"/>
      <c r="EO51" s="274"/>
      <c r="EP51" s="274"/>
      <c r="EQ51" s="274"/>
      <c r="ER51" s="274"/>
      <c r="ES51" s="274"/>
      <c r="ET51" s="274"/>
      <c r="EU51" s="274"/>
      <c r="EV51" s="274"/>
      <c r="EW51" s="274"/>
      <c r="EX51" s="274"/>
      <c r="EY51" s="274"/>
      <c r="EZ51" s="274"/>
      <c r="FA51" s="274"/>
      <c r="FB51" s="274"/>
      <c r="FC51" s="274"/>
      <c r="FD51" s="274"/>
      <c r="FE51" s="274"/>
      <c r="FF51" s="274"/>
      <c r="FG51" s="274"/>
      <c r="FH51" s="274"/>
      <c r="FI51" s="274"/>
      <c r="FJ51" s="274"/>
      <c r="FK51" s="274"/>
      <c r="FL51" s="274"/>
      <c r="FM51" s="274"/>
      <c r="FN51" s="274"/>
      <c r="FO51" s="274"/>
      <c r="FP51" s="274"/>
      <c r="FQ51" s="274"/>
      <c r="FR51" s="274"/>
      <c r="FS51" s="274"/>
      <c r="FT51" s="274"/>
      <c r="FU51" s="274"/>
      <c r="FV51" s="274"/>
      <c r="FW51" s="274"/>
      <c r="FX51" s="274"/>
      <c r="FY51" s="274"/>
      <c r="FZ51" s="274"/>
      <c r="GA51" s="274"/>
      <c r="GB51" s="274"/>
      <c r="GC51" s="274"/>
      <c r="GD51" s="274"/>
      <c r="GE51" s="274"/>
      <c r="GF51" s="274"/>
      <c r="GG51" s="274"/>
      <c r="GH51" s="274"/>
      <c r="GI51" s="274"/>
      <c r="GJ51" s="274"/>
      <c r="GK51" s="274"/>
      <c r="GL51" s="274"/>
      <c r="GM51" s="274"/>
      <c r="GN51" s="274"/>
      <c r="GO51" s="274"/>
      <c r="GP51" s="274"/>
      <c r="GQ51" s="274"/>
      <c r="GR51" s="274"/>
      <c r="GS51" s="274"/>
      <c r="GT51" s="274"/>
      <c r="GU51" s="274"/>
      <c r="GV51" s="274"/>
      <c r="GW51" s="274"/>
      <c r="GX51" s="274"/>
      <c r="GY51" s="274"/>
      <c r="GZ51" s="274"/>
      <c r="HA51" s="274"/>
      <c r="HB51" s="274"/>
      <c r="HC51" s="274"/>
      <c r="HD51" s="274"/>
      <c r="HE51" s="274"/>
      <c r="HF51" s="274"/>
      <c r="HG51" s="274"/>
      <c r="HH51" s="274"/>
      <c r="HI51" s="274"/>
      <c r="HJ51" s="274"/>
      <c r="HK51" s="274"/>
      <c r="HL51" s="274"/>
      <c r="HM51" s="274"/>
      <c r="HN51" s="274"/>
      <c r="HO51" s="274"/>
      <c r="HP51" s="274"/>
      <c r="HQ51" s="274"/>
      <c r="HR51" s="274"/>
      <c r="HS51" s="274"/>
      <c r="HT51" s="274"/>
      <c r="HU51" s="274"/>
      <c r="HV51" s="274"/>
      <c r="HW51" s="274"/>
      <c r="HX51" s="274"/>
      <c r="HY51" s="274"/>
      <c r="HZ51" s="274"/>
      <c r="IA51" s="274"/>
      <c r="IB51" s="274"/>
      <c r="IC51" s="274"/>
      <c r="ID51" s="274"/>
      <c r="IE51" s="274"/>
      <c r="IF51" s="274"/>
      <c r="IG51" s="274"/>
      <c r="IH51" s="274"/>
      <c r="II51" s="274"/>
      <c r="IJ51" s="274"/>
      <c r="IK51" s="274"/>
      <c r="IL51" s="274"/>
      <c r="IM51" s="274"/>
      <c r="IN51" s="274"/>
      <c r="IO51" s="274"/>
      <c r="IP51" s="274"/>
      <c r="IQ51" s="274"/>
      <c r="IR51" s="274"/>
      <c r="IS51" s="274"/>
      <c r="IT51" s="274"/>
      <c r="IU51" s="274"/>
      <c r="IV51" s="274"/>
      <c r="IW51" s="274"/>
      <c r="IX51" s="274"/>
      <c r="IY51" s="274"/>
      <c r="IZ51" s="274"/>
      <c r="JA51" s="274"/>
      <c r="JB51" s="274"/>
      <c r="JC51" s="274"/>
      <c r="JD51" s="274"/>
      <c r="JE51" s="274"/>
      <c r="JF51" s="274"/>
      <c r="JG51" s="274"/>
      <c r="JH51" s="274"/>
      <c r="JI51" s="274"/>
      <c r="JJ51" s="274"/>
      <c r="JK51" s="274"/>
      <c r="JL51" s="274"/>
      <c r="JM51" s="274"/>
      <c r="JN51" s="274"/>
      <c r="JO51" s="274"/>
      <c r="JP51" s="274"/>
      <c r="JQ51" s="274"/>
      <c r="JR51" s="274"/>
      <c r="JS51" s="274"/>
      <c r="JT51" s="274"/>
      <c r="JU51" s="274"/>
      <c r="JV51" s="274"/>
      <c r="JW51" s="274"/>
      <c r="JX51" s="274"/>
      <c r="JY51" s="274"/>
      <c r="JZ51" s="274"/>
      <c r="KA51" s="274"/>
      <c r="KB51" s="274"/>
      <c r="KC51" s="274"/>
      <c r="KD51" s="274"/>
      <c r="KE51" s="274"/>
      <c r="KF51" s="274"/>
      <c r="KG51" s="274"/>
      <c r="KH51" s="274"/>
      <c r="KI51" s="274"/>
      <c r="KJ51" s="274"/>
      <c r="KK51" s="274"/>
      <c r="KL51" s="274"/>
      <c r="KM51" s="274"/>
      <c r="KN51" s="274"/>
      <c r="KO51" s="274"/>
      <c r="KP51" s="274"/>
      <c r="KQ51" s="274"/>
      <c r="KR51" s="274"/>
      <c r="KS51" s="274"/>
      <c r="KT51" s="274"/>
      <c r="KU51" s="274"/>
      <c r="KV51" s="274"/>
      <c r="KW51" s="274"/>
      <c r="KX51" s="274"/>
      <c r="KY51" s="274"/>
      <c r="KZ51" s="274"/>
      <c r="LA51" s="274"/>
      <c r="LB51" s="274"/>
      <c r="LC51" s="274"/>
      <c r="LD51" s="274"/>
      <c r="LE51" s="274"/>
      <c r="LF51" s="274"/>
      <c r="LG51" s="274"/>
      <c r="LH51" s="274"/>
      <c r="LI51" s="274"/>
      <c r="LJ51" s="274"/>
      <c r="LK51" s="274"/>
      <c r="LL51" s="274"/>
      <c r="LM51" s="274"/>
      <c r="LN51" s="274"/>
      <c r="LO51" s="274"/>
      <c r="LP51" s="274"/>
      <c r="LQ51" s="274"/>
      <c r="LR51" s="274"/>
      <c r="LS51" s="274"/>
      <c r="LT51" s="274"/>
      <c r="LU51" s="274"/>
      <c r="LV51" s="274"/>
      <c r="LW51" s="274"/>
      <c r="LX51" s="274"/>
      <c r="LY51" s="274"/>
      <c r="LZ51" s="274"/>
      <c r="MA51" s="274"/>
      <c r="MB51" s="274"/>
      <c r="MC51" s="274"/>
      <c r="MD51" s="274"/>
      <c r="ME51" s="274"/>
      <c r="MF51" s="274"/>
      <c r="MG51" s="274"/>
      <c r="MH51" s="274"/>
      <c r="MI51" s="274"/>
      <c r="MJ51" s="274"/>
      <c r="MK51" s="274"/>
      <c r="ML51" s="274"/>
      <c r="MM51" s="274"/>
      <c r="MN51" s="274"/>
      <c r="MO51" s="274"/>
      <c r="MP51" s="274"/>
      <c r="MQ51" s="274"/>
      <c r="MR51" s="274"/>
      <c r="MS51" s="274"/>
      <c r="MT51" s="274"/>
      <c r="MU51" s="274"/>
      <c r="MV51" s="274"/>
      <c r="MW51" s="274"/>
      <c r="MX51" s="274"/>
      <c r="MY51" s="274"/>
      <c r="MZ51" s="274"/>
      <c r="NA51" s="274"/>
      <c r="NB51" s="274"/>
      <c r="NC51" s="274"/>
      <c r="ND51" s="274"/>
      <c r="NE51" s="274"/>
      <c r="NF51" s="274"/>
      <c r="NG51" s="274"/>
      <c r="NH51" s="274"/>
      <c r="NI51" s="274"/>
      <c r="NJ51" s="274"/>
      <c r="NK51" s="274"/>
      <c r="NL51" s="274"/>
      <c r="NM51" s="274"/>
      <c r="NN51" s="274"/>
      <c r="NO51" s="274"/>
      <c r="NP51" s="274"/>
      <c r="NQ51" s="274"/>
      <c r="NR51" s="274"/>
      <c r="NS51" s="274"/>
      <c r="NT51" s="274"/>
      <c r="NU51" s="274"/>
      <c r="NV51" s="274"/>
      <c r="NW51" s="274"/>
      <c r="NX51" s="274"/>
      <c r="NY51" s="274"/>
      <c r="NZ51" s="274"/>
      <c r="OA51" s="274"/>
      <c r="OB51" s="274"/>
      <c r="OC51" s="274"/>
      <c r="OD51" s="274"/>
      <c r="OE51" s="274"/>
      <c r="OF51" s="274"/>
      <c r="OG51" s="274"/>
      <c r="OH51" s="274"/>
      <c r="OI51" s="274"/>
      <c r="OJ51" s="274"/>
      <c r="OK51" s="274"/>
      <c r="OL51" s="274"/>
      <c r="OM51" s="274"/>
      <c r="ON51" s="274"/>
      <c r="OO51" s="274"/>
      <c r="OP51" s="274"/>
      <c r="OQ51" s="274"/>
      <c r="OR51" s="274"/>
      <c r="OS51" s="274"/>
      <c r="OT51" s="274"/>
      <c r="OU51" s="274"/>
      <c r="OV51" s="274"/>
      <c r="OW51" s="274"/>
      <c r="OX51" s="274"/>
      <c r="OY51" s="274"/>
      <c r="OZ51" s="274"/>
      <c r="PA51" s="274"/>
      <c r="PB51" s="274"/>
      <c r="PC51" s="274"/>
      <c r="PD51" s="274"/>
      <c r="PE51" s="274"/>
      <c r="PF51" s="274"/>
      <c r="PG51" s="274"/>
      <c r="PH51" s="274"/>
      <c r="PI51" s="274"/>
      <c r="PJ51" s="274"/>
      <c r="PK51" s="274"/>
      <c r="PL51" s="274"/>
      <c r="PM51" s="274"/>
      <c r="PN51" s="274"/>
      <c r="PO51" s="274"/>
      <c r="PP51" s="274"/>
      <c r="PQ51" s="274"/>
      <c r="PR51" s="274"/>
      <c r="PS51" s="274"/>
      <c r="PT51" s="274"/>
      <c r="PU51" s="274"/>
      <c r="PV51" s="274"/>
      <c r="PW51" s="274"/>
      <c r="PX51" s="274"/>
      <c r="PY51" s="274"/>
      <c r="PZ51" s="274"/>
      <c r="QA51" s="274"/>
      <c r="QB51" s="274"/>
      <c r="QC51" s="274"/>
      <c r="QD51" s="274"/>
      <c r="QE51" s="274"/>
      <c r="QF51" s="274"/>
      <c r="QG51" s="274"/>
      <c r="QH51" s="274"/>
      <c r="QI51" s="274"/>
      <c r="QJ51" s="274"/>
      <c r="QK51" s="274"/>
      <c r="QL51" s="274"/>
      <c r="QM51" s="274"/>
      <c r="QN51" s="274"/>
      <c r="QO51" s="274"/>
      <c r="QP51" s="274"/>
      <c r="QQ51" s="274"/>
      <c r="QR51" s="274"/>
      <c r="QS51" s="274"/>
      <c r="QT51" s="274"/>
      <c r="QU51" s="274"/>
      <c r="QV51" s="274"/>
      <c r="QW51" s="274"/>
      <c r="QX51" s="274"/>
      <c r="QY51" s="274"/>
      <c r="QZ51" s="274"/>
      <c r="RA51" s="274"/>
      <c r="RB51" s="274"/>
      <c r="RC51" s="274"/>
      <c r="RD51" s="274"/>
      <c r="RE51" s="274"/>
      <c r="RF51" s="274"/>
      <c r="RG51" s="274"/>
      <c r="RH51" s="274"/>
      <c r="RI51" s="274"/>
      <c r="RJ51" s="274"/>
      <c r="RK51" s="274"/>
      <c r="RL51" s="274"/>
      <c r="RM51" s="274"/>
      <c r="RN51" s="274"/>
      <c r="RO51" s="274"/>
      <c r="RP51" s="274"/>
    </row>
    <row r="52" spans="1:484" s="400" customFormat="1" ht="136.5" customHeight="1" thickBot="1" x14ac:dyDescent="0.8">
      <c r="A52" s="367" t="s">
        <v>299</v>
      </c>
      <c r="B52" s="727" t="s">
        <v>266</v>
      </c>
      <c r="C52" s="727"/>
      <c r="D52" s="727"/>
      <c r="E52" s="727"/>
      <c r="F52" s="727"/>
      <c r="G52" s="727"/>
      <c r="H52" s="727"/>
      <c r="I52" s="727"/>
      <c r="J52" s="727"/>
      <c r="K52" s="727"/>
      <c r="L52" s="727"/>
      <c r="M52" s="728"/>
      <c r="N52" s="21"/>
      <c r="O52" s="163"/>
      <c r="P52" s="646"/>
      <c r="Q52" s="611"/>
      <c r="R52" s="646"/>
      <c r="S52" s="611"/>
      <c r="T52" s="646"/>
      <c r="U52" s="611"/>
      <c r="V52" s="646"/>
      <c r="W52" s="611"/>
      <c r="X52" s="646"/>
      <c r="Y52" s="611"/>
      <c r="Z52" s="659"/>
      <c r="AA52" s="660"/>
      <c r="AB52" s="184"/>
      <c r="AC52" s="163"/>
      <c r="AD52" s="276"/>
      <c r="AE52" s="184"/>
      <c r="AF52" s="163"/>
      <c r="AG52" s="185"/>
      <c r="AH52" s="358"/>
      <c r="AI52" s="440"/>
      <c r="AJ52" s="47"/>
      <c r="AK52" s="262"/>
      <c r="AL52" s="263"/>
      <c r="AM52" s="264"/>
      <c r="AN52" s="265"/>
      <c r="AO52" s="45"/>
      <c r="AP52" s="440"/>
      <c r="AQ52" s="49"/>
      <c r="AR52" s="38"/>
      <c r="AS52" s="163"/>
      <c r="AT52" s="185"/>
      <c r="AU52" s="38"/>
      <c r="AV52" s="163"/>
      <c r="AW52" s="276"/>
      <c r="AX52" s="184"/>
      <c r="AY52" s="163"/>
      <c r="AZ52" s="227"/>
      <c r="BA52" s="369"/>
      <c r="BB52" s="183"/>
      <c r="BC52" s="227"/>
      <c r="BD52" s="369"/>
      <c r="BE52" s="183"/>
      <c r="BF52" s="185"/>
      <c r="BG52" s="368">
        <f t="shared" si="4"/>
        <v>0</v>
      </c>
      <c r="BH52" s="1068" t="s">
        <v>134</v>
      </c>
      <c r="BI52" s="869"/>
      <c r="BK52" s="274"/>
      <c r="BL52" s="274"/>
      <c r="BM52" s="274"/>
      <c r="BN52" s="274"/>
      <c r="BO52" s="274"/>
      <c r="BP52" s="274"/>
      <c r="BQ52" s="274"/>
      <c r="BR52" s="274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74"/>
      <c r="CT52" s="274"/>
      <c r="CU52" s="274"/>
      <c r="CV52" s="274"/>
      <c r="CW52" s="274"/>
      <c r="CX52" s="274"/>
      <c r="CY52" s="274"/>
      <c r="CZ52" s="274"/>
      <c r="DA52" s="274"/>
      <c r="DB52" s="274"/>
      <c r="DC52" s="274"/>
      <c r="DD52" s="274"/>
      <c r="DE52" s="274"/>
      <c r="DF52" s="274"/>
      <c r="DG52" s="274"/>
      <c r="DH52" s="274"/>
      <c r="DI52" s="274"/>
      <c r="DJ52" s="274"/>
      <c r="DK52" s="274"/>
      <c r="DL52" s="274"/>
      <c r="DM52" s="274"/>
      <c r="DN52" s="274"/>
      <c r="DO52" s="274"/>
      <c r="DP52" s="274"/>
      <c r="DQ52" s="274"/>
      <c r="DR52" s="274"/>
      <c r="DS52" s="274"/>
      <c r="DT52" s="274"/>
      <c r="DU52" s="274"/>
      <c r="DV52" s="274"/>
      <c r="DW52" s="274"/>
      <c r="DX52" s="274"/>
      <c r="DY52" s="274"/>
      <c r="DZ52" s="274"/>
      <c r="EA52" s="274"/>
      <c r="EB52" s="274"/>
      <c r="EC52" s="274"/>
      <c r="ED52" s="274"/>
      <c r="EE52" s="274"/>
      <c r="EF52" s="274"/>
      <c r="EG52" s="274"/>
      <c r="EH52" s="274"/>
      <c r="EI52" s="274"/>
      <c r="EJ52" s="274"/>
      <c r="EK52" s="274"/>
      <c r="EL52" s="274"/>
      <c r="EM52" s="274"/>
      <c r="EN52" s="274"/>
      <c r="EO52" s="274"/>
      <c r="EP52" s="274"/>
      <c r="EQ52" s="274"/>
      <c r="ER52" s="274"/>
      <c r="ES52" s="274"/>
      <c r="ET52" s="274"/>
      <c r="EU52" s="274"/>
      <c r="EV52" s="274"/>
      <c r="EW52" s="274"/>
      <c r="EX52" s="274"/>
      <c r="EY52" s="274"/>
      <c r="EZ52" s="274"/>
      <c r="FA52" s="274"/>
      <c r="FB52" s="274"/>
      <c r="FC52" s="274"/>
      <c r="FD52" s="274"/>
      <c r="FE52" s="274"/>
      <c r="FF52" s="274"/>
      <c r="FG52" s="274"/>
      <c r="FH52" s="274"/>
      <c r="FI52" s="274"/>
      <c r="FJ52" s="274"/>
      <c r="FK52" s="274"/>
      <c r="FL52" s="274"/>
      <c r="FM52" s="274"/>
      <c r="FN52" s="274"/>
      <c r="FO52" s="274"/>
      <c r="FP52" s="274"/>
      <c r="FQ52" s="274"/>
      <c r="FR52" s="274"/>
      <c r="FS52" s="274"/>
      <c r="FT52" s="274"/>
      <c r="FU52" s="274"/>
      <c r="FV52" s="274"/>
      <c r="FW52" s="274"/>
      <c r="FX52" s="274"/>
      <c r="FY52" s="274"/>
      <c r="FZ52" s="274"/>
      <c r="GA52" s="274"/>
      <c r="GB52" s="274"/>
      <c r="GC52" s="274"/>
      <c r="GD52" s="274"/>
      <c r="GE52" s="274"/>
      <c r="GF52" s="274"/>
      <c r="GG52" s="274"/>
      <c r="GH52" s="274"/>
      <c r="GI52" s="274"/>
      <c r="GJ52" s="274"/>
      <c r="GK52" s="274"/>
      <c r="GL52" s="274"/>
      <c r="GM52" s="274"/>
      <c r="GN52" s="274"/>
      <c r="GO52" s="274"/>
      <c r="GP52" s="274"/>
      <c r="GQ52" s="274"/>
      <c r="GR52" s="274"/>
      <c r="GS52" s="274"/>
      <c r="GT52" s="274"/>
      <c r="GU52" s="274"/>
      <c r="GV52" s="274"/>
      <c r="GW52" s="274"/>
      <c r="GX52" s="274"/>
      <c r="GY52" s="274"/>
      <c r="GZ52" s="274"/>
      <c r="HA52" s="274"/>
      <c r="HB52" s="274"/>
      <c r="HC52" s="274"/>
      <c r="HD52" s="274"/>
      <c r="HE52" s="274"/>
      <c r="HF52" s="274"/>
      <c r="HG52" s="274"/>
      <c r="HH52" s="274"/>
      <c r="HI52" s="274"/>
      <c r="HJ52" s="274"/>
      <c r="HK52" s="274"/>
      <c r="HL52" s="274"/>
      <c r="HM52" s="274"/>
      <c r="HN52" s="274"/>
      <c r="HO52" s="274"/>
      <c r="HP52" s="274"/>
      <c r="HQ52" s="274"/>
      <c r="HR52" s="274"/>
      <c r="HS52" s="274"/>
      <c r="HT52" s="274"/>
      <c r="HU52" s="274"/>
      <c r="HV52" s="274"/>
      <c r="HW52" s="274"/>
      <c r="HX52" s="274"/>
      <c r="HY52" s="274"/>
      <c r="HZ52" s="274"/>
      <c r="IA52" s="274"/>
      <c r="IB52" s="274"/>
      <c r="IC52" s="274"/>
      <c r="ID52" s="274"/>
      <c r="IE52" s="274"/>
      <c r="IF52" s="274"/>
      <c r="IG52" s="274"/>
      <c r="IH52" s="274"/>
      <c r="II52" s="274"/>
      <c r="IJ52" s="274"/>
      <c r="IK52" s="274"/>
      <c r="IL52" s="274"/>
      <c r="IM52" s="274"/>
      <c r="IN52" s="274"/>
      <c r="IO52" s="274"/>
      <c r="IP52" s="274"/>
      <c r="IQ52" s="274"/>
      <c r="IR52" s="274"/>
      <c r="IS52" s="274"/>
      <c r="IT52" s="274"/>
      <c r="IU52" s="274"/>
      <c r="IV52" s="274"/>
      <c r="IW52" s="274"/>
      <c r="IX52" s="274"/>
      <c r="IY52" s="274"/>
      <c r="IZ52" s="274"/>
      <c r="JA52" s="274"/>
      <c r="JB52" s="274"/>
      <c r="JC52" s="274"/>
      <c r="JD52" s="274"/>
      <c r="JE52" s="274"/>
      <c r="JF52" s="274"/>
      <c r="JG52" s="274"/>
      <c r="JH52" s="274"/>
      <c r="JI52" s="274"/>
      <c r="JJ52" s="274"/>
      <c r="JK52" s="274"/>
      <c r="JL52" s="274"/>
      <c r="JM52" s="274"/>
      <c r="JN52" s="274"/>
      <c r="JO52" s="274"/>
      <c r="JP52" s="274"/>
      <c r="JQ52" s="274"/>
      <c r="JR52" s="274"/>
      <c r="JS52" s="274"/>
      <c r="JT52" s="274"/>
      <c r="JU52" s="274"/>
      <c r="JV52" s="274"/>
      <c r="JW52" s="274"/>
      <c r="JX52" s="274"/>
      <c r="JY52" s="274"/>
      <c r="JZ52" s="274"/>
      <c r="KA52" s="274"/>
      <c r="KB52" s="274"/>
      <c r="KC52" s="274"/>
      <c r="KD52" s="274"/>
      <c r="KE52" s="274"/>
      <c r="KF52" s="274"/>
      <c r="KG52" s="274"/>
      <c r="KH52" s="274"/>
      <c r="KI52" s="274"/>
      <c r="KJ52" s="274"/>
      <c r="KK52" s="274"/>
      <c r="KL52" s="274"/>
      <c r="KM52" s="274"/>
      <c r="KN52" s="274"/>
      <c r="KO52" s="274"/>
      <c r="KP52" s="274"/>
      <c r="KQ52" s="274"/>
      <c r="KR52" s="274"/>
      <c r="KS52" s="274"/>
      <c r="KT52" s="274"/>
      <c r="KU52" s="274"/>
      <c r="KV52" s="274"/>
      <c r="KW52" s="274"/>
      <c r="KX52" s="274"/>
      <c r="KY52" s="274"/>
      <c r="KZ52" s="274"/>
      <c r="LA52" s="274"/>
      <c r="LB52" s="274"/>
      <c r="LC52" s="274"/>
      <c r="LD52" s="274"/>
      <c r="LE52" s="274"/>
      <c r="LF52" s="274"/>
      <c r="LG52" s="274"/>
      <c r="LH52" s="274"/>
      <c r="LI52" s="274"/>
      <c r="LJ52" s="274"/>
      <c r="LK52" s="274"/>
      <c r="LL52" s="274"/>
      <c r="LM52" s="274"/>
      <c r="LN52" s="274"/>
      <c r="LO52" s="274"/>
      <c r="LP52" s="274"/>
      <c r="LQ52" s="274"/>
      <c r="LR52" s="274"/>
      <c r="LS52" s="274"/>
      <c r="LT52" s="274"/>
      <c r="LU52" s="274"/>
      <c r="LV52" s="274"/>
      <c r="LW52" s="274"/>
      <c r="LX52" s="274"/>
      <c r="LY52" s="274"/>
      <c r="LZ52" s="274"/>
      <c r="MA52" s="274"/>
      <c r="MB52" s="274"/>
      <c r="MC52" s="274"/>
      <c r="MD52" s="274"/>
      <c r="ME52" s="274"/>
      <c r="MF52" s="274"/>
      <c r="MG52" s="274"/>
      <c r="MH52" s="274"/>
      <c r="MI52" s="274"/>
      <c r="MJ52" s="274"/>
      <c r="MK52" s="274"/>
      <c r="ML52" s="274"/>
      <c r="MM52" s="274"/>
      <c r="MN52" s="274"/>
      <c r="MO52" s="274"/>
      <c r="MP52" s="274"/>
      <c r="MQ52" s="274"/>
      <c r="MR52" s="274"/>
      <c r="MS52" s="274"/>
      <c r="MT52" s="274"/>
      <c r="MU52" s="274"/>
      <c r="MV52" s="274"/>
      <c r="MW52" s="274"/>
      <c r="MX52" s="274"/>
      <c r="MY52" s="274"/>
      <c r="MZ52" s="274"/>
      <c r="NA52" s="274"/>
      <c r="NB52" s="274"/>
      <c r="NC52" s="274"/>
      <c r="ND52" s="274"/>
      <c r="NE52" s="274"/>
      <c r="NF52" s="274"/>
      <c r="NG52" s="274"/>
      <c r="NH52" s="274"/>
      <c r="NI52" s="274"/>
      <c r="NJ52" s="274"/>
      <c r="NK52" s="274"/>
      <c r="NL52" s="274"/>
      <c r="NM52" s="274"/>
      <c r="NN52" s="274"/>
      <c r="NO52" s="274"/>
      <c r="NP52" s="274"/>
      <c r="NQ52" s="274"/>
      <c r="NR52" s="274"/>
      <c r="NS52" s="274"/>
      <c r="NT52" s="274"/>
      <c r="NU52" s="274"/>
      <c r="NV52" s="274"/>
      <c r="NW52" s="274"/>
      <c r="NX52" s="274"/>
      <c r="NY52" s="274"/>
      <c r="NZ52" s="274"/>
      <c r="OA52" s="274"/>
      <c r="OB52" s="274"/>
      <c r="OC52" s="274"/>
      <c r="OD52" s="274"/>
      <c r="OE52" s="274"/>
      <c r="OF52" s="274"/>
      <c r="OG52" s="274"/>
      <c r="OH52" s="274"/>
      <c r="OI52" s="274"/>
      <c r="OJ52" s="274"/>
      <c r="OK52" s="274"/>
      <c r="OL52" s="274"/>
      <c r="OM52" s="274"/>
      <c r="ON52" s="274"/>
      <c r="OO52" s="274"/>
      <c r="OP52" s="274"/>
      <c r="OQ52" s="274"/>
      <c r="OR52" s="274"/>
      <c r="OS52" s="274"/>
      <c r="OT52" s="274"/>
      <c r="OU52" s="274"/>
      <c r="OV52" s="274"/>
      <c r="OW52" s="274"/>
      <c r="OX52" s="274"/>
      <c r="OY52" s="274"/>
      <c r="OZ52" s="274"/>
      <c r="PA52" s="274"/>
      <c r="PB52" s="274"/>
      <c r="PC52" s="274"/>
      <c r="PD52" s="274"/>
      <c r="PE52" s="274"/>
      <c r="PF52" s="274"/>
      <c r="PG52" s="274"/>
      <c r="PH52" s="274"/>
      <c r="PI52" s="274"/>
      <c r="PJ52" s="274"/>
      <c r="PK52" s="274"/>
      <c r="PL52" s="274"/>
      <c r="PM52" s="274"/>
      <c r="PN52" s="274"/>
      <c r="PO52" s="274"/>
      <c r="PP52" s="274"/>
      <c r="PQ52" s="274"/>
      <c r="PR52" s="274"/>
      <c r="PS52" s="274"/>
      <c r="PT52" s="274"/>
      <c r="PU52" s="274"/>
      <c r="PV52" s="274"/>
      <c r="PW52" s="274"/>
      <c r="PX52" s="274"/>
      <c r="PY52" s="274"/>
      <c r="PZ52" s="274"/>
      <c r="QA52" s="274"/>
      <c r="QB52" s="274"/>
      <c r="QC52" s="274"/>
      <c r="QD52" s="274"/>
      <c r="QE52" s="274"/>
      <c r="QF52" s="274"/>
      <c r="QG52" s="274"/>
      <c r="QH52" s="274"/>
      <c r="QI52" s="274"/>
      <c r="QJ52" s="274"/>
      <c r="QK52" s="274"/>
      <c r="QL52" s="274"/>
      <c r="QM52" s="274"/>
      <c r="QN52" s="274"/>
      <c r="QO52" s="274"/>
      <c r="QP52" s="274"/>
      <c r="QQ52" s="274"/>
      <c r="QR52" s="274"/>
      <c r="QS52" s="274"/>
      <c r="QT52" s="274"/>
      <c r="QU52" s="274"/>
      <c r="QV52" s="274"/>
      <c r="QW52" s="274"/>
      <c r="QX52" s="274"/>
      <c r="QY52" s="274"/>
      <c r="QZ52" s="274"/>
      <c r="RA52" s="274"/>
      <c r="RB52" s="274"/>
      <c r="RC52" s="274"/>
      <c r="RD52" s="274"/>
      <c r="RE52" s="274"/>
      <c r="RF52" s="274"/>
      <c r="RG52" s="274"/>
      <c r="RH52" s="274"/>
      <c r="RI52" s="274"/>
      <c r="RJ52" s="274"/>
      <c r="RK52" s="274"/>
      <c r="RL52" s="274"/>
      <c r="RM52" s="274"/>
      <c r="RN52" s="274"/>
      <c r="RO52" s="274"/>
      <c r="RP52" s="274"/>
    </row>
    <row r="53" spans="1:484" ht="60.75" thickBot="1" x14ac:dyDescent="0.25">
      <c r="A53" s="414" t="s">
        <v>159</v>
      </c>
      <c r="B53" s="1041" t="s">
        <v>180</v>
      </c>
      <c r="C53" s="1042"/>
      <c r="D53" s="1042"/>
      <c r="E53" s="1042"/>
      <c r="F53" s="1042"/>
      <c r="G53" s="1042"/>
      <c r="H53" s="1042"/>
      <c r="I53" s="1042"/>
      <c r="J53" s="1042"/>
      <c r="K53" s="1042"/>
      <c r="L53" s="1042"/>
      <c r="M53" s="1042"/>
      <c r="N53" s="358">
        <v>5</v>
      </c>
      <c r="O53" s="440"/>
      <c r="P53" s="853">
        <f t="shared" ref="P53:P61" si="17">AB53+AE53+AH53+AK53+AO53+AR53+AU53+AX53+BA53+BD53</f>
        <v>250</v>
      </c>
      <c r="Q53" s="853"/>
      <c r="R53" s="734">
        <f t="shared" ref="R53:R58" si="18">AC53+AF53+AI53+AM53+AP53+AS53+AV53+AY53+BB53+BE53</f>
        <v>144</v>
      </c>
      <c r="S53" s="734"/>
      <c r="T53" s="734">
        <v>72</v>
      </c>
      <c r="U53" s="734"/>
      <c r="V53" s="734">
        <v>36</v>
      </c>
      <c r="W53" s="734"/>
      <c r="X53" s="734">
        <v>36</v>
      </c>
      <c r="Y53" s="734"/>
      <c r="Z53" s="798"/>
      <c r="AA53" s="799"/>
      <c r="AB53" s="45"/>
      <c r="AC53" s="440"/>
      <c r="AD53" s="49"/>
      <c r="AE53" s="358"/>
      <c r="AF53" s="440"/>
      <c r="AG53" s="47"/>
      <c r="AH53" s="358"/>
      <c r="AI53" s="440"/>
      <c r="AJ53" s="276"/>
      <c r="AK53" s="668"/>
      <c r="AL53" s="611"/>
      <c r="AM53" s="440"/>
      <c r="AN53" s="49"/>
      <c r="AO53" s="45">
        <v>250</v>
      </c>
      <c r="AP53" s="440">
        <v>144</v>
      </c>
      <c r="AQ53" s="49">
        <v>6</v>
      </c>
      <c r="AR53" s="358"/>
      <c r="AS53" s="440"/>
      <c r="AT53" s="47"/>
      <c r="AU53" s="358"/>
      <c r="AV53" s="440"/>
      <c r="AW53" s="47"/>
      <c r="AX53" s="38"/>
      <c r="AY53" s="163"/>
      <c r="AZ53" s="227"/>
      <c r="BA53" s="235"/>
      <c r="BB53" s="183"/>
      <c r="BC53" s="227"/>
      <c r="BD53" s="464"/>
      <c r="BE53" s="183"/>
      <c r="BF53" s="185"/>
      <c r="BG53" s="391">
        <f t="shared" si="4"/>
        <v>6</v>
      </c>
      <c r="BH53" s="369"/>
      <c r="BI53" s="186"/>
      <c r="BN53" s="274"/>
      <c r="BO53" s="274"/>
      <c r="BP53" s="274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4"/>
      <c r="CH53" s="274"/>
      <c r="CI53" s="274"/>
      <c r="CJ53" s="274"/>
      <c r="CK53" s="274"/>
      <c r="CL53" s="274"/>
      <c r="CM53" s="274"/>
      <c r="CN53" s="274"/>
      <c r="CO53" s="274"/>
      <c r="CP53" s="274"/>
      <c r="CQ53" s="274"/>
      <c r="CR53" s="274"/>
      <c r="CS53" s="274"/>
      <c r="CT53" s="274"/>
      <c r="CU53" s="274"/>
      <c r="CV53" s="274"/>
      <c r="CW53" s="274"/>
      <c r="CX53" s="274"/>
      <c r="CY53" s="274"/>
      <c r="CZ53" s="274"/>
      <c r="DA53" s="274"/>
      <c r="DB53" s="274"/>
      <c r="DC53" s="274"/>
      <c r="DD53" s="274"/>
      <c r="DE53" s="274"/>
      <c r="DF53" s="274"/>
      <c r="DG53" s="274"/>
      <c r="DH53" s="274"/>
      <c r="DI53" s="274"/>
      <c r="DJ53" s="274"/>
      <c r="DK53" s="274"/>
      <c r="DL53" s="274"/>
      <c r="DM53" s="274"/>
      <c r="DN53" s="274"/>
      <c r="DO53" s="274"/>
      <c r="DP53" s="274"/>
      <c r="DQ53" s="274"/>
      <c r="DR53" s="274"/>
      <c r="DS53" s="274"/>
      <c r="DT53" s="274"/>
      <c r="DU53" s="274"/>
      <c r="DV53" s="274"/>
      <c r="DW53" s="274"/>
      <c r="DX53" s="274"/>
      <c r="DY53" s="274"/>
      <c r="DZ53" s="274"/>
      <c r="EA53" s="274"/>
      <c r="EB53" s="274"/>
      <c r="EC53" s="274"/>
      <c r="ED53" s="274"/>
      <c r="EE53" s="274"/>
      <c r="EF53" s="274"/>
      <c r="EG53" s="274"/>
      <c r="EH53" s="274"/>
      <c r="EI53" s="274"/>
      <c r="EJ53" s="274"/>
      <c r="EK53" s="274"/>
      <c r="EL53" s="274"/>
      <c r="EM53" s="274"/>
      <c r="EN53" s="274"/>
      <c r="EO53" s="274"/>
      <c r="EP53" s="274"/>
      <c r="EQ53" s="274"/>
      <c r="ER53" s="274"/>
      <c r="ES53" s="274"/>
      <c r="ET53" s="274"/>
      <c r="EU53" s="274"/>
      <c r="EV53" s="274"/>
      <c r="EW53" s="274"/>
      <c r="EX53" s="274"/>
      <c r="EY53" s="274"/>
      <c r="EZ53" s="274"/>
      <c r="FA53" s="274"/>
      <c r="FB53" s="274"/>
      <c r="FC53" s="274"/>
      <c r="FD53" s="274"/>
      <c r="FE53" s="274"/>
      <c r="FF53" s="274"/>
      <c r="FG53" s="274"/>
      <c r="FH53" s="274"/>
      <c r="FI53" s="274"/>
      <c r="FJ53" s="274"/>
      <c r="FK53" s="274"/>
      <c r="FL53" s="274"/>
      <c r="FM53" s="274"/>
      <c r="FN53" s="274"/>
      <c r="FO53" s="274"/>
      <c r="FP53" s="274"/>
      <c r="FQ53" s="274"/>
      <c r="FR53" s="274"/>
      <c r="FS53" s="274"/>
      <c r="FT53" s="274"/>
      <c r="FU53" s="274"/>
      <c r="FV53" s="274"/>
      <c r="FW53" s="274"/>
      <c r="FX53" s="274"/>
      <c r="FY53" s="274"/>
      <c r="FZ53" s="274"/>
      <c r="GA53" s="274"/>
      <c r="GB53" s="274"/>
      <c r="GC53" s="274"/>
      <c r="GD53" s="274"/>
      <c r="GE53" s="274"/>
      <c r="GF53" s="274"/>
      <c r="GG53" s="274"/>
      <c r="GH53" s="274"/>
      <c r="GI53" s="274"/>
      <c r="GJ53" s="274"/>
      <c r="GK53" s="274"/>
      <c r="GL53" s="274"/>
      <c r="GM53" s="274"/>
      <c r="GN53" s="274"/>
      <c r="GO53" s="274"/>
      <c r="GP53" s="274"/>
      <c r="GQ53" s="274"/>
      <c r="GR53" s="274"/>
      <c r="GS53" s="274"/>
      <c r="GT53" s="274"/>
      <c r="GU53" s="274"/>
      <c r="GV53" s="274"/>
      <c r="GW53" s="274"/>
      <c r="GX53" s="274"/>
      <c r="GY53" s="274"/>
      <c r="GZ53" s="274"/>
      <c r="HA53" s="274"/>
      <c r="HB53" s="274"/>
      <c r="HC53" s="274"/>
      <c r="HD53" s="274"/>
      <c r="HE53" s="274"/>
      <c r="HF53" s="274"/>
      <c r="HG53" s="274"/>
      <c r="HH53" s="274"/>
      <c r="HI53" s="274"/>
      <c r="HJ53" s="274"/>
      <c r="HK53" s="274"/>
      <c r="HL53" s="274"/>
      <c r="HM53" s="274"/>
      <c r="HN53" s="274"/>
      <c r="HO53" s="274"/>
      <c r="HP53" s="274"/>
      <c r="HQ53" s="274"/>
      <c r="HR53" s="274"/>
      <c r="HS53" s="274"/>
      <c r="HT53" s="274"/>
      <c r="HU53" s="274"/>
      <c r="HV53" s="274"/>
      <c r="HW53" s="274"/>
      <c r="HX53" s="274"/>
      <c r="HY53" s="274"/>
      <c r="HZ53" s="274"/>
      <c r="IA53" s="274"/>
      <c r="IB53" s="274"/>
      <c r="IC53" s="274"/>
      <c r="ID53" s="274"/>
      <c r="IE53" s="274"/>
      <c r="IF53" s="274"/>
      <c r="IG53" s="274"/>
      <c r="IH53" s="274"/>
      <c r="II53" s="274"/>
      <c r="IJ53" s="274"/>
      <c r="IK53" s="274"/>
      <c r="IL53" s="274"/>
      <c r="IM53" s="274"/>
      <c r="IN53" s="274"/>
      <c r="IO53" s="274"/>
      <c r="IP53" s="274"/>
      <c r="IQ53" s="274"/>
      <c r="IR53" s="274"/>
      <c r="IS53" s="274"/>
      <c r="IT53" s="274"/>
      <c r="IU53" s="274"/>
      <c r="IV53" s="274"/>
      <c r="IW53" s="274"/>
      <c r="IX53" s="274"/>
      <c r="IY53" s="274"/>
      <c r="IZ53" s="274"/>
      <c r="JA53" s="274"/>
      <c r="JB53" s="274"/>
      <c r="JC53" s="274"/>
      <c r="JD53" s="274"/>
      <c r="JE53" s="274"/>
      <c r="JF53" s="274"/>
      <c r="JG53" s="274"/>
      <c r="JH53" s="274"/>
      <c r="JI53" s="274"/>
      <c r="JJ53" s="274"/>
      <c r="JK53" s="274"/>
      <c r="JL53" s="274"/>
      <c r="JM53" s="274"/>
      <c r="JN53" s="274"/>
      <c r="JO53" s="274"/>
      <c r="JP53" s="274"/>
      <c r="JQ53" s="274"/>
      <c r="JR53" s="274"/>
      <c r="JS53" s="274"/>
      <c r="JT53" s="274"/>
      <c r="JU53" s="274"/>
      <c r="JV53" s="274"/>
      <c r="JW53" s="274"/>
      <c r="JX53" s="274"/>
      <c r="JY53" s="274"/>
      <c r="JZ53" s="274"/>
      <c r="KA53" s="274"/>
      <c r="KB53" s="274"/>
      <c r="KC53" s="274"/>
      <c r="KD53" s="274"/>
      <c r="KE53" s="274"/>
      <c r="KF53" s="274"/>
      <c r="KG53" s="274"/>
      <c r="KH53" s="274"/>
      <c r="KI53" s="274"/>
      <c r="KJ53" s="274"/>
      <c r="KK53" s="274"/>
      <c r="KL53" s="274"/>
      <c r="KM53" s="274"/>
      <c r="KN53" s="274"/>
      <c r="KO53" s="274"/>
      <c r="KP53" s="274"/>
      <c r="KQ53" s="274"/>
      <c r="KR53" s="274"/>
      <c r="KS53" s="274"/>
      <c r="KT53" s="274"/>
      <c r="KU53" s="274"/>
      <c r="KV53" s="274"/>
      <c r="KW53" s="274"/>
      <c r="KX53" s="274"/>
      <c r="KY53" s="274"/>
      <c r="KZ53" s="274"/>
      <c r="LA53" s="274"/>
      <c r="LB53" s="274"/>
      <c r="LC53" s="274"/>
      <c r="LD53" s="274"/>
      <c r="LE53" s="274"/>
      <c r="LF53" s="274"/>
      <c r="LG53" s="274"/>
      <c r="LH53" s="274"/>
      <c r="LI53" s="274"/>
      <c r="LJ53" s="274"/>
      <c r="LK53" s="274"/>
      <c r="LL53" s="274"/>
      <c r="LM53" s="274"/>
      <c r="LN53" s="274"/>
      <c r="LO53" s="274"/>
      <c r="LP53" s="274"/>
      <c r="LQ53" s="274"/>
      <c r="LR53" s="274"/>
      <c r="LS53" s="274"/>
      <c r="LT53" s="274"/>
      <c r="LU53" s="274"/>
      <c r="LV53" s="274"/>
      <c r="LW53" s="274"/>
      <c r="LX53" s="274"/>
      <c r="LY53" s="274"/>
      <c r="LZ53" s="274"/>
      <c r="MA53" s="274"/>
      <c r="MB53" s="274"/>
      <c r="MC53" s="274"/>
      <c r="MD53" s="274"/>
      <c r="ME53" s="274"/>
      <c r="MF53" s="274"/>
      <c r="MG53" s="274"/>
      <c r="MH53" s="274"/>
      <c r="MI53" s="274"/>
      <c r="MJ53" s="274"/>
      <c r="MK53" s="274"/>
      <c r="ML53" s="274"/>
      <c r="MM53" s="274"/>
      <c r="MN53" s="274"/>
      <c r="MO53" s="274"/>
      <c r="MP53" s="274"/>
      <c r="MQ53" s="274"/>
      <c r="MR53" s="274"/>
      <c r="MS53" s="274"/>
      <c r="MT53" s="274"/>
      <c r="MU53" s="274"/>
      <c r="MV53" s="274"/>
      <c r="MW53" s="274"/>
      <c r="MX53" s="274"/>
      <c r="MY53" s="274"/>
      <c r="MZ53" s="274"/>
      <c r="NA53" s="274"/>
      <c r="NB53" s="274"/>
      <c r="NC53" s="274"/>
      <c r="ND53" s="274"/>
      <c r="NE53" s="274"/>
      <c r="NF53" s="274"/>
      <c r="NG53" s="274"/>
      <c r="NH53" s="274"/>
      <c r="NI53" s="274"/>
      <c r="NJ53" s="274"/>
      <c r="NK53" s="274"/>
      <c r="NL53" s="274"/>
      <c r="NM53" s="274"/>
      <c r="NN53" s="274"/>
      <c r="NO53" s="274"/>
      <c r="NP53" s="274"/>
      <c r="NQ53" s="274"/>
      <c r="NR53" s="274"/>
      <c r="NS53" s="274"/>
      <c r="NT53" s="274"/>
      <c r="NU53" s="274"/>
      <c r="NV53" s="274"/>
      <c r="NW53" s="274"/>
      <c r="NX53" s="274"/>
      <c r="NY53" s="274"/>
      <c r="NZ53" s="274"/>
      <c r="OA53" s="274"/>
      <c r="OB53" s="274"/>
      <c r="OC53" s="274"/>
      <c r="OD53" s="274"/>
      <c r="OE53" s="274"/>
      <c r="OF53" s="274"/>
      <c r="OG53" s="274"/>
      <c r="OH53" s="274"/>
      <c r="OI53" s="274"/>
      <c r="OJ53" s="274"/>
      <c r="OK53" s="274"/>
      <c r="OL53" s="274"/>
      <c r="OM53" s="274"/>
      <c r="ON53" s="274"/>
      <c r="OO53" s="274"/>
      <c r="OP53" s="274"/>
      <c r="OQ53" s="274"/>
      <c r="OR53" s="274"/>
      <c r="OS53" s="274"/>
      <c r="OT53" s="274"/>
      <c r="OU53" s="274"/>
      <c r="OV53" s="274"/>
      <c r="OW53" s="274"/>
      <c r="OX53" s="274"/>
      <c r="OY53" s="274"/>
      <c r="OZ53" s="274"/>
      <c r="PA53" s="274"/>
      <c r="PB53" s="274"/>
      <c r="PC53" s="274"/>
      <c r="PD53" s="274"/>
      <c r="PE53" s="274"/>
      <c r="PF53" s="274"/>
      <c r="PG53" s="274"/>
      <c r="PH53" s="274"/>
      <c r="PI53" s="274"/>
      <c r="PJ53" s="274"/>
      <c r="PK53" s="274"/>
      <c r="PL53" s="274"/>
      <c r="PM53" s="274"/>
      <c r="PN53" s="274"/>
      <c r="PO53" s="274"/>
      <c r="PP53" s="274"/>
      <c r="PQ53" s="274"/>
      <c r="PR53" s="274"/>
      <c r="PS53" s="274"/>
      <c r="PT53" s="274"/>
      <c r="PU53" s="274"/>
      <c r="PV53" s="274"/>
      <c r="PW53" s="274"/>
      <c r="PX53" s="274"/>
      <c r="PY53" s="274"/>
      <c r="PZ53" s="274"/>
      <c r="QA53" s="274"/>
      <c r="QB53" s="274"/>
      <c r="QC53" s="274"/>
      <c r="QD53" s="274"/>
      <c r="QE53" s="274"/>
      <c r="QF53" s="274"/>
      <c r="QG53" s="274"/>
      <c r="QH53" s="274"/>
      <c r="QI53" s="274"/>
      <c r="QJ53" s="274"/>
      <c r="QK53" s="274"/>
      <c r="QL53" s="274"/>
      <c r="QM53" s="274"/>
      <c r="QN53" s="274"/>
      <c r="QO53" s="274"/>
      <c r="QP53" s="274"/>
      <c r="QQ53" s="274"/>
      <c r="QR53" s="274"/>
      <c r="QS53" s="274"/>
      <c r="QT53" s="274"/>
      <c r="QU53" s="274"/>
      <c r="QV53" s="274"/>
      <c r="QW53" s="274"/>
      <c r="QX53" s="274"/>
      <c r="QY53" s="274"/>
      <c r="QZ53" s="274"/>
      <c r="RA53" s="274"/>
      <c r="RB53" s="274"/>
      <c r="RC53" s="274"/>
      <c r="RD53" s="274"/>
      <c r="RE53" s="274"/>
      <c r="RF53" s="274"/>
      <c r="RG53" s="274"/>
      <c r="RH53" s="274"/>
      <c r="RI53" s="274"/>
      <c r="RJ53" s="274"/>
      <c r="RK53" s="274"/>
      <c r="RL53" s="274"/>
      <c r="RM53" s="274"/>
      <c r="RN53" s="274"/>
      <c r="RO53" s="274"/>
      <c r="RP53" s="274"/>
    </row>
    <row r="54" spans="1:484" s="352" customFormat="1" ht="60.75" thickBot="1" x14ac:dyDescent="0.65">
      <c r="A54" s="691" t="s">
        <v>13</v>
      </c>
      <c r="B54" s="709" t="s">
        <v>135</v>
      </c>
      <c r="C54" s="710"/>
      <c r="D54" s="710"/>
      <c r="E54" s="710"/>
      <c r="F54" s="710"/>
      <c r="G54" s="710"/>
      <c r="H54" s="710"/>
      <c r="I54" s="710"/>
      <c r="J54" s="710"/>
      <c r="K54" s="710"/>
      <c r="L54" s="710"/>
      <c r="M54" s="710"/>
      <c r="N54" s="698" t="s">
        <v>1</v>
      </c>
      <c r="O54" s="701" t="s">
        <v>78</v>
      </c>
      <c r="P54" s="811" t="s">
        <v>77</v>
      </c>
      <c r="Q54" s="812"/>
      <c r="R54" s="812"/>
      <c r="S54" s="812"/>
      <c r="T54" s="812"/>
      <c r="U54" s="812"/>
      <c r="V54" s="812"/>
      <c r="W54" s="812"/>
      <c r="X54" s="812"/>
      <c r="Y54" s="812"/>
      <c r="Z54" s="812"/>
      <c r="AA54" s="813"/>
      <c r="AB54" s="738" t="s">
        <v>85</v>
      </c>
      <c r="AC54" s="697"/>
      <c r="AD54" s="697"/>
      <c r="AE54" s="697"/>
      <c r="AF54" s="697"/>
      <c r="AG54" s="697"/>
      <c r="AH54" s="697"/>
      <c r="AI54" s="697"/>
      <c r="AJ54" s="697"/>
      <c r="AK54" s="697"/>
      <c r="AL54" s="697"/>
      <c r="AM54" s="697"/>
      <c r="AN54" s="697"/>
      <c r="AO54" s="697"/>
      <c r="AP54" s="697"/>
      <c r="AQ54" s="697"/>
      <c r="AR54" s="697"/>
      <c r="AS54" s="697"/>
      <c r="AT54" s="697"/>
      <c r="AU54" s="697"/>
      <c r="AV54" s="697"/>
      <c r="AW54" s="697"/>
      <c r="AX54" s="697"/>
      <c r="AY54" s="697"/>
      <c r="AZ54" s="697"/>
      <c r="BA54" s="697"/>
      <c r="BB54" s="697"/>
      <c r="BC54" s="697"/>
      <c r="BD54" s="697"/>
      <c r="BE54" s="697"/>
      <c r="BF54" s="632"/>
      <c r="BG54" s="686" t="s">
        <v>125</v>
      </c>
      <c r="BH54" s="982" t="s">
        <v>91</v>
      </c>
      <c r="BI54" s="983"/>
      <c r="BJ54" s="355"/>
      <c r="BK54" s="355"/>
      <c r="BL54" s="355"/>
      <c r="BM54" s="355"/>
    </row>
    <row r="55" spans="1:484" s="352" customFormat="1" ht="60" customHeight="1" thickBot="1" x14ac:dyDescent="0.65">
      <c r="A55" s="692"/>
      <c r="B55" s="711"/>
      <c r="C55" s="712"/>
      <c r="D55" s="712"/>
      <c r="E55" s="712"/>
      <c r="F55" s="712"/>
      <c r="G55" s="712"/>
      <c r="H55" s="712"/>
      <c r="I55" s="712"/>
      <c r="J55" s="712"/>
      <c r="K55" s="712"/>
      <c r="L55" s="712"/>
      <c r="M55" s="712"/>
      <c r="N55" s="699"/>
      <c r="O55" s="617"/>
      <c r="P55" s="716" t="s">
        <v>79</v>
      </c>
      <c r="Q55" s="809"/>
      <c r="R55" s="715" t="s">
        <v>80</v>
      </c>
      <c r="S55" s="716"/>
      <c r="T55" s="814" t="s">
        <v>86</v>
      </c>
      <c r="U55" s="815"/>
      <c r="V55" s="815"/>
      <c r="W55" s="815"/>
      <c r="X55" s="815"/>
      <c r="Y55" s="815"/>
      <c r="Z55" s="815"/>
      <c r="AA55" s="816"/>
      <c r="AB55" s="735" t="s">
        <v>2</v>
      </c>
      <c r="AC55" s="736"/>
      <c r="AD55" s="736"/>
      <c r="AE55" s="736"/>
      <c r="AF55" s="736"/>
      <c r="AG55" s="737"/>
      <c r="AH55" s="729" t="s">
        <v>3</v>
      </c>
      <c r="AI55" s="730"/>
      <c r="AJ55" s="730"/>
      <c r="AK55" s="730"/>
      <c r="AL55" s="730"/>
      <c r="AM55" s="730"/>
      <c r="AN55" s="731"/>
      <c r="AO55" s="729" t="s">
        <v>4</v>
      </c>
      <c r="AP55" s="730"/>
      <c r="AQ55" s="730"/>
      <c r="AR55" s="730"/>
      <c r="AS55" s="730"/>
      <c r="AT55" s="731"/>
      <c r="AU55" s="729" t="s">
        <v>15</v>
      </c>
      <c r="AV55" s="730"/>
      <c r="AW55" s="730"/>
      <c r="AX55" s="730"/>
      <c r="AY55" s="730"/>
      <c r="AZ55" s="731"/>
      <c r="BA55" s="729" t="s">
        <v>116</v>
      </c>
      <c r="BB55" s="730"/>
      <c r="BC55" s="730"/>
      <c r="BD55" s="730"/>
      <c r="BE55" s="730"/>
      <c r="BF55" s="731"/>
      <c r="BG55" s="687"/>
      <c r="BH55" s="984"/>
      <c r="BI55" s="985"/>
      <c r="BJ55" s="355"/>
      <c r="BK55" s="355"/>
      <c r="BL55" s="355"/>
      <c r="BM55" s="355"/>
    </row>
    <row r="56" spans="1:484" s="352" customFormat="1" ht="122.25" customHeight="1" x14ac:dyDescent="0.6">
      <c r="A56" s="692"/>
      <c r="B56" s="711"/>
      <c r="C56" s="712"/>
      <c r="D56" s="712"/>
      <c r="E56" s="712"/>
      <c r="F56" s="712"/>
      <c r="G56" s="712"/>
      <c r="H56" s="712"/>
      <c r="I56" s="712"/>
      <c r="J56" s="712"/>
      <c r="K56" s="712"/>
      <c r="L56" s="712"/>
      <c r="M56" s="712"/>
      <c r="N56" s="699"/>
      <c r="O56" s="617"/>
      <c r="P56" s="716"/>
      <c r="Q56" s="809"/>
      <c r="R56" s="715"/>
      <c r="S56" s="716"/>
      <c r="T56" s="618" t="s">
        <v>81</v>
      </c>
      <c r="U56" s="809"/>
      <c r="V56" s="618" t="s">
        <v>82</v>
      </c>
      <c r="W56" s="809"/>
      <c r="X56" s="618" t="s">
        <v>83</v>
      </c>
      <c r="Y56" s="809"/>
      <c r="Z56" s="715" t="s">
        <v>84</v>
      </c>
      <c r="AA56" s="818"/>
      <c r="AB56" s="684" t="s">
        <v>236</v>
      </c>
      <c r="AC56" s="685"/>
      <c r="AD56" s="603"/>
      <c r="AE56" s="684" t="s">
        <v>237</v>
      </c>
      <c r="AF56" s="685"/>
      <c r="AG56" s="685"/>
      <c r="AH56" s="684" t="s">
        <v>238</v>
      </c>
      <c r="AI56" s="685"/>
      <c r="AJ56" s="603"/>
      <c r="AK56" s="778" t="s">
        <v>239</v>
      </c>
      <c r="AL56" s="707"/>
      <c r="AM56" s="707"/>
      <c r="AN56" s="708"/>
      <c r="AO56" s="778" t="s">
        <v>240</v>
      </c>
      <c r="AP56" s="707"/>
      <c r="AQ56" s="708"/>
      <c r="AR56" s="778" t="s">
        <v>241</v>
      </c>
      <c r="AS56" s="707"/>
      <c r="AT56" s="708"/>
      <c r="AU56" s="778" t="s">
        <v>242</v>
      </c>
      <c r="AV56" s="707"/>
      <c r="AW56" s="708"/>
      <c r="AX56" s="707" t="s">
        <v>243</v>
      </c>
      <c r="AY56" s="707"/>
      <c r="AZ56" s="708"/>
      <c r="BA56" s="778" t="s">
        <v>256</v>
      </c>
      <c r="BB56" s="707"/>
      <c r="BC56" s="708"/>
      <c r="BD56" s="707" t="s">
        <v>117</v>
      </c>
      <c r="BE56" s="707"/>
      <c r="BF56" s="708"/>
      <c r="BG56" s="687"/>
      <c r="BH56" s="984"/>
      <c r="BI56" s="985"/>
      <c r="BJ56" s="355"/>
      <c r="BK56" s="355"/>
      <c r="BL56" s="355"/>
      <c r="BM56" s="355"/>
    </row>
    <row r="57" spans="1:484" s="352" customFormat="1" ht="294.75" customHeight="1" thickBot="1" x14ac:dyDescent="0.65">
      <c r="A57" s="693"/>
      <c r="B57" s="713"/>
      <c r="C57" s="714"/>
      <c r="D57" s="714"/>
      <c r="E57" s="714"/>
      <c r="F57" s="714"/>
      <c r="G57" s="714"/>
      <c r="H57" s="714"/>
      <c r="I57" s="714"/>
      <c r="J57" s="714"/>
      <c r="K57" s="714"/>
      <c r="L57" s="714"/>
      <c r="M57" s="714"/>
      <c r="N57" s="700"/>
      <c r="O57" s="702"/>
      <c r="P57" s="718"/>
      <c r="Q57" s="810"/>
      <c r="R57" s="717"/>
      <c r="S57" s="718"/>
      <c r="T57" s="717"/>
      <c r="U57" s="810"/>
      <c r="V57" s="717"/>
      <c r="W57" s="810"/>
      <c r="X57" s="717"/>
      <c r="Y57" s="810"/>
      <c r="Z57" s="717"/>
      <c r="AA57" s="819"/>
      <c r="AB57" s="359" t="s">
        <v>88</v>
      </c>
      <c r="AC57" s="360" t="s">
        <v>89</v>
      </c>
      <c r="AD57" s="361" t="s">
        <v>90</v>
      </c>
      <c r="AE57" s="359" t="s">
        <v>88</v>
      </c>
      <c r="AF57" s="360" t="s">
        <v>89</v>
      </c>
      <c r="AG57" s="362" t="s">
        <v>90</v>
      </c>
      <c r="AH57" s="359" t="s">
        <v>88</v>
      </c>
      <c r="AI57" s="360" t="s">
        <v>89</v>
      </c>
      <c r="AJ57" s="361" t="s">
        <v>90</v>
      </c>
      <c r="AK57" s="975" t="s">
        <v>88</v>
      </c>
      <c r="AL57" s="976"/>
      <c r="AM57" s="363" t="s">
        <v>89</v>
      </c>
      <c r="AN57" s="364" t="s">
        <v>90</v>
      </c>
      <c r="AO57" s="359" t="s">
        <v>88</v>
      </c>
      <c r="AP57" s="360" t="s">
        <v>89</v>
      </c>
      <c r="AQ57" s="362" t="s">
        <v>90</v>
      </c>
      <c r="AR57" s="365" t="s">
        <v>88</v>
      </c>
      <c r="AS57" s="360" t="s">
        <v>89</v>
      </c>
      <c r="AT57" s="366" t="s">
        <v>90</v>
      </c>
      <c r="AU57" s="359" t="s">
        <v>88</v>
      </c>
      <c r="AV57" s="360" t="s">
        <v>89</v>
      </c>
      <c r="AW57" s="362" t="s">
        <v>90</v>
      </c>
      <c r="AX57" s="365" t="s">
        <v>88</v>
      </c>
      <c r="AY57" s="360" t="s">
        <v>89</v>
      </c>
      <c r="AZ57" s="362" t="s">
        <v>90</v>
      </c>
      <c r="BA57" s="359" t="s">
        <v>88</v>
      </c>
      <c r="BB57" s="360" t="s">
        <v>89</v>
      </c>
      <c r="BC57" s="362" t="s">
        <v>90</v>
      </c>
      <c r="BD57" s="365" t="s">
        <v>88</v>
      </c>
      <c r="BE57" s="360" t="s">
        <v>89</v>
      </c>
      <c r="BF57" s="362" t="s">
        <v>90</v>
      </c>
      <c r="BG57" s="688"/>
      <c r="BH57" s="986"/>
      <c r="BI57" s="987"/>
      <c r="BJ57" s="355"/>
      <c r="BK57" s="355"/>
      <c r="BL57" s="355"/>
      <c r="BM57" s="355"/>
      <c r="BN57" s="355"/>
      <c r="BO57" s="355"/>
      <c r="BP57" s="355"/>
      <c r="BQ57" s="355"/>
      <c r="BR57" s="355"/>
      <c r="BS57" s="355"/>
      <c r="BT57" s="355"/>
      <c r="BU57" s="355"/>
      <c r="BV57" s="355"/>
      <c r="BW57" s="355"/>
      <c r="BX57" s="355"/>
      <c r="BY57" s="355"/>
      <c r="BZ57" s="355"/>
      <c r="CA57" s="355"/>
      <c r="CB57" s="355"/>
      <c r="CC57" s="355"/>
      <c r="CD57" s="355"/>
      <c r="CE57" s="355"/>
      <c r="CF57" s="355"/>
      <c r="CG57" s="355"/>
      <c r="CH57" s="355"/>
      <c r="CI57" s="355"/>
      <c r="CJ57" s="355"/>
      <c r="CK57" s="355"/>
      <c r="CL57" s="355"/>
      <c r="CM57" s="355"/>
      <c r="CN57" s="355"/>
      <c r="CO57" s="355"/>
      <c r="CP57" s="355"/>
      <c r="CQ57" s="355"/>
      <c r="CR57" s="355"/>
      <c r="CS57" s="355"/>
      <c r="CT57" s="355"/>
      <c r="CU57" s="355"/>
      <c r="CV57" s="355"/>
      <c r="CW57" s="355"/>
      <c r="CX57" s="355"/>
      <c r="CY57" s="355"/>
      <c r="CZ57" s="355"/>
      <c r="DA57" s="355"/>
      <c r="DB57" s="355"/>
      <c r="DC57" s="355"/>
      <c r="DD57" s="355"/>
      <c r="DE57" s="355"/>
      <c r="DF57" s="355"/>
      <c r="DG57" s="355"/>
      <c r="DH57" s="355"/>
      <c r="DI57" s="355"/>
      <c r="DJ57" s="355"/>
      <c r="DK57" s="355"/>
      <c r="DL57" s="355"/>
      <c r="DM57" s="355"/>
      <c r="DN57" s="355"/>
      <c r="DO57" s="355"/>
      <c r="DP57" s="355"/>
      <c r="DQ57" s="355"/>
      <c r="DR57" s="355"/>
      <c r="DS57" s="355"/>
      <c r="DT57" s="355"/>
      <c r="DU57" s="355"/>
      <c r="DV57" s="355"/>
      <c r="DW57" s="355"/>
      <c r="DX57" s="355"/>
      <c r="DY57" s="355"/>
      <c r="DZ57" s="355"/>
      <c r="EA57" s="355"/>
      <c r="EB57" s="355"/>
      <c r="EC57" s="355"/>
      <c r="ED57" s="355"/>
      <c r="EE57" s="355"/>
      <c r="EF57" s="355"/>
      <c r="EG57" s="355"/>
      <c r="EH57" s="355"/>
      <c r="EI57" s="355"/>
      <c r="EJ57" s="355"/>
      <c r="EK57" s="355"/>
      <c r="EL57" s="355"/>
      <c r="EM57" s="355"/>
      <c r="EN57" s="355"/>
      <c r="EO57" s="355"/>
      <c r="EP57" s="355"/>
      <c r="EQ57" s="355"/>
      <c r="ER57" s="355"/>
      <c r="ES57" s="355"/>
      <c r="ET57" s="355"/>
      <c r="EU57" s="355"/>
      <c r="EV57" s="355"/>
      <c r="EW57" s="355"/>
      <c r="EX57" s="355"/>
      <c r="EY57" s="355"/>
      <c r="EZ57" s="355"/>
      <c r="FA57" s="355"/>
      <c r="FB57" s="355"/>
      <c r="FC57" s="355"/>
      <c r="FD57" s="355"/>
      <c r="FE57" s="355"/>
      <c r="FF57" s="355"/>
      <c r="FG57" s="355"/>
      <c r="FH57" s="355"/>
      <c r="FI57" s="355"/>
      <c r="FJ57" s="355"/>
      <c r="FK57" s="355"/>
      <c r="FL57" s="355"/>
      <c r="FM57" s="355"/>
      <c r="FN57" s="355"/>
      <c r="FO57" s="355"/>
      <c r="FP57" s="355"/>
      <c r="FQ57" s="355"/>
      <c r="FR57" s="355"/>
      <c r="FS57" s="355"/>
      <c r="FT57" s="355"/>
      <c r="FU57" s="355"/>
      <c r="FV57" s="355"/>
      <c r="FW57" s="355"/>
      <c r="FX57" s="355"/>
      <c r="FY57" s="355"/>
      <c r="FZ57" s="355"/>
      <c r="GA57" s="355"/>
      <c r="GB57" s="355"/>
      <c r="GC57" s="355"/>
      <c r="GD57" s="355"/>
      <c r="GE57" s="355"/>
      <c r="GF57" s="355"/>
      <c r="GG57" s="355"/>
      <c r="GH57" s="355"/>
      <c r="GI57" s="355"/>
      <c r="GJ57" s="355"/>
      <c r="GK57" s="355"/>
      <c r="GL57" s="355"/>
      <c r="GM57" s="355"/>
      <c r="GN57" s="355"/>
      <c r="GO57" s="355"/>
      <c r="GP57" s="355"/>
      <c r="GQ57" s="355"/>
      <c r="GR57" s="355"/>
      <c r="GS57" s="355"/>
      <c r="GT57" s="355"/>
      <c r="GU57" s="355"/>
      <c r="GV57" s="355"/>
      <c r="GW57" s="355"/>
      <c r="GX57" s="355"/>
      <c r="GY57" s="355"/>
      <c r="GZ57" s="355"/>
      <c r="HA57" s="355"/>
      <c r="HB57" s="355"/>
      <c r="HC57" s="355"/>
      <c r="HD57" s="355"/>
      <c r="HE57" s="355"/>
      <c r="HF57" s="355"/>
      <c r="HG57" s="355"/>
      <c r="HH57" s="355"/>
      <c r="HI57" s="355"/>
      <c r="HJ57" s="355"/>
      <c r="HK57" s="355"/>
      <c r="HL57" s="355"/>
      <c r="HM57" s="355"/>
      <c r="HN57" s="355"/>
      <c r="HO57" s="355"/>
      <c r="HP57" s="355"/>
      <c r="HQ57" s="355"/>
      <c r="HR57" s="355"/>
      <c r="HS57" s="355"/>
      <c r="HT57" s="355"/>
      <c r="HU57" s="355"/>
      <c r="HV57" s="355"/>
      <c r="HW57" s="355"/>
      <c r="HX57" s="355"/>
      <c r="HY57" s="355"/>
      <c r="HZ57" s="355"/>
      <c r="IA57" s="355"/>
      <c r="IB57" s="355"/>
      <c r="IC57" s="355"/>
      <c r="ID57" s="355"/>
      <c r="IE57" s="355"/>
      <c r="IF57" s="355"/>
      <c r="IG57" s="355"/>
      <c r="IH57" s="355"/>
      <c r="II57" s="355"/>
      <c r="IJ57" s="355"/>
      <c r="IK57" s="355"/>
      <c r="IL57" s="355"/>
      <c r="IM57" s="355"/>
      <c r="IN57" s="355"/>
      <c r="IO57" s="355"/>
      <c r="IP57" s="355"/>
      <c r="IQ57" s="355"/>
      <c r="IR57" s="355"/>
      <c r="IS57" s="355"/>
      <c r="IT57" s="355"/>
      <c r="IU57" s="355"/>
      <c r="IV57" s="355"/>
      <c r="IW57" s="355"/>
      <c r="IX57" s="355"/>
      <c r="IY57" s="355"/>
      <c r="IZ57" s="355"/>
      <c r="JA57" s="355"/>
      <c r="JB57" s="355"/>
      <c r="JC57" s="355"/>
      <c r="JD57" s="355"/>
      <c r="JE57" s="355"/>
      <c r="JF57" s="355"/>
      <c r="JG57" s="355"/>
      <c r="JH57" s="355"/>
      <c r="JI57" s="355"/>
      <c r="JJ57" s="355"/>
      <c r="JK57" s="355"/>
      <c r="JL57" s="355"/>
      <c r="JM57" s="355"/>
      <c r="JN57" s="355"/>
      <c r="JO57" s="355"/>
      <c r="JP57" s="355"/>
      <c r="JQ57" s="355"/>
      <c r="JR57" s="355"/>
      <c r="JS57" s="355"/>
      <c r="JT57" s="355"/>
      <c r="JU57" s="355"/>
      <c r="JV57" s="355"/>
      <c r="JW57" s="355"/>
      <c r="JX57" s="355"/>
      <c r="JY57" s="355"/>
      <c r="JZ57" s="355"/>
      <c r="KA57" s="355"/>
      <c r="KB57" s="355"/>
      <c r="KC57" s="355"/>
      <c r="KD57" s="355"/>
      <c r="KE57" s="355"/>
      <c r="KF57" s="355"/>
      <c r="KG57" s="355"/>
      <c r="KH57" s="355"/>
      <c r="KI57" s="355"/>
      <c r="KJ57" s="355"/>
      <c r="KK57" s="355"/>
      <c r="KL57" s="355"/>
      <c r="KM57" s="355"/>
      <c r="KN57" s="355"/>
      <c r="KO57" s="355"/>
      <c r="KP57" s="355"/>
      <c r="KQ57" s="355"/>
      <c r="KR57" s="355"/>
      <c r="KS57" s="355"/>
      <c r="KT57" s="355"/>
      <c r="KU57" s="355"/>
      <c r="KV57" s="355"/>
      <c r="KW57" s="355"/>
      <c r="KX57" s="355"/>
      <c r="KY57" s="355"/>
      <c r="KZ57" s="355"/>
      <c r="LA57" s="355"/>
      <c r="LB57" s="355"/>
      <c r="LC57" s="355"/>
      <c r="LD57" s="355"/>
      <c r="LE57" s="355"/>
      <c r="LF57" s="355"/>
      <c r="LG57" s="355"/>
      <c r="LH57" s="355"/>
      <c r="LI57" s="355"/>
      <c r="LJ57" s="355"/>
      <c r="LK57" s="355"/>
      <c r="LL57" s="355"/>
      <c r="LM57" s="355"/>
      <c r="LN57" s="355"/>
      <c r="LO57" s="355"/>
      <c r="LP57" s="355"/>
      <c r="LQ57" s="355"/>
      <c r="LR57" s="355"/>
      <c r="LS57" s="355"/>
      <c r="LT57" s="355"/>
      <c r="LU57" s="355"/>
      <c r="LV57" s="355"/>
      <c r="LW57" s="355"/>
      <c r="LX57" s="355"/>
      <c r="LY57" s="355"/>
      <c r="LZ57" s="355"/>
      <c r="MA57" s="355"/>
      <c r="MB57" s="355"/>
      <c r="MC57" s="355"/>
      <c r="MD57" s="355"/>
      <c r="ME57" s="355"/>
      <c r="MF57" s="355"/>
      <c r="MG57" s="355"/>
      <c r="MH57" s="355"/>
      <c r="MI57" s="355"/>
      <c r="MJ57" s="355"/>
      <c r="MK57" s="355"/>
      <c r="ML57" s="355"/>
      <c r="MM57" s="355"/>
      <c r="MN57" s="355"/>
      <c r="MO57" s="355"/>
      <c r="MP57" s="355"/>
      <c r="MQ57" s="355"/>
      <c r="MR57" s="355"/>
      <c r="MS57" s="355"/>
      <c r="MT57" s="355"/>
      <c r="MU57" s="355"/>
      <c r="MV57" s="355"/>
      <c r="MW57" s="355"/>
      <c r="MX57" s="355"/>
      <c r="MY57" s="355"/>
      <c r="MZ57" s="355"/>
      <c r="NA57" s="355"/>
      <c r="NB57" s="355"/>
      <c r="NC57" s="355"/>
      <c r="ND57" s="355"/>
      <c r="NE57" s="355"/>
      <c r="NF57" s="355"/>
      <c r="NG57" s="355"/>
      <c r="NH57" s="355"/>
      <c r="NI57" s="355"/>
      <c r="NJ57" s="355"/>
      <c r="NK57" s="355"/>
      <c r="NL57" s="355"/>
      <c r="NM57" s="355"/>
      <c r="NN57" s="355"/>
      <c r="NO57" s="355"/>
      <c r="NP57" s="355"/>
      <c r="NQ57" s="355"/>
      <c r="NR57" s="355"/>
      <c r="NS57" s="355"/>
      <c r="NT57" s="355"/>
      <c r="NU57" s="355"/>
      <c r="NV57" s="355"/>
      <c r="NW57" s="355"/>
      <c r="NX57" s="355"/>
      <c r="NY57" s="355"/>
      <c r="NZ57" s="355"/>
      <c r="OA57" s="355"/>
      <c r="OB57" s="355"/>
      <c r="OC57" s="355"/>
      <c r="OD57" s="355"/>
      <c r="OE57" s="355"/>
      <c r="OF57" s="355"/>
      <c r="OG57" s="355"/>
      <c r="OH57" s="355"/>
      <c r="OI57" s="355"/>
      <c r="OJ57" s="355"/>
      <c r="OK57" s="355"/>
      <c r="OL57" s="355"/>
      <c r="OM57" s="355"/>
      <c r="ON57" s="355"/>
      <c r="OO57" s="355"/>
      <c r="OP57" s="355"/>
      <c r="OQ57" s="355"/>
      <c r="OR57" s="355"/>
      <c r="OS57" s="355"/>
      <c r="OT57" s="355"/>
      <c r="OU57" s="355"/>
      <c r="OV57" s="355"/>
      <c r="OW57" s="355"/>
      <c r="OX57" s="355"/>
      <c r="OY57" s="355"/>
      <c r="OZ57" s="355"/>
      <c r="PA57" s="355"/>
      <c r="PB57" s="355"/>
      <c r="PC57" s="355"/>
      <c r="PD57" s="355"/>
      <c r="PE57" s="355"/>
      <c r="PF57" s="355"/>
      <c r="PG57" s="355"/>
      <c r="PH57" s="355"/>
      <c r="PI57" s="355"/>
      <c r="PJ57" s="355"/>
      <c r="PK57" s="355"/>
      <c r="PL57" s="355"/>
      <c r="PM57" s="355"/>
      <c r="PN57" s="355"/>
      <c r="PO57" s="355"/>
      <c r="PP57" s="355"/>
      <c r="PQ57" s="355"/>
      <c r="PR57" s="355"/>
      <c r="PS57" s="355"/>
      <c r="PT57" s="355"/>
      <c r="PU57" s="355"/>
      <c r="PV57" s="355"/>
      <c r="PW57" s="355"/>
      <c r="PX57" s="355"/>
      <c r="PY57" s="355"/>
      <c r="PZ57" s="355"/>
      <c r="QA57" s="355"/>
      <c r="QB57" s="355"/>
      <c r="QC57" s="355"/>
      <c r="QD57" s="355"/>
      <c r="QE57" s="355"/>
      <c r="QF57" s="355"/>
      <c r="QG57" s="355"/>
      <c r="QH57" s="355"/>
      <c r="QI57" s="355"/>
      <c r="QJ57" s="355"/>
      <c r="QK57" s="355"/>
      <c r="QL57" s="355"/>
      <c r="QM57" s="355"/>
      <c r="QN57" s="355"/>
      <c r="QO57" s="355"/>
      <c r="QP57" s="355"/>
      <c r="QQ57" s="355"/>
      <c r="QR57" s="355"/>
      <c r="QS57" s="355"/>
      <c r="QT57" s="355"/>
      <c r="QU57" s="355"/>
      <c r="QV57" s="355"/>
      <c r="QW57" s="355"/>
      <c r="QX57" s="355"/>
      <c r="QY57" s="355"/>
      <c r="QZ57" s="355"/>
      <c r="RA57" s="355"/>
      <c r="RB57" s="355"/>
      <c r="RC57" s="355"/>
      <c r="RD57" s="355"/>
      <c r="RE57" s="355"/>
      <c r="RF57" s="355"/>
      <c r="RG57" s="355"/>
      <c r="RH57" s="355"/>
      <c r="RI57" s="355"/>
      <c r="RJ57" s="355"/>
      <c r="RK57" s="355"/>
      <c r="RL57" s="355"/>
      <c r="RM57" s="355"/>
      <c r="RN57" s="355"/>
      <c r="RO57" s="355"/>
      <c r="RP57" s="355"/>
    </row>
    <row r="58" spans="1:484" ht="60" x14ac:dyDescent="0.75">
      <c r="A58" s="835" t="s">
        <v>160</v>
      </c>
      <c r="B58" s="633" t="s">
        <v>181</v>
      </c>
      <c r="C58" s="634"/>
      <c r="D58" s="634"/>
      <c r="E58" s="634"/>
      <c r="F58" s="634"/>
      <c r="G58" s="634"/>
      <c r="H58" s="634"/>
      <c r="I58" s="634"/>
      <c r="J58" s="634"/>
      <c r="K58" s="634"/>
      <c r="L58" s="634"/>
      <c r="M58" s="634"/>
      <c r="N58" s="243">
        <v>6</v>
      </c>
      <c r="O58" s="164"/>
      <c r="P58" s="636">
        <f t="shared" si="17"/>
        <v>130</v>
      </c>
      <c r="Q58" s="636"/>
      <c r="R58" s="624">
        <f t="shared" si="18"/>
        <v>82</v>
      </c>
      <c r="S58" s="624"/>
      <c r="T58" s="626">
        <v>42</v>
      </c>
      <c r="U58" s="626"/>
      <c r="V58" s="626"/>
      <c r="W58" s="626"/>
      <c r="X58" s="626">
        <v>40</v>
      </c>
      <c r="Y58" s="626"/>
      <c r="Z58" s="637"/>
      <c r="AA58" s="638"/>
      <c r="AB58" s="213"/>
      <c r="AC58" s="164"/>
      <c r="AD58" s="240"/>
      <c r="AE58" s="166"/>
      <c r="AF58" s="164"/>
      <c r="AG58" s="176"/>
      <c r="AH58" s="166"/>
      <c r="AI58" s="164"/>
      <c r="AJ58" s="240"/>
      <c r="AK58" s="783"/>
      <c r="AL58" s="640"/>
      <c r="AM58" s="5"/>
      <c r="AN58" s="267"/>
      <c r="AO58" s="213"/>
      <c r="AP58" s="164"/>
      <c r="AQ58" s="240"/>
      <c r="AR58" s="213">
        <v>130</v>
      </c>
      <c r="AS58" s="164">
        <v>82</v>
      </c>
      <c r="AT58" s="176">
        <v>3</v>
      </c>
      <c r="AU58" s="166"/>
      <c r="AV58" s="164"/>
      <c r="AW58" s="178"/>
      <c r="AX58" s="166"/>
      <c r="AY58" s="164"/>
      <c r="AZ58" s="199"/>
      <c r="BA58" s="212"/>
      <c r="BB58" s="178"/>
      <c r="BC58" s="199"/>
      <c r="BD58" s="318"/>
      <c r="BE58" s="178"/>
      <c r="BF58" s="176"/>
      <c r="BG58" s="379">
        <f t="shared" si="4"/>
        <v>3</v>
      </c>
      <c r="BH58" s="758"/>
      <c r="BI58" s="759"/>
      <c r="BN58" s="274"/>
      <c r="BO58" s="274"/>
      <c r="BP58" s="274"/>
      <c r="BQ58" s="274"/>
      <c r="BR58" s="274"/>
      <c r="BS58" s="274"/>
      <c r="BT58" s="274"/>
      <c r="BU58" s="274"/>
      <c r="BV58" s="274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4"/>
      <c r="CI58" s="274"/>
      <c r="CJ58" s="274"/>
      <c r="CK58" s="274"/>
      <c r="CL58" s="274"/>
      <c r="CM58" s="274"/>
      <c r="CN58" s="274"/>
      <c r="CO58" s="274"/>
      <c r="CP58" s="274"/>
      <c r="CQ58" s="274"/>
      <c r="CR58" s="274"/>
      <c r="CS58" s="274"/>
      <c r="CT58" s="274"/>
      <c r="CU58" s="274"/>
      <c r="CV58" s="274"/>
      <c r="CW58" s="274"/>
      <c r="CX58" s="274"/>
      <c r="CY58" s="274"/>
      <c r="CZ58" s="274"/>
      <c r="DA58" s="274"/>
      <c r="DB58" s="274"/>
      <c r="DC58" s="274"/>
      <c r="DD58" s="274"/>
      <c r="DE58" s="274"/>
      <c r="DF58" s="274"/>
      <c r="DG58" s="274"/>
      <c r="DH58" s="274"/>
      <c r="DI58" s="274"/>
      <c r="DJ58" s="274"/>
      <c r="DK58" s="274"/>
      <c r="DL58" s="274"/>
      <c r="DM58" s="274"/>
      <c r="DN58" s="274"/>
      <c r="DO58" s="274"/>
      <c r="DP58" s="274"/>
      <c r="DQ58" s="274"/>
      <c r="DR58" s="274"/>
      <c r="DS58" s="274"/>
      <c r="DT58" s="274"/>
      <c r="DU58" s="274"/>
      <c r="DV58" s="274"/>
      <c r="DW58" s="274"/>
      <c r="DX58" s="274"/>
      <c r="DY58" s="274"/>
      <c r="DZ58" s="274"/>
      <c r="EA58" s="274"/>
      <c r="EB58" s="274"/>
      <c r="EC58" s="274"/>
      <c r="ED58" s="274"/>
      <c r="EE58" s="274"/>
      <c r="EF58" s="274"/>
      <c r="EG58" s="274"/>
      <c r="EH58" s="274"/>
      <c r="EI58" s="274"/>
      <c r="EJ58" s="274"/>
      <c r="EK58" s="274"/>
      <c r="EL58" s="274"/>
      <c r="EM58" s="274"/>
      <c r="EN58" s="274"/>
      <c r="EO58" s="274"/>
      <c r="EP58" s="274"/>
      <c r="EQ58" s="274"/>
      <c r="ER58" s="274"/>
      <c r="ES58" s="274"/>
      <c r="ET58" s="274"/>
      <c r="EU58" s="274"/>
      <c r="EV58" s="274"/>
      <c r="EW58" s="274"/>
      <c r="EX58" s="274"/>
      <c r="EY58" s="274"/>
      <c r="EZ58" s="274"/>
      <c r="FA58" s="274"/>
      <c r="FB58" s="274"/>
      <c r="FC58" s="274"/>
      <c r="FD58" s="274"/>
      <c r="FE58" s="274"/>
      <c r="FF58" s="274"/>
      <c r="FG58" s="274"/>
      <c r="FH58" s="274"/>
      <c r="FI58" s="274"/>
      <c r="FJ58" s="274"/>
      <c r="FK58" s="274"/>
      <c r="FL58" s="274"/>
      <c r="FM58" s="274"/>
      <c r="FN58" s="274"/>
      <c r="FO58" s="274"/>
      <c r="FP58" s="274"/>
      <c r="FQ58" s="274"/>
      <c r="FR58" s="274"/>
      <c r="FS58" s="274"/>
      <c r="FT58" s="274"/>
      <c r="FU58" s="274"/>
      <c r="FV58" s="274"/>
      <c r="FW58" s="274"/>
      <c r="FX58" s="274"/>
      <c r="FY58" s="274"/>
      <c r="FZ58" s="274"/>
      <c r="GA58" s="274"/>
      <c r="GB58" s="274"/>
      <c r="GC58" s="274"/>
      <c r="GD58" s="274"/>
      <c r="GE58" s="274"/>
      <c r="GF58" s="274"/>
      <c r="GG58" s="274"/>
      <c r="GH58" s="274"/>
      <c r="GI58" s="274"/>
      <c r="GJ58" s="274"/>
      <c r="GK58" s="274"/>
      <c r="GL58" s="274"/>
      <c r="GM58" s="274"/>
      <c r="GN58" s="274"/>
      <c r="GO58" s="274"/>
      <c r="GP58" s="274"/>
      <c r="GQ58" s="274"/>
      <c r="GR58" s="274"/>
      <c r="GS58" s="274"/>
      <c r="GT58" s="274"/>
      <c r="GU58" s="274"/>
      <c r="GV58" s="274"/>
      <c r="GW58" s="274"/>
      <c r="GX58" s="274"/>
      <c r="GY58" s="274"/>
      <c r="GZ58" s="274"/>
      <c r="HA58" s="274"/>
      <c r="HB58" s="274"/>
      <c r="HC58" s="274"/>
      <c r="HD58" s="274"/>
      <c r="HE58" s="274"/>
      <c r="HF58" s="274"/>
      <c r="HG58" s="274"/>
      <c r="HH58" s="274"/>
      <c r="HI58" s="274"/>
      <c r="HJ58" s="274"/>
      <c r="HK58" s="274"/>
      <c r="HL58" s="274"/>
      <c r="HM58" s="274"/>
      <c r="HN58" s="274"/>
      <c r="HO58" s="274"/>
      <c r="HP58" s="274"/>
      <c r="HQ58" s="274"/>
      <c r="HR58" s="274"/>
      <c r="HS58" s="274"/>
      <c r="HT58" s="274"/>
      <c r="HU58" s="274"/>
      <c r="HV58" s="274"/>
      <c r="HW58" s="274"/>
      <c r="HX58" s="274"/>
      <c r="HY58" s="274"/>
      <c r="HZ58" s="274"/>
      <c r="IA58" s="274"/>
      <c r="IB58" s="274"/>
      <c r="IC58" s="274"/>
      <c r="ID58" s="274"/>
      <c r="IE58" s="274"/>
      <c r="IF58" s="274"/>
      <c r="IG58" s="274"/>
      <c r="IH58" s="274"/>
      <c r="II58" s="274"/>
      <c r="IJ58" s="274"/>
      <c r="IK58" s="274"/>
      <c r="IL58" s="274"/>
      <c r="IM58" s="274"/>
      <c r="IN58" s="274"/>
      <c r="IO58" s="274"/>
      <c r="IP58" s="274"/>
      <c r="IQ58" s="274"/>
      <c r="IR58" s="274"/>
      <c r="IS58" s="274"/>
      <c r="IT58" s="274"/>
      <c r="IU58" s="274"/>
      <c r="IV58" s="274"/>
      <c r="IW58" s="274"/>
      <c r="IX58" s="274"/>
      <c r="IY58" s="274"/>
      <c r="IZ58" s="274"/>
      <c r="JA58" s="274"/>
      <c r="JB58" s="274"/>
      <c r="JC58" s="274"/>
      <c r="JD58" s="274"/>
      <c r="JE58" s="274"/>
      <c r="JF58" s="274"/>
      <c r="JG58" s="274"/>
      <c r="JH58" s="274"/>
      <c r="JI58" s="274"/>
      <c r="JJ58" s="274"/>
      <c r="JK58" s="274"/>
      <c r="JL58" s="274"/>
      <c r="JM58" s="274"/>
      <c r="JN58" s="274"/>
      <c r="JO58" s="274"/>
      <c r="JP58" s="274"/>
      <c r="JQ58" s="274"/>
      <c r="JR58" s="274"/>
      <c r="JS58" s="274"/>
      <c r="JT58" s="274"/>
      <c r="JU58" s="274"/>
      <c r="JV58" s="274"/>
      <c r="JW58" s="274"/>
      <c r="JX58" s="274"/>
      <c r="JY58" s="274"/>
      <c r="JZ58" s="274"/>
      <c r="KA58" s="274"/>
      <c r="KB58" s="274"/>
      <c r="KC58" s="274"/>
      <c r="KD58" s="274"/>
      <c r="KE58" s="274"/>
      <c r="KF58" s="274"/>
      <c r="KG58" s="274"/>
      <c r="KH58" s="274"/>
      <c r="KI58" s="274"/>
      <c r="KJ58" s="274"/>
      <c r="KK58" s="274"/>
      <c r="KL58" s="274"/>
      <c r="KM58" s="274"/>
      <c r="KN58" s="274"/>
      <c r="KO58" s="274"/>
      <c r="KP58" s="274"/>
      <c r="KQ58" s="274"/>
      <c r="KR58" s="274"/>
      <c r="KS58" s="274"/>
      <c r="KT58" s="274"/>
      <c r="KU58" s="274"/>
      <c r="KV58" s="274"/>
      <c r="KW58" s="274"/>
      <c r="KX58" s="274"/>
      <c r="KY58" s="274"/>
      <c r="KZ58" s="274"/>
      <c r="LA58" s="274"/>
      <c r="LB58" s="274"/>
      <c r="LC58" s="274"/>
      <c r="LD58" s="274"/>
      <c r="LE58" s="274"/>
      <c r="LF58" s="274"/>
      <c r="LG58" s="274"/>
      <c r="LH58" s="274"/>
      <c r="LI58" s="274"/>
      <c r="LJ58" s="274"/>
      <c r="LK58" s="274"/>
      <c r="LL58" s="274"/>
      <c r="LM58" s="274"/>
      <c r="LN58" s="274"/>
      <c r="LO58" s="274"/>
      <c r="LP58" s="274"/>
      <c r="LQ58" s="274"/>
      <c r="LR58" s="274"/>
      <c r="LS58" s="274"/>
      <c r="LT58" s="274"/>
      <c r="LU58" s="274"/>
      <c r="LV58" s="274"/>
      <c r="LW58" s="274"/>
      <c r="LX58" s="274"/>
      <c r="LY58" s="274"/>
      <c r="LZ58" s="274"/>
      <c r="MA58" s="274"/>
      <c r="MB58" s="274"/>
      <c r="MC58" s="274"/>
      <c r="MD58" s="274"/>
      <c r="ME58" s="274"/>
      <c r="MF58" s="274"/>
      <c r="MG58" s="274"/>
      <c r="MH58" s="274"/>
      <c r="MI58" s="274"/>
      <c r="MJ58" s="274"/>
      <c r="MK58" s="274"/>
      <c r="ML58" s="274"/>
      <c r="MM58" s="274"/>
      <c r="MN58" s="274"/>
      <c r="MO58" s="274"/>
      <c r="MP58" s="274"/>
      <c r="MQ58" s="274"/>
      <c r="MR58" s="274"/>
      <c r="MS58" s="274"/>
      <c r="MT58" s="274"/>
      <c r="MU58" s="274"/>
      <c r="MV58" s="274"/>
      <c r="MW58" s="274"/>
      <c r="MX58" s="274"/>
      <c r="MY58" s="274"/>
      <c r="MZ58" s="274"/>
      <c r="NA58" s="274"/>
      <c r="NB58" s="274"/>
      <c r="NC58" s="274"/>
      <c r="ND58" s="274"/>
      <c r="NE58" s="274"/>
      <c r="NF58" s="274"/>
      <c r="NG58" s="274"/>
      <c r="NH58" s="274"/>
      <c r="NI58" s="274"/>
      <c r="NJ58" s="274"/>
      <c r="NK58" s="274"/>
      <c r="NL58" s="274"/>
      <c r="NM58" s="274"/>
      <c r="NN58" s="274"/>
      <c r="NO58" s="274"/>
      <c r="NP58" s="274"/>
      <c r="NQ58" s="274"/>
      <c r="NR58" s="274"/>
      <c r="NS58" s="274"/>
      <c r="NT58" s="274"/>
      <c r="NU58" s="274"/>
      <c r="NV58" s="274"/>
      <c r="NW58" s="274"/>
      <c r="NX58" s="274"/>
      <c r="NY58" s="274"/>
      <c r="NZ58" s="274"/>
      <c r="OA58" s="274"/>
      <c r="OB58" s="274"/>
      <c r="OC58" s="274"/>
      <c r="OD58" s="274"/>
      <c r="OE58" s="274"/>
      <c r="OF58" s="274"/>
      <c r="OG58" s="274"/>
      <c r="OH58" s="274"/>
      <c r="OI58" s="274"/>
      <c r="OJ58" s="274"/>
      <c r="OK58" s="274"/>
      <c r="OL58" s="274"/>
      <c r="OM58" s="274"/>
      <c r="ON58" s="274"/>
      <c r="OO58" s="274"/>
      <c r="OP58" s="274"/>
      <c r="OQ58" s="274"/>
      <c r="OR58" s="274"/>
      <c r="OS58" s="274"/>
      <c r="OT58" s="274"/>
      <c r="OU58" s="274"/>
      <c r="OV58" s="274"/>
      <c r="OW58" s="274"/>
      <c r="OX58" s="274"/>
      <c r="OY58" s="274"/>
      <c r="OZ58" s="274"/>
      <c r="PA58" s="274"/>
      <c r="PB58" s="274"/>
      <c r="PC58" s="274"/>
      <c r="PD58" s="274"/>
      <c r="PE58" s="274"/>
      <c r="PF58" s="274"/>
      <c r="PG58" s="274"/>
      <c r="PH58" s="274"/>
      <c r="PI58" s="274"/>
      <c r="PJ58" s="274"/>
      <c r="PK58" s="274"/>
      <c r="PL58" s="274"/>
      <c r="PM58" s="274"/>
      <c r="PN58" s="274"/>
      <c r="PO58" s="274"/>
      <c r="PP58" s="274"/>
      <c r="PQ58" s="274"/>
      <c r="PR58" s="274"/>
      <c r="PS58" s="274"/>
      <c r="PT58" s="274"/>
      <c r="PU58" s="274"/>
      <c r="PV58" s="274"/>
      <c r="PW58" s="274"/>
      <c r="PX58" s="274"/>
      <c r="PY58" s="274"/>
      <c r="PZ58" s="274"/>
      <c r="QA58" s="274"/>
      <c r="QB58" s="274"/>
      <c r="QC58" s="274"/>
      <c r="QD58" s="274"/>
      <c r="QE58" s="274"/>
      <c r="QF58" s="274"/>
      <c r="QG58" s="274"/>
      <c r="QH58" s="274"/>
      <c r="QI58" s="274"/>
      <c r="QJ58" s="274"/>
      <c r="QK58" s="274"/>
      <c r="QL58" s="274"/>
      <c r="QM58" s="274"/>
      <c r="QN58" s="274"/>
      <c r="QO58" s="274"/>
      <c r="QP58" s="274"/>
      <c r="QQ58" s="274"/>
      <c r="QR58" s="274"/>
      <c r="QS58" s="274"/>
      <c r="QT58" s="274"/>
      <c r="QU58" s="274"/>
      <c r="QV58" s="274"/>
      <c r="QW58" s="274"/>
      <c r="QX58" s="274"/>
      <c r="QY58" s="274"/>
      <c r="QZ58" s="274"/>
      <c r="RA58" s="274"/>
      <c r="RB58" s="274"/>
      <c r="RC58" s="274"/>
      <c r="RD58" s="274"/>
      <c r="RE58" s="274"/>
      <c r="RF58" s="274"/>
      <c r="RG58" s="274"/>
      <c r="RH58" s="274"/>
      <c r="RI58" s="274"/>
      <c r="RJ58" s="274"/>
      <c r="RK58" s="274"/>
      <c r="RL58" s="274"/>
      <c r="RM58" s="274"/>
      <c r="RN58" s="274"/>
      <c r="RO58" s="274"/>
      <c r="RP58" s="274"/>
    </row>
    <row r="59" spans="1:484" ht="140.25" customHeight="1" x14ac:dyDescent="0.75">
      <c r="A59" s="824"/>
      <c r="B59" s="633" t="s">
        <v>182</v>
      </c>
      <c r="C59" s="634"/>
      <c r="D59" s="634"/>
      <c r="E59" s="634"/>
      <c r="F59" s="634"/>
      <c r="G59" s="634"/>
      <c r="H59" s="634"/>
      <c r="I59" s="634"/>
      <c r="J59" s="634"/>
      <c r="K59" s="634"/>
      <c r="L59" s="634"/>
      <c r="M59" s="634"/>
      <c r="N59" s="243"/>
      <c r="O59" s="164"/>
      <c r="P59" s="636">
        <f t="shared" si="17"/>
        <v>60</v>
      </c>
      <c r="Q59" s="636"/>
      <c r="R59" s="626"/>
      <c r="S59" s="626"/>
      <c r="T59" s="626"/>
      <c r="U59" s="626"/>
      <c r="V59" s="626"/>
      <c r="W59" s="626"/>
      <c r="X59" s="626"/>
      <c r="Y59" s="626"/>
      <c r="Z59" s="637"/>
      <c r="AA59" s="638"/>
      <c r="AB59" s="213"/>
      <c r="AC59" s="164"/>
      <c r="AD59" s="240"/>
      <c r="AE59" s="166"/>
      <c r="AF59" s="164"/>
      <c r="AG59" s="176"/>
      <c r="AH59" s="166"/>
      <c r="AI59" s="164"/>
      <c r="AJ59" s="240"/>
      <c r="AK59" s="1046"/>
      <c r="AL59" s="1047"/>
      <c r="AM59" s="5"/>
      <c r="AN59" s="267"/>
      <c r="AO59" s="213"/>
      <c r="AP59" s="164"/>
      <c r="AQ59" s="240"/>
      <c r="AR59" s="213">
        <v>60</v>
      </c>
      <c r="AS59" s="164"/>
      <c r="AT59" s="176">
        <v>2</v>
      </c>
      <c r="AU59" s="166"/>
      <c r="AV59" s="164"/>
      <c r="AW59" s="178"/>
      <c r="AX59" s="166"/>
      <c r="AY59" s="164"/>
      <c r="AZ59" s="199"/>
      <c r="BA59" s="212"/>
      <c r="BB59" s="178"/>
      <c r="BC59" s="199"/>
      <c r="BD59" s="318"/>
      <c r="BE59" s="178"/>
      <c r="BF59" s="176"/>
      <c r="BG59" s="379">
        <f t="shared" si="4"/>
        <v>2</v>
      </c>
      <c r="BH59" s="758" t="s">
        <v>333</v>
      </c>
      <c r="BI59" s="759"/>
      <c r="BN59" s="274"/>
      <c r="BO59" s="274"/>
      <c r="BP59" s="274"/>
      <c r="BQ59" s="274"/>
      <c r="BR59" s="274"/>
      <c r="BS59" s="274"/>
      <c r="BT59" s="274"/>
      <c r="BU59" s="274"/>
      <c r="BV59" s="274"/>
      <c r="BW59" s="274"/>
      <c r="BX59" s="274"/>
      <c r="BY59" s="274"/>
      <c r="BZ59" s="274"/>
      <c r="CA59" s="274"/>
      <c r="CB59" s="274"/>
      <c r="CC59" s="274"/>
      <c r="CD59" s="274"/>
      <c r="CE59" s="274"/>
      <c r="CF59" s="274"/>
      <c r="CG59" s="274"/>
      <c r="CH59" s="274"/>
      <c r="CI59" s="274"/>
      <c r="CJ59" s="274"/>
      <c r="CK59" s="274"/>
      <c r="CL59" s="274"/>
      <c r="CM59" s="274"/>
      <c r="CN59" s="274"/>
      <c r="CO59" s="274"/>
      <c r="CP59" s="274"/>
      <c r="CQ59" s="274"/>
      <c r="CR59" s="274"/>
      <c r="CS59" s="274"/>
      <c r="CT59" s="274"/>
      <c r="CU59" s="274"/>
      <c r="CV59" s="274"/>
      <c r="CW59" s="274"/>
      <c r="CX59" s="274"/>
      <c r="CY59" s="274"/>
      <c r="CZ59" s="274"/>
      <c r="DA59" s="274"/>
      <c r="DB59" s="274"/>
      <c r="DC59" s="274"/>
      <c r="DD59" s="274"/>
      <c r="DE59" s="274"/>
      <c r="DF59" s="274"/>
      <c r="DG59" s="274"/>
      <c r="DH59" s="274"/>
      <c r="DI59" s="274"/>
      <c r="DJ59" s="274"/>
      <c r="DK59" s="274"/>
      <c r="DL59" s="274"/>
      <c r="DM59" s="274"/>
      <c r="DN59" s="274"/>
      <c r="DO59" s="274"/>
      <c r="DP59" s="274"/>
      <c r="DQ59" s="274"/>
      <c r="DR59" s="274"/>
      <c r="DS59" s="274"/>
      <c r="DT59" s="274"/>
      <c r="DU59" s="274"/>
      <c r="DV59" s="274"/>
      <c r="DW59" s="274"/>
      <c r="DX59" s="274"/>
      <c r="DY59" s="274"/>
      <c r="DZ59" s="274"/>
      <c r="EA59" s="274"/>
      <c r="EB59" s="274"/>
      <c r="EC59" s="274"/>
      <c r="ED59" s="274"/>
      <c r="EE59" s="274"/>
      <c r="EF59" s="274"/>
      <c r="EG59" s="274"/>
      <c r="EH59" s="274"/>
      <c r="EI59" s="274"/>
      <c r="EJ59" s="274"/>
      <c r="EK59" s="274"/>
      <c r="EL59" s="274"/>
      <c r="EM59" s="274"/>
      <c r="EN59" s="274"/>
      <c r="EO59" s="274"/>
      <c r="EP59" s="274"/>
      <c r="EQ59" s="274"/>
      <c r="ER59" s="274"/>
      <c r="ES59" s="274"/>
      <c r="ET59" s="274"/>
      <c r="EU59" s="274"/>
      <c r="EV59" s="274"/>
      <c r="EW59" s="274"/>
      <c r="EX59" s="274"/>
      <c r="EY59" s="274"/>
      <c r="EZ59" s="274"/>
      <c r="FA59" s="274"/>
      <c r="FB59" s="274"/>
      <c r="FC59" s="274"/>
      <c r="FD59" s="274"/>
      <c r="FE59" s="274"/>
      <c r="FF59" s="274"/>
      <c r="FG59" s="274"/>
      <c r="FH59" s="274"/>
      <c r="FI59" s="274"/>
      <c r="FJ59" s="274"/>
      <c r="FK59" s="274"/>
      <c r="FL59" s="274"/>
      <c r="FM59" s="274"/>
      <c r="FN59" s="274"/>
      <c r="FO59" s="274"/>
      <c r="FP59" s="274"/>
      <c r="FQ59" s="274"/>
      <c r="FR59" s="274"/>
      <c r="FS59" s="274"/>
      <c r="FT59" s="274"/>
      <c r="FU59" s="274"/>
      <c r="FV59" s="274"/>
      <c r="FW59" s="274"/>
      <c r="FX59" s="274"/>
      <c r="FY59" s="274"/>
      <c r="FZ59" s="274"/>
      <c r="GA59" s="274"/>
      <c r="GB59" s="274"/>
      <c r="GC59" s="274"/>
      <c r="GD59" s="274"/>
      <c r="GE59" s="274"/>
      <c r="GF59" s="274"/>
      <c r="GG59" s="274"/>
      <c r="GH59" s="274"/>
      <c r="GI59" s="274"/>
      <c r="GJ59" s="274"/>
      <c r="GK59" s="274"/>
      <c r="GL59" s="274"/>
      <c r="GM59" s="274"/>
      <c r="GN59" s="274"/>
      <c r="GO59" s="274"/>
      <c r="GP59" s="274"/>
      <c r="GQ59" s="274"/>
      <c r="GR59" s="274"/>
      <c r="GS59" s="274"/>
      <c r="GT59" s="274"/>
      <c r="GU59" s="274"/>
      <c r="GV59" s="274"/>
      <c r="GW59" s="274"/>
      <c r="GX59" s="274"/>
      <c r="GY59" s="274"/>
      <c r="GZ59" s="274"/>
      <c r="HA59" s="274"/>
      <c r="HB59" s="274"/>
      <c r="HC59" s="274"/>
      <c r="HD59" s="274"/>
      <c r="HE59" s="274"/>
      <c r="HF59" s="274"/>
      <c r="HG59" s="274"/>
      <c r="HH59" s="274"/>
      <c r="HI59" s="274"/>
      <c r="HJ59" s="274"/>
      <c r="HK59" s="274"/>
      <c r="HL59" s="274"/>
      <c r="HM59" s="274"/>
      <c r="HN59" s="274"/>
      <c r="HO59" s="274"/>
      <c r="HP59" s="274"/>
      <c r="HQ59" s="274"/>
      <c r="HR59" s="274"/>
      <c r="HS59" s="274"/>
      <c r="HT59" s="274"/>
      <c r="HU59" s="274"/>
      <c r="HV59" s="274"/>
      <c r="HW59" s="274"/>
      <c r="HX59" s="274"/>
      <c r="HY59" s="274"/>
      <c r="HZ59" s="274"/>
      <c r="IA59" s="274"/>
      <c r="IB59" s="274"/>
      <c r="IC59" s="274"/>
      <c r="ID59" s="274"/>
      <c r="IE59" s="274"/>
      <c r="IF59" s="274"/>
      <c r="IG59" s="274"/>
      <c r="IH59" s="274"/>
      <c r="II59" s="274"/>
      <c r="IJ59" s="274"/>
      <c r="IK59" s="274"/>
      <c r="IL59" s="274"/>
      <c r="IM59" s="274"/>
      <c r="IN59" s="274"/>
      <c r="IO59" s="274"/>
      <c r="IP59" s="274"/>
      <c r="IQ59" s="274"/>
      <c r="IR59" s="274"/>
      <c r="IS59" s="274"/>
      <c r="IT59" s="274"/>
      <c r="IU59" s="274"/>
      <c r="IV59" s="274"/>
      <c r="IW59" s="274"/>
      <c r="IX59" s="274"/>
      <c r="IY59" s="274"/>
      <c r="IZ59" s="274"/>
      <c r="JA59" s="274"/>
      <c r="JB59" s="274"/>
      <c r="JC59" s="274"/>
      <c r="JD59" s="274"/>
      <c r="JE59" s="274"/>
      <c r="JF59" s="274"/>
      <c r="JG59" s="274"/>
      <c r="JH59" s="274"/>
      <c r="JI59" s="274"/>
      <c r="JJ59" s="274"/>
      <c r="JK59" s="274"/>
      <c r="JL59" s="274"/>
      <c r="JM59" s="274"/>
      <c r="JN59" s="274"/>
      <c r="JO59" s="274"/>
      <c r="JP59" s="274"/>
      <c r="JQ59" s="274"/>
      <c r="JR59" s="274"/>
      <c r="JS59" s="274"/>
      <c r="JT59" s="274"/>
      <c r="JU59" s="274"/>
      <c r="JV59" s="274"/>
      <c r="JW59" s="274"/>
      <c r="JX59" s="274"/>
      <c r="JY59" s="274"/>
      <c r="JZ59" s="274"/>
      <c r="KA59" s="274"/>
      <c r="KB59" s="274"/>
      <c r="KC59" s="274"/>
      <c r="KD59" s="274"/>
      <c r="KE59" s="274"/>
      <c r="KF59" s="274"/>
      <c r="KG59" s="274"/>
      <c r="KH59" s="274"/>
      <c r="KI59" s="274"/>
      <c r="KJ59" s="274"/>
      <c r="KK59" s="274"/>
      <c r="KL59" s="274"/>
      <c r="KM59" s="274"/>
      <c r="KN59" s="274"/>
      <c r="KO59" s="274"/>
      <c r="KP59" s="274"/>
      <c r="KQ59" s="274"/>
      <c r="KR59" s="274"/>
      <c r="KS59" s="274"/>
      <c r="KT59" s="274"/>
      <c r="KU59" s="274"/>
      <c r="KV59" s="274"/>
      <c r="KW59" s="274"/>
      <c r="KX59" s="274"/>
      <c r="KY59" s="274"/>
      <c r="KZ59" s="274"/>
      <c r="LA59" s="274"/>
      <c r="LB59" s="274"/>
      <c r="LC59" s="274"/>
      <c r="LD59" s="274"/>
      <c r="LE59" s="274"/>
      <c r="LF59" s="274"/>
      <c r="LG59" s="274"/>
      <c r="LH59" s="274"/>
      <c r="LI59" s="274"/>
      <c r="LJ59" s="274"/>
      <c r="LK59" s="274"/>
      <c r="LL59" s="274"/>
      <c r="LM59" s="274"/>
      <c r="LN59" s="274"/>
      <c r="LO59" s="274"/>
      <c r="LP59" s="274"/>
      <c r="LQ59" s="274"/>
      <c r="LR59" s="274"/>
      <c r="LS59" s="274"/>
      <c r="LT59" s="274"/>
      <c r="LU59" s="274"/>
      <c r="LV59" s="274"/>
      <c r="LW59" s="274"/>
      <c r="LX59" s="274"/>
      <c r="LY59" s="274"/>
      <c r="LZ59" s="274"/>
      <c r="MA59" s="274"/>
      <c r="MB59" s="274"/>
      <c r="MC59" s="274"/>
      <c r="MD59" s="274"/>
      <c r="ME59" s="274"/>
      <c r="MF59" s="274"/>
      <c r="MG59" s="274"/>
      <c r="MH59" s="274"/>
      <c r="MI59" s="274"/>
      <c r="MJ59" s="274"/>
      <c r="MK59" s="274"/>
      <c r="ML59" s="274"/>
      <c r="MM59" s="274"/>
      <c r="MN59" s="274"/>
      <c r="MO59" s="274"/>
      <c r="MP59" s="274"/>
      <c r="MQ59" s="274"/>
      <c r="MR59" s="274"/>
      <c r="MS59" s="274"/>
      <c r="MT59" s="274"/>
      <c r="MU59" s="274"/>
      <c r="MV59" s="274"/>
      <c r="MW59" s="274"/>
      <c r="MX59" s="274"/>
      <c r="MY59" s="274"/>
      <c r="MZ59" s="274"/>
      <c r="NA59" s="274"/>
      <c r="NB59" s="274"/>
      <c r="NC59" s="274"/>
      <c r="ND59" s="274"/>
      <c r="NE59" s="274"/>
      <c r="NF59" s="274"/>
      <c r="NG59" s="274"/>
      <c r="NH59" s="274"/>
      <c r="NI59" s="274"/>
      <c r="NJ59" s="274"/>
      <c r="NK59" s="274"/>
      <c r="NL59" s="274"/>
      <c r="NM59" s="274"/>
      <c r="NN59" s="274"/>
      <c r="NO59" s="274"/>
      <c r="NP59" s="274"/>
      <c r="NQ59" s="274"/>
      <c r="NR59" s="274"/>
      <c r="NS59" s="274"/>
      <c r="NT59" s="274"/>
      <c r="NU59" s="274"/>
      <c r="NV59" s="274"/>
      <c r="NW59" s="274"/>
      <c r="NX59" s="274"/>
      <c r="NY59" s="274"/>
      <c r="NZ59" s="274"/>
      <c r="OA59" s="274"/>
      <c r="OB59" s="274"/>
      <c r="OC59" s="274"/>
      <c r="OD59" s="274"/>
      <c r="OE59" s="274"/>
      <c r="OF59" s="274"/>
      <c r="OG59" s="274"/>
      <c r="OH59" s="274"/>
      <c r="OI59" s="274"/>
      <c r="OJ59" s="274"/>
      <c r="OK59" s="274"/>
      <c r="OL59" s="274"/>
      <c r="OM59" s="274"/>
      <c r="ON59" s="274"/>
      <c r="OO59" s="274"/>
      <c r="OP59" s="274"/>
      <c r="OQ59" s="274"/>
      <c r="OR59" s="274"/>
      <c r="OS59" s="274"/>
      <c r="OT59" s="274"/>
      <c r="OU59" s="274"/>
      <c r="OV59" s="274"/>
      <c r="OW59" s="274"/>
      <c r="OX59" s="274"/>
      <c r="OY59" s="274"/>
      <c r="OZ59" s="274"/>
      <c r="PA59" s="274"/>
      <c r="PB59" s="274"/>
      <c r="PC59" s="274"/>
      <c r="PD59" s="274"/>
      <c r="PE59" s="274"/>
      <c r="PF59" s="274"/>
      <c r="PG59" s="274"/>
      <c r="PH59" s="274"/>
      <c r="PI59" s="274"/>
      <c r="PJ59" s="274"/>
      <c r="PK59" s="274"/>
      <c r="PL59" s="274"/>
      <c r="PM59" s="274"/>
      <c r="PN59" s="274"/>
      <c r="PO59" s="274"/>
      <c r="PP59" s="274"/>
      <c r="PQ59" s="274"/>
      <c r="PR59" s="274"/>
      <c r="PS59" s="274"/>
      <c r="PT59" s="274"/>
      <c r="PU59" s="274"/>
      <c r="PV59" s="274"/>
      <c r="PW59" s="274"/>
      <c r="PX59" s="274"/>
      <c r="PY59" s="274"/>
      <c r="PZ59" s="274"/>
      <c r="QA59" s="274"/>
      <c r="QB59" s="274"/>
      <c r="QC59" s="274"/>
      <c r="QD59" s="274"/>
      <c r="QE59" s="274"/>
      <c r="QF59" s="274"/>
      <c r="QG59" s="274"/>
      <c r="QH59" s="274"/>
      <c r="QI59" s="274"/>
      <c r="QJ59" s="274"/>
      <c r="QK59" s="274"/>
      <c r="QL59" s="274"/>
      <c r="QM59" s="274"/>
      <c r="QN59" s="274"/>
      <c r="QO59" s="274"/>
      <c r="QP59" s="274"/>
      <c r="QQ59" s="274"/>
      <c r="QR59" s="274"/>
      <c r="QS59" s="274"/>
      <c r="QT59" s="274"/>
      <c r="QU59" s="274"/>
      <c r="QV59" s="274"/>
      <c r="QW59" s="274"/>
      <c r="QX59" s="274"/>
      <c r="QY59" s="274"/>
      <c r="QZ59" s="274"/>
      <c r="RA59" s="274"/>
      <c r="RB59" s="274"/>
      <c r="RC59" s="274"/>
      <c r="RD59" s="274"/>
      <c r="RE59" s="274"/>
      <c r="RF59" s="274"/>
      <c r="RG59" s="274"/>
      <c r="RH59" s="274"/>
      <c r="RI59" s="274"/>
      <c r="RJ59" s="274"/>
      <c r="RK59" s="274"/>
      <c r="RL59" s="274"/>
      <c r="RM59" s="274"/>
      <c r="RN59" s="274"/>
      <c r="RO59" s="274"/>
      <c r="RP59" s="274"/>
    </row>
    <row r="60" spans="1:484" ht="61.9" customHeight="1" x14ac:dyDescent="0.75">
      <c r="A60" s="835" t="s">
        <v>294</v>
      </c>
      <c r="B60" s="633" t="s">
        <v>174</v>
      </c>
      <c r="C60" s="634"/>
      <c r="D60" s="634"/>
      <c r="E60" s="634"/>
      <c r="F60" s="634"/>
      <c r="G60" s="634"/>
      <c r="H60" s="634"/>
      <c r="I60" s="634"/>
      <c r="J60" s="634"/>
      <c r="K60" s="634"/>
      <c r="L60" s="634"/>
      <c r="M60" s="635"/>
      <c r="N60" s="243">
        <v>7</v>
      </c>
      <c r="O60" s="164">
        <v>6</v>
      </c>
      <c r="P60" s="636">
        <f t="shared" si="17"/>
        <v>218</v>
      </c>
      <c r="Q60" s="636"/>
      <c r="R60" s="624">
        <f t="shared" ref="R60" si="19">AC60+AF60+AI60+AM60+AP60+AS60+AV60+AY60+BB60+BE60</f>
        <v>134</v>
      </c>
      <c r="S60" s="624"/>
      <c r="T60" s="626">
        <v>76</v>
      </c>
      <c r="U60" s="626"/>
      <c r="V60" s="626">
        <v>28</v>
      </c>
      <c r="W60" s="626"/>
      <c r="X60" s="626">
        <v>30</v>
      </c>
      <c r="Y60" s="626"/>
      <c r="Z60" s="637"/>
      <c r="AA60" s="638"/>
      <c r="AB60" s="213"/>
      <c r="AC60" s="164"/>
      <c r="AD60" s="240"/>
      <c r="AE60" s="166"/>
      <c r="AF60" s="164"/>
      <c r="AG60" s="176"/>
      <c r="AH60" s="166"/>
      <c r="AI60" s="164"/>
      <c r="AJ60" s="240"/>
      <c r="AK60" s="783"/>
      <c r="AL60" s="640"/>
      <c r="AM60" s="5"/>
      <c r="AN60" s="267"/>
      <c r="AO60" s="213"/>
      <c r="AP60" s="164"/>
      <c r="AQ60" s="240"/>
      <c r="AR60" s="213">
        <v>120</v>
      </c>
      <c r="AS60" s="164">
        <v>70</v>
      </c>
      <c r="AT60" s="176">
        <v>3</v>
      </c>
      <c r="AU60" s="166">
        <v>98</v>
      </c>
      <c r="AV60" s="164">
        <v>64</v>
      </c>
      <c r="AW60" s="178">
        <v>3</v>
      </c>
      <c r="AX60" s="166"/>
      <c r="AY60" s="164"/>
      <c r="AZ60" s="199"/>
      <c r="BA60" s="212"/>
      <c r="BB60" s="178"/>
      <c r="BC60" s="199"/>
      <c r="BD60" s="318"/>
      <c r="BE60" s="178"/>
      <c r="BF60" s="176"/>
      <c r="BG60" s="379">
        <f>SUM(AD60,AG60,AJ60,AN60,AQ60,AT60,AW60,AZ60,BC60,BF60)</f>
        <v>6</v>
      </c>
      <c r="BH60" s="758"/>
      <c r="BI60" s="759"/>
      <c r="BN60" s="274"/>
      <c r="BO60" s="274"/>
      <c r="BP60" s="274"/>
      <c r="BQ60" s="274"/>
      <c r="BR60" s="274"/>
      <c r="BS60" s="274"/>
      <c r="BT60" s="274"/>
      <c r="BU60" s="274"/>
      <c r="BV60" s="274"/>
      <c r="BW60" s="274"/>
      <c r="BX60" s="274"/>
      <c r="BY60" s="274"/>
      <c r="BZ60" s="274"/>
      <c r="CA60" s="274"/>
      <c r="CB60" s="274"/>
      <c r="CC60" s="274"/>
      <c r="CD60" s="274"/>
      <c r="CE60" s="274"/>
      <c r="CF60" s="274"/>
      <c r="CG60" s="274"/>
      <c r="CH60" s="274"/>
      <c r="CI60" s="274"/>
      <c r="CJ60" s="274"/>
      <c r="CK60" s="274"/>
      <c r="CL60" s="274"/>
      <c r="CM60" s="274"/>
      <c r="CN60" s="274"/>
      <c r="CO60" s="274"/>
      <c r="CP60" s="274"/>
      <c r="CQ60" s="274"/>
      <c r="CR60" s="274"/>
      <c r="CS60" s="274"/>
      <c r="CT60" s="274"/>
      <c r="CU60" s="274"/>
      <c r="CV60" s="274"/>
      <c r="CW60" s="274"/>
      <c r="CX60" s="274"/>
      <c r="CY60" s="274"/>
      <c r="CZ60" s="274"/>
      <c r="DA60" s="274"/>
      <c r="DB60" s="274"/>
      <c r="DC60" s="274"/>
      <c r="DD60" s="274"/>
      <c r="DE60" s="274"/>
      <c r="DF60" s="274"/>
      <c r="DG60" s="274"/>
      <c r="DH60" s="274"/>
      <c r="DI60" s="274"/>
      <c r="DJ60" s="274"/>
      <c r="DK60" s="274"/>
      <c r="DL60" s="274"/>
      <c r="DM60" s="274"/>
      <c r="DN60" s="274"/>
      <c r="DO60" s="274"/>
      <c r="DP60" s="274"/>
      <c r="DQ60" s="274"/>
      <c r="DR60" s="274"/>
      <c r="DS60" s="274"/>
      <c r="DT60" s="274"/>
      <c r="DU60" s="274"/>
      <c r="DV60" s="274"/>
      <c r="DW60" s="274"/>
      <c r="DX60" s="274"/>
      <c r="DY60" s="274"/>
      <c r="DZ60" s="274"/>
      <c r="EA60" s="274"/>
      <c r="EB60" s="274"/>
      <c r="EC60" s="274"/>
      <c r="ED60" s="274"/>
      <c r="EE60" s="274"/>
      <c r="EF60" s="274"/>
      <c r="EG60" s="274"/>
      <c r="EH60" s="274"/>
      <c r="EI60" s="274"/>
      <c r="EJ60" s="274"/>
      <c r="EK60" s="274"/>
      <c r="EL60" s="274"/>
      <c r="EM60" s="274"/>
      <c r="EN60" s="274"/>
      <c r="EO60" s="274"/>
      <c r="EP60" s="274"/>
      <c r="EQ60" s="274"/>
      <c r="ER60" s="274"/>
      <c r="ES60" s="274"/>
      <c r="ET60" s="274"/>
      <c r="EU60" s="274"/>
      <c r="EV60" s="274"/>
      <c r="EW60" s="274"/>
      <c r="EX60" s="274"/>
      <c r="EY60" s="274"/>
      <c r="EZ60" s="274"/>
      <c r="FA60" s="274"/>
      <c r="FB60" s="274"/>
      <c r="FC60" s="274"/>
      <c r="FD60" s="274"/>
      <c r="FE60" s="274"/>
      <c r="FF60" s="274"/>
      <c r="FG60" s="274"/>
      <c r="FH60" s="274"/>
      <c r="FI60" s="274"/>
      <c r="FJ60" s="274"/>
      <c r="FK60" s="274"/>
      <c r="FL60" s="274"/>
      <c r="FM60" s="274"/>
      <c r="FN60" s="274"/>
      <c r="FO60" s="274"/>
      <c r="FP60" s="274"/>
      <c r="FQ60" s="274"/>
      <c r="FR60" s="274"/>
      <c r="FS60" s="274"/>
      <c r="FT60" s="274"/>
      <c r="FU60" s="274"/>
      <c r="FV60" s="274"/>
      <c r="FW60" s="274"/>
      <c r="FX60" s="274"/>
      <c r="FY60" s="274"/>
      <c r="FZ60" s="274"/>
      <c r="GA60" s="274"/>
      <c r="GB60" s="274"/>
      <c r="GC60" s="274"/>
      <c r="GD60" s="274"/>
      <c r="GE60" s="274"/>
      <c r="GF60" s="274"/>
      <c r="GG60" s="274"/>
      <c r="GH60" s="274"/>
      <c r="GI60" s="274"/>
      <c r="GJ60" s="274"/>
      <c r="GK60" s="274"/>
      <c r="GL60" s="274"/>
      <c r="GM60" s="274"/>
      <c r="GN60" s="274"/>
      <c r="GO60" s="274"/>
      <c r="GP60" s="274"/>
      <c r="GQ60" s="274"/>
      <c r="GR60" s="274"/>
      <c r="GS60" s="274"/>
      <c r="GT60" s="274"/>
      <c r="GU60" s="274"/>
      <c r="GV60" s="274"/>
      <c r="GW60" s="274"/>
      <c r="GX60" s="274"/>
      <c r="GY60" s="274"/>
      <c r="GZ60" s="274"/>
      <c r="HA60" s="274"/>
      <c r="HB60" s="274"/>
      <c r="HC60" s="274"/>
      <c r="HD60" s="274"/>
      <c r="HE60" s="274"/>
      <c r="HF60" s="274"/>
      <c r="HG60" s="274"/>
      <c r="HH60" s="274"/>
      <c r="HI60" s="274"/>
      <c r="HJ60" s="274"/>
      <c r="HK60" s="274"/>
      <c r="HL60" s="274"/>
      <c r="HM60" s="274"/>
      <c r="HN60" s="274"/>
      <c r="HO60" s="274"/>
      <c r="HP60" s="274"/>
      <c r="HQ60" s="274"/>
      <c r="HR60" s="274"/>
      <c r="HS60" s="274"/>
      <c r="HT60" s="274"/>
      <c r="HU60" s="274"/>
      <c r="HV60" s="274"/>
      <c r="HW60" s="274"/>
      <c r="HX60" s="274"/>
      <c r="HY60" s="274"/>
      <c r="HZ60" s="274"/>
      <c r="IA60" s="274"/>
      <c r="IB60" s="274"/>
      <c r="IC60" s="274"/>
      <c r="ID60" s="274"/>
      <c r="IE60" s="274"/>
      <c r="IF60" s="274"/>
      <c r="IG60" s="274"/>
      <c r="IH60" s="274"/>
      <c r="II60" s="274"/>
      <c r="IJ60" s="274"/>
      <c r="IK60" s="274"/>
      <c r="IL60" s="274"/>
      <c r="IM60" s="274"/>
      <c r="IN60" s="274"/>
      <c r="IO60" s="274"/>
      <c r="IP60" s="274"/>
      <c r="IQ60" s="274"/>
      <c r="IR60" s="274"/>
      <c r="IS60" s="274"/>
      <c r="IT60" s="274"/>
      <c r="IU60" s="274"/>
      <c r="IV60" s="274"/>
      <c r="IW60" s="274"/>
      <c r="IX60" s="274"/>
      <c r="IY60" s="274"/>
      <c r="IZ60" s="274"/>
      <c r="JA60" s="274"/>
      <c r="JB60" s="274"/>
      <c r="JC60" s="274"/>
      <c r="JD60" s="274"/>
      <c r="JE60" s="274"/>
      <c r="JF60" s="274"/>
      <c r="JG60" s="274"/>
      <c r="JH60" s="274"/>
      <c r="JI60" s="274"/>
      <c r="JJ60" s="274"/>
      <c r="JK60" s="274"/>
      <c r="JL60" s="274"/>
      <c r="JM60" s="274"/>
      <c r="JN60" s="274"/>
      <c r="JO60" s="274"/>
      <c r="JP60" s="274"/>
      <c r="JQ60" s="274"/>
      <c r="JR60" s="274"/>
      <c r="JS60" s="274"/>
      <c r="JT60" s="274"/>
      <c r="JU60" s="274"/>
      <c r="JV60" s="274"/>
      <c r="JW60" s="274"/>
      <c r="JX60" s="274"/>
      <c r="JY60" s="274"/>
      <c r="JZ60" s="274"/>
      <c r="KA60" s="274"/>
      <c r="KB60" s="274"/>
      <c r="KC60" s="274"/>
      <c r="KD60" s="274"/>
      <c r="KE60" s="274"/>
      <c r="KF60" s="274"/>
      <c r="KG60" s="274"/>
      <c r="KH60" s="274"/>
      <c r="KI60" s="274"/>
      <c r="KJ60" s="274"/>
      <c r="KK60" s="274"/>
      <c r="KL60" s="274"/>
      <c r="KM60" s="274"/>
      <c r="KN60" s="274"/>
      <c r="KO60" s="274"/>
      <c r="KP60" s="274"/>
      <c r="KQ60" s="274"/>
      <c r="KR60" s="274"/>
      <c r="KS60" s="274"/>
      <c r="KT60" s="274"/>
      <c r="KU60" s="274"/>
      <c r="KV60" s="274"/>
      <c r="KW60" s="274"/>
      <c r="KX60" s="274"/>
      <c r="KY60" s="274"/>
      <c r="KZ60" s="274"/>
      <c r="LA60" s="274"/>
      <c r="LB60" s="274"/>
      <c r="LC60" s="274"/>
      <c r="LD60" s="274"/>
      <c r="LE60" s="274"/>
      <c r="LF60" s="274"/>
      <c r="LG60" s="274"/>
      <c r="LH60" s="274"/>
      <c r="LI60" s="274"/>
      <c r="LJ60" s="274"/>
      <c r="LK60" s="274"/>
      <c r="LL60" s="274"/>
      <c r="LM60" s="274"/>
      <c r="LN60" s="274"/>
      <c r="LO60" s="274"/>
      <c r="LP60" s="274"/>
      <c r="LQ60" s="274"/>
      <c r="LR60" s="274"/>
      <c r="LS60" s="274"/>
      <c r="LT60" s="274"/>
      <c r="LU60" s="274"/>
      <c r="LV60" s="274"/>
      <c r="LW60" s="274"/>
      <c r="LX60" s="274"/>
      <c r="LY60" s="274"/>
      <c r="LZ60" s="274"/>
      <c r="MA60" s="274"/>
      <c r="MB60" s="274"/>
      <c r="MC60" s="274"/>
      <c r="MD60" s="274"/>
      <c r="ME60" s="274"/>
      <c r="MF60" s="274"/>
      <c r="MG60" s="274"/>
      <c r="MH60" s="274"/>
      <c r="MI60" s="274"/>
      <c r="MJ60" s="274"/>
      <c r="MK60" s="274"/>
      <c r="ML60" s="274"/>
      <c r="MM60" s="274"/>
      <c r="MN60" s="274"/>
      <c r="MO60" s="274"/>
      <c r="MP60" s="274"/>
      <c r="MQ60" s="274"/>
      <c r="MR60" s="274"/>
      <c r="MS60" s="274"/>
      <c r="MT60" s="274"/>
      <c r="MU60" s="274"/>
      <c r="MV60" s="274"/>
      <c r="MW60" s="274"/>
      <c r="MX60" s="274"/>
      <c r="MY60" s="274"/>
      <c r="MZ60" s="274"/>
      <c r="NA60" s="274"/>
      <c r="NB60" s="274"/>
      <c r="NC60" s="274"/>
      <c r="ND60" s="274"/>
      <c r="NE60" s="274"/>
      <c r="NF60" s="274"/>
      <c r="NG60" s="274"/>
      <c r="NH60" s="274"/>
      <c r="NI60" s="274"/>
      <c r="NJ60" s="274"/>
      <c r="NK60" s="274"/>
      <c r="NL60" s="274"/>
      <c r="NM60" s="274"/>
      <c r="NN60" s="274"/>
      <c r="NO60" s="274"/>
      <c r="NP60" s="274"/>
      <c r="NQ60" s="274"/>
      <c r="NR60" s="274"/>
      <c r="NS60" s="274"/>
      <c r="NT60" s="274"/>
      <c r="NU60" s="274"/>
      <c r="NV60" s="274"/>
      <c r="NW60" s="274"/>
      <c r="NX60" s="274"/>
      <c r="NY60" s="274"/>
      <c r="NZ60" s="274"/>
      <c r="OA60" s="274"/>
      <c r="OB60" s="274"/>
      <c r="OC60" s="274"/>
      <c r="OD60" s="274"/>
      <c r="OE60" s="274"/>
      <c r="OF60" s="274"/>
      <c r="OG60" s="274"/>
      <c r="OH60" s="274"/>
      <c r="OI60" s="274"/>
      <c r="OJ60" s="274"/>
      <c r="OK60" s="274"/>
      <c r="OL60" s="274"/>
      <c r="OM60" s="274"/>
      <c r="ON60" s="274"/>
      <c r="OO60" s="274"/>
      <c r="OP60" s="274"/>
      <c r="OQ60" s="274"/>
      <c r="OR60" s="274"/>
      <c r="OS60" s="274"/>
      <c r="OT60" s="274"/>
      <c r="OU60" s="274"/>
      <c r="OV60" s="274"/>
      <c r="OW60" s="274"/>
      <c r="OX60" s="274"/>
      <c r="OY60" s="274"/>
      <c r="OZ60" s="274"/>
      <c r="PA60" s="274"/>
      <c r="PB60" s="274"/>
      <c r="PC60" s="274"/>
      <c r="PD60" s="274"/>
      <c r="PE60" s="274"/>
      <c r="PF60" s="274"/>
      <c r="PG60" s="274"/>
      <c r="PH60" s="274"/>
      <c r="PI60" s="274"/>
      <c r="PJ60" s="274"/>
      <c r="PK60" s="274"/>
      <c r="PL60" s="274"/>
      <c r="PM60" s="274"/>
      <c r="PN60" s="274"/>
      <c r="PO60" s="274"/>
      <c r="PP60" s="274"/>
      <c r="PQ60" s="274"/>
      <c r="PR60" s="274"/>
      <c r="PS60" s="274"/>
      <c r="PT60" s="274"/>
      <c r="PU60" s="274"/>
      <c r="PV60" s="274"/>
      <c r="PW60" s="274"/>
      <c r="PX60" s="274"/>
      <c r="PY60" s="274"/>
      <c r="PZ60" s="274"/>
      <c r="QA60" s="274"/>
      <c r="QB60" s="274"/>
      <c r="QC60" s="274"/>
      <c r="QD60" s="274"/>
      <c r="QE60" s="274"/>
      <c r="QF60" s="274"/>
      <c r="QG60" s="274"/>
      <c r="QH60" s="274"/>
      <c r="QI60" s="274"/>
      <c r="QJ60" s="274"/>
      <c r="QK60" s="274"/>
      <c r="QL60" s="274"/>
      <c r="QM60" s="274"/>
      <c r="QN60" s="274"/>
      <c r="QO60" s="274"/>
      <c r="QP60" s="274"/>
      <c r="QQ60" s="274"/>
      <c r="QR60" s="274"/>
      <c r="QS60" s="274"/>
      <c r="QT60" s="274"/>
      <c r="QU60" s="274"/>
      <c r="QV60" s="274"/>
      <c r="QW60" s="274"/>
      <c r="QX60" s="274"/>
      <c r="QY60" s="274"/>
      <c r="QZ60" s="274"/>
      <c r="RA60" s="274"/>
      <c r="RB60" s="274"/>
      <c r="RC60" s="274"/>
      <c r="RD60" s="274"/>
      <c r="RE60" s="274"/>
      <c r="RF60" s="274"/>
      <c r="RG60" s="274"/>
      <c r="RH60" s="274"/>
      <c r="RI60" s="274"/>
      <c r="RJ60" s="274"/>
      <c r="RK60" s="274"/>
      <c r="RL60" s="274"/>
      <c r="RM60" s="274"/>
      <c r="RN60" s="274"/>
      <c r="RO60" s="274"/>
      <c r="RP60" s="274"/>
    </row>
    <row r="61" spans="1:484" ht="139.5" customHeight="1" thickBot="1" x14ac:dyDescent="0.8">
      <c r="A61" s="913"/>
      <c r="B61" s="916" t="s">
        <v>175</v>
      </c>
      <c r="C61" s="917"/>
      <c r="D61" s="917"/>
      <c r="E61" s="917"/>
      <c r="F61" s="917"/>
      <c r="G61" s="917"/>
      <c r="H61" s="917"/>
      <c r="I61" s="917"/>
      <c r="J61" s="917"/>
      <c r="K61" s="917"/>
      <c r="L61" s="917"/>
      <c r="M61" s="917"/>
      <c r="N61" s="402"/>
      <c r="O61" s="170"/>
      <c r="P61" s="636">
        <f t="shared" si="17"/>
        <v>60</v>
      </c>
      <c r="Q61" s="636"/>
      <c r="R61" s="644"/>
      <c r="S61" s="645"/>
      <c r="T61" s="644"/>
      <c r="U61" s="645"/>
      <c r="V61" s="644"/>
      <c r="W61" s="645"/>
      <c r="X61" s="644"/>
      <c r="Y61" s="645"/>
      <c r="Z61" s="958"/>
      <c r="AA61" s="959"/>
      <c r="AB61" s="195"/>
      <c r="AC61" s="165"/>
      <c r="AD61" s="279"/>
      <c r="AE61" s="80"/>
      <c r="AF61" s="165"/>
      <c r="AG61" s="81"/>
      <c r="AH61" s="80"/>
      <c r="AI61" s="165"/>
      <c r="AJ61" s="279"/>
      <c r="AK61" s="1043"/>
      <c r="AL61" s="1044"/>
      <c r="AM61" s="268"/>
      <c r="AN61" s="269"/>
      <c r="AO61" s="195"/>
      <c r="AP61" s="165"/>
      <c r="AQ61" s="279"/>
      <c r="AR61" s="195"/>
      <c r="AS61" s="165"/>
      <c r="AT61" s="81"/>
      <c r="AU61" s="80">
        <v>60</v>
      </c>
      <c r="AV61" s="165"/>
      <c r="AW61" s="83">
        <v>2</v>
      </c>
      <c r="AX61" s="80"/>
      <c r="AY61" s="165"/>
      <c r="AZ61" s="231"/>
      <c r="BA61" s="194"/>
      <c r="BB61" s="83"/>
      <c r="BC61" s="231"/>
      <c r="BD61" s="84"/>
      <c r="BE61" s="188"/>
      <c r="BF61" s="491"/>
      <c r="BG61" s="382">
        <f>SUM(AD61,AG61,AJ61,AN61,AQ61,AT61,AW61,AZ61,BC61,BF61)</f>
        <v>2</v>
      </c>
      <c r="BH61" s="758" t="s">
        <v>333</v>
      </c>
      <c r="BI61" s="759"/>
      <c r="BN61" s="274"/>
      <c r="BO61" s="274"/>
      <c r="BP61" s="274"/>
      <c r="BQ61" s="274"/>
      <c r="BR61" s="274"/>
      <c r="BS61" s="274"/>
      <c r="BT61" s="274"/>
      <c r="BU61" s="274"/>
      <c r="BV61" s="274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274"/>
      <c r="CQ61" s="274"/>
      <c r="CR61" s="274"/>
      <c r="CS61" s="274"/>
      <c r="CT61" s="274"/>
      <c r="CU61" s="274"/>
      <c r="CV61" s="274"/>
      <c r="CW61" s="274"/>
      <c r="CX61" s="274"/>
      <c r="CY61" s="274"/>
      <c r="CZ61" s="274"/>
      <c r="DA61" s="274"/>
      <c r="DB61" s="274"/>
      <c r="DC61" s="274"/>
      <c r="DD61" s="274"/>
      <c r="DE61" s="274"/>
      <c r="DF61" s="274"/>
      <c r="DG61" s="274"/>
      <c r="DH61" s="274"/>
      <c r="DI61" s="274"/>
      <c r="DJ61" s="274"/>
      <c r="DK61" s="274"/>
      <c r="DL61" s="274"/>
      <c r="DM61" s="274"/>
      <c r="DN61" s="274"/>
      <c r="DO61" s="274"/>
      <c r="DP61" s="274"/>
      <c r="DQ61" s="274"/>
      <c r="DR61" s="274"/>
      <c r="DS61" s="274"/>
      <c r="DT61" s="274"/>
      <c r="DU61" s="274"/>
      <c r="DV61" s="274"/>
      <c r="DW61" s="274"/>
      <c r="DX61" s="274"/>
      <c r="DY61" s="274"/>
      <c r="DZ61" s="274"/>
      <c r="EA61" s="274"/>
      <c r="EB61" s="274"/>
      <c r="EC61" s="274"/>
      <c r="ED61" s="274"/>
      <c r="EE61" s="274"/>
      <c r="EF61" s="274"/>
      <c r="EG61" s="274"/>
      <c r="EH61" s="274"/>
      <c r="EI61" s="274"/>
      <c r="EJ61" s="274"/>
      <c r="EK61" s="274"/>
      <c r="EL61" s="274"/>
      <c r="EM61" s="274"/>
      <c r="EN61" s="274"/>
      <c r="EO61" s="274"/>
      <c r="EP61" s="274"/>
      <c r="EQ61" s="274"/>
      <c r="ER61" s="274"/>
      <c r="ES61" s="274"/>
      <c r="ET61" s="274"/>
      <c r="EU61" s="274"/>
      <c r="EV61" s="274"/>
      <c r="EW61" s="274"/>
      <c r="EX61" s="274"/>
      <c r="EY61" s="274"/>
      <c r="EZ61" s="274"/>
      <c r="FA61" s="274"/>
      <c r="FB61" s="274"/>
      <c r="FC61" s="274"/>
      <c r="FD61" s="274"/>
      <c r="FE61" s="274"/>
      <c r="FF61" s="274"/>
      <c r="FG61" s="274"/>
      <c r="FH61" s="274"/>
      <c r="FI61" s="274"/>
      <c r="FJ61" s="274"/>
      <c r="FK61" s="274"/>
      <c r="FL61" s="274"/>
      <c r="FM61" s="274"/>
      <c r="FN61" s="274"/>
      <c r="FO61" s="274"/>
      <c r="FP61" s="274"/>
      <c r="FQ61" s="274"/>
      <c r="FR61" s="274"/>
      <c r="FS61" s="274"/>
      <c r="FT61" s="274"/>
      <c r="FU61" s="274"/>
      <c r="FV61" s="274"/>
      <c r="FW61" s="274"/>
      <c r="FX61" s="274"/>
      <c r="FY61" s="274"/>
      <c r="FZ61" s="274"/>
      <c r="GA61" s="274"/>
      <c r="GB61" s="274"/>
      <c r="GC61" s="274"/>
      <c r="GD61" s="274"/>
      <c r="GE61" s="274"/>
      <c r="GF61" s="274"/>
      <c r="GG61" s="274"/>
      <c r="GH61" s="274"/>
      <c r="GI61" s="274"/>
      <c r="GJ61" s="274"/>
      <c r="GK61" s="274"/>
      <c r="GL61" s="274"/>
      <c r="GM61" s="274"/>
      <c r="GN61" s="274"/>
      <c r="GO61" s="274"/>
      <c r="GP61" s="274"/>
      <c r="GQ61" s="274"/>
      <c r="GR61" s="274"/>
      <c r="GS61" s="274"/>
      <c r="GT61" s="274"/>
      <c r="GU61" s="274"/>
      <c r="GV61" s="274"/>
      <c r="GW61" s="274"/>
      <c r="GX61" s="274"/>
      <c r="GY61" s="274"/>
      <c r="GZ61" s="274"/>
      <c r="HA61" s="274"/>
      <c r="HB61" s="274"/>
      <c r="HC61" s="274"/>
      <c r="HD61" s="274"/>
      <c r="HE61" s="274"/>
      <c r="HF61" s="274"/>
      <c r="HG61" s="274"/>
      <c r="HH61" s="274"/>
      <c r="HI61" s="274"/>
      <c r="HJ61" s="274"/>
      <c r="HK61" s="274"/>
      <c r="HL61" s="274"/>
      <c r="HM61" s="274"/>
      <c r="HN61" s="274"/>
      <c r="HO61" s="274"/>
      <c r="HP61" s="274"/>
      <c r="HQ61" s="274"/>
      <c r="HR61" s="274"/>
      <c r="HS61" s="274"/>
      <c r="HT61" s="274"/>
      <c r="HU61" s="274"/>
      <c r="HV61" s="274"/>
      <c r="HW61" s="274"/>
      <c r="HX61" s="274"/>
      <c r="HY61" s="274"/>
      <c r="HZ61" s="274"/>
      <c r="IA61" s="274"/>
      <c r="IB61" s="274"/>
      <c r="IC61" s="274"/>
      <c r="ID61" s="274"/>
      <c r="IE61" s="274"/>
      <c r="IF61" s="274"/>
      <c r="IG61" s="274"/>
      <c r="IH61" s="274"/>
      <c r="II61" s="274"/>
      <c r="IJ61" s="274"/>
      <c r="IK61" s="274"/>
      <c r="IL61" s="274"/>
      <c r="IM61" s="274"/>
      <c r="IN61" s="274"/>
      <c r="IO61" s="274"/>
      <c r="IP61" s="274"/>
      <c r="IQ61" s="274"/>
      <c r="IR61" s="274"/>
      <c r="IS61" s="274"/>
      <c r="IT61" s="274"/>
      <c r="IU61" s="274"/>
      <c r="IV61" s="274"/>
      <c r="IW61" s="274"/>
      <c r="IX61" s="274"/>
      <c r="IY61" s="274"/>
      <c r="IZ61" s="274"/>
      <c r="JA61" s="274"/>
      <c r="JB61" s="274"/>
      <c r="JC61" s="274"/>
      <c r="JD61" s="274"/>
      <c r="JE61" s="274"/>
      <c r="JF61" s="274"/>
      <c r="JG61" s="274"/>
      <c r="JH61" s="274"/>
      <c r="JI61" s="274"/>
      <c r="JJ61" s="274"/>
      <c r="JK61" s="274"/>
      <c r="JL61" s="274"/>
      <c r="JM61" s="274"/>
      <c r="JN61" s="274"/>
      <c r="JO61" s="274"/>
      <c r="JP61" s="274"/>
      <c r="JQ61" s="274"/>
      <c r="JR61" s="274"/>
      <c r="JS61" s="274"/>
      <c r="JT61" s="274"/>
      <c r="JU61" s="274"/>
      <c r="JV61" s="274"/>
      <c r="JW61" s="274"/>
      <c r="JX61" s="274"/>
      <c r="JY61" s="274"/>
      <c r="JZ61" s="274"/>
      <c r="KA61" s="274"/>
      <c r="KB61" s="274"/>
      <c r="KC61" s="274"/>
      <c r="KD61" s="274"/>
      <c r="KE61" s="274"/>
      <c r="KF61" s="274"/>
      <c r="KG61" s="274"/>
      <c r="KH61" s="274"/>
      <c r="KI61" s="274"/>
      <c r="KJ61" s="274"/>
      <c r="KK61" s="274"/>
      <c r="KL61" s="274"/>
      <c r="KM61" s="274"/>
      <c r="KN61" s="274"/>
      <c r="KO61" s="274"/>
      <c r="KP61" s="274"/>
      <c r="KQ61" s="274"/>
      <c r="KR61" s="274"/>
      <c r="KS61" s="274"/>
      <c r="KT61" s="274"/>
      <c r="KU61" s="274"/>
      <c r="KV61" s="274"/>
      <c r="KW61" s="274"/>
      <c r="KX61" s="274"/>
      <c r="KY61" s="274"/>
      <c r="KZ61" s="274"/>
      <c r="LA61" s="274"/>
      <c r="LB61" s="274"/>
      <c r="LC61" s="274"/>
      <c r="LD61" s="274"/>
      <c r="LE61" s="274"/>
      <c r="LF61" s="274"/>
      <c r="LG61" s="274"/>
      <c r="LH61" s="274"/>
      <c r="LI61" s="274"/>
      <c r="LJ61" s="274"/>
      <c r="LK61" s="274"/>
      <c r="LL61" s="274"/>
      <c r="LM61" s="274"/>
      <c r="LN61" s="274"/>
      <c r="LO61" s="274"/>
      <c r="LP61" s="274"/>
      <c r="LQ61" s="274"/>
      <c r="LR61" s="274"/>
      <c r="LS61" s="274"/>
      <c r="LT61" s="274"/>
      <c r="LU61" s="274"/>
      <c r="LV61" s="274"/>
      <c r="LW61" s="274"/>
      <c r="LX61" s="274"/>
      <c r="LY61" s="274"/>
      <c r="LZ61" s="274"/>
      <c r="MA61" s="274"/>
      <c r="MB61" s="274"/>
      <c r="MC61" s="274"/>
      <c r="MD61" s="274"/>
      <c r="ME61" s="274"/>
      <c r="MF61" s="274"/>
      <c r="MG61" s="274"/>
      <c r="MH61" s="274"/>
      <c r="MI61" s="274"/>
      <c r="MJ61" s="274"/>
      <c r="MK61" s="274"/>
      <c r="ML61" s="274"/>
      <c r="MM61" s="274"/>
      <c r="MN61" s="274"/>
      <c r="MO61" s="274"/>
      <c r="MP61" s="274"/>
      <c r="MQ61" s="274"/>
      <c r="MR61" s="274"/>
      <c r="MS61" s="274"/>
      <c r="MT61" s="274"/>
      <c r="MU61" s="274"/>
      <c r="MV61" s="274"/>
      <c r="MW61" s="274"/>
      <c r="MX61" s="274"/>
      <c r="MY61" s="274"/>
      <c r="MZ61" s="274"/>
      <c r="NA61" s="274"/>
      <c r="NB61" s="274"/>
      <c r="NC61" s="274"/>
      <c r="ND61" s="274"/>
      <c r="NE61" s="274"/>
      <c r="NF61" s="274"/>
      <c r="NG61" s="274"/>
      <c r="NH61" s="274"/>
      <c r="NI61" s="274"/>
      <c r="NJ61" s="274"/>
      <c r="NK61" s="274"/>
      <c r="NL61" s="274"/>
      <c r="NM61" s="274"/>
      <c r="NN61" s="274"/>
      <c r="NO61" s="274"/>
      <c r="NP61" s="274"/>
      <c r="NQ61" s="274"/>
      <c r="NR61" s="274"/>
      <c r="NS61" s="274"/>
      <c r="NT61" s="274"/>
      <c r="NU61" s="274"/>
      <c r="NV61" s="274"/>
      <c r="NW61" s="274"/>
      <c r="NX61" s="274"/>
      <c r="NY61" s="274"/>
      <c r="NZ61" s="274"/>
      <c r="OA61" s="274"/>
      <c r="OB61" s="274"/>
      <c r="OC61" s="274"/>
      <c r="OD61" s="274"/>
      <c r="OE61" s="274"/>
      <c r="OF61" s="274"/>
      <c r="OG61" s="274"/>
      <c r="OH61" s="274"/>
      <c r="OI61" s="274"/>
      <c r="OJ61" s="274"/>
      <c r="OK61" s="274"/>
      <c r="OL61" s="274"/>
      <c r="OM61" s="274"/>
      <c r="ON61" s="274"/>
      <c r="OO61" s="274"/>
      <c r="OP61" s="274"/>
      <c r="OQ61" s="274"/>
      <c r="OR61" s="274"/>
      <c r="OS61" s="274"/>
      <c r="OT61" s="274"/>
      <c r="OU61" s="274"/>
      <c r="OV61" s="274"/>
      <c r="OW61" s="274"/>
      <c r="OX61" s="274"/>
      <c r="OY61" s="274"/>
      <c r="OZ61" s="274"/>
      <c r="PA61" s="274"/>
      <c r="PB61" s="274"/>
      <c r="PC61" s="274"/>
      <c r="PD61" s="274"/>
      <c r="PE61" s="274"/>
      <c r="PF61" s="274"/>
      <c r="PG61" s="274"/>
      <c r="PH61" s="274"/>
      <c r="PI61" s="274"/>
      <c r="PJ61" s="274"/>
      <c r="PK61" s="274"/>
      <c r="PL61" s="274"/>
      <c r="PM61" s="274"/>
      <c r="PN61" s="274"/>
      <c r="PO61" s="274"/>
      <c r="PP61" s="274"/>
      <c r="PQ61" s="274"/>
      <c r="PR61" s="274"/>
      <c r="PS61" s="274"/>
      <c r="PT61" s="274"/>
      <c r="PU61" s="274"/>
      <c r="PV61" s="274"/>
      <c r="PW61" s="274"/>
      <c r="PX61" s="274"/>
      <c r="PY61" s="274"/>
      <c r="PZ61" s="274"/>
      <c r="QA61" s="274"/>
      <c r="QB61" s="274"/>
      <c r="QC61" s="274"/>
      <c r="QD61" s="274"/>
      <c r="QE61" s="274"/>
      <c r="QF61" s="274"/>
      <c r="QG61" s="274"/>
      <c r="QH61" s="274"/>
      <c r="QI61" s="274"/>
      <c r="QJ61" s="274"/>
      <c r="QK61" s="274"/>
      <c r="QL61" s="274"/>
      <c r="QM61" s="274"/>
      <c r="QN61" s="274"/>
      <c r="QO61" s="274"/>
      <c r="QP61" s="274"/>
      <c r="QQ61" s="274"/>
      <c r="QR61" s="274"/>
      <c r="QS61" s="274"/>
      <c r="QT61" s="274"/>
      <c r="QU61" s="274"/>
      <c r="QV61" s="274"/>
      <c r="QW61" s="274"/>
      <c r="QX61" s="274"/>
      <c r="QY61" s="274"/>
      <c r="QZ61" s="274"/>
      <c r="RA61" s="274"/>
      <c r="RB61" s="274"/>
      <c r="RC61" s="274"/>
      <c r="RD61" s="274"/>
      <c r="RE61" s="274"/>
      <c r="RF61" s="274"/>
      <c r="RG61" s="274"/>
      <c r="RH61" s="274"/>
      <c r="RI61" s="274"/>
      <c r="RJ61" s="274"/>
      <c r="RK61" s="274"/>
      <c r="RL61" s="274"/>
      <c r="RM61" s="274"/>
      <c r="RN61" s="274"/>
      <c r="RO61" s="274"/>
      <c r="RP61" s="274"/>
    </row>
    <row r="62" spans="1:484" ht="138.75" customHeight="1" thickBot="1" x14ac:dyDescent="0.8">
      <c r="A62" s="11">
        <v>2</v>
      </c>
      <c r="B62" s="696" t="s">
        <v>360</v>
      </c>
      <c r="C62" s="631"/>
      <c r="D62" s="631"/>
      <c r="E62" s="631"/>
      <c r="F62" s="631"/>
      <c r="G62" s="631"/>
      <c r="H62" s="631"/>
      <c r="I62" s="631"/>
      <c r="J62" s="631"/>
      <c r="K62" s="631"/>
      <c r="L62" s="631"/>
      <c r="M62" s="869"/>
      <c r="N62" s="38"/>
      <c r="O62" s="163"/>
      <c r="P62" s="974">
        <f>AB62+AE62+AH62+AK62+AO62+AR62+AU62+AX62+BA62+BD62</f>
        <v>4328</v>
      </c>
      <c r="Q62" s="974"/>
      <c r="R62" s="974">
        <f>SUM(R63:S84,R85:S122)</f>
        <v>1900</v>
      </c>
      <c r="S62" s="1040"/>
      <c r="T62" s="974">
        <f>SUM(T63:U84,T85:U122)</f>
        <v>926</v>
      </c>
      <c r="U62" s="1040"/>
      <c r="V62" s="974">
        <f>SUM(V63:W84,V85:W122)</f>
        <v>482</v>
      </c>
      <c r="W62" s="1040"/>
      <c r="X62" s="974">
        <f>SUM(X63:Y84,X85:Y122)</f>
        <v>454</v>
      </c>
      <c r="Y62" s="1040"/>
      <c r="Z62" s="974">
        <f>SUM(Z63:AA84,Z113:AA122)</f>
        <v>34</v>
      </c>
      <c r="AA62" s="1053"/>
      <c r="AB62" s="272">
        <f t="shared" ref="AB62:AJ62" si="20">SUM(AB64:AB84,AB85:AB122)</f>
        <v>200</v>
      </c>
      <c r="AC62" s="270">
        <f t="shared" si="20"/>
        <v>86</v>
      </c>
      <c r="AD62" s="271">
        <f t="shared" si="20"/>
        <v>5</v>
      </c>
      <c r="AE62" s="272">
        <f t="shared" si="20"/>
        <v>136</v>
      </c>
      <c r="AF62" s="270">
        <f t="shared" si="20"/>
        <v>68</v>
      </c>
      <c r="AG62" s="271">
        <f t="shared" si="20"/>
        <v>3</v>
      </c>
      <c r="AH62" s="193">
        <f t="shared" si="20"/>
        <v>112</v>
      </c>
      <c r="AI62" s="270">
        <f t="shared" si="20"/>
        <v>34</v>
      </c>
      <c r="AJ62" s="12">
        <f t="shared" si="20"/>
        <v>3</v>
      </c>
      <c r="AK62" s="973">
        <f>SUM(AK63:AL84,AK85:AL122)</f>
        <v>110</v>
      </c>
      <c r="AL62" s="974"/>
      <c r="AM62" s="270">
        <f>SUM(AM63:AM84,AM85:AM122)</f>
        <v>52</v>
      </c>
      <c r="AN62" s="271">
        <f>SUM(AN63:AN84,AN85:AN122)</f>
        <v>3</v>
      </c>
      <c r="AO62" s="193">
        <f t="shared" ref="AO62:BC62" si="21">SUM(AO64:AO84,AO85:AO122)</f>
        <v>582</v>
      </c>
      <c r="AP62" s="270">
        <f t="shared" si="21"/>
        <v>262</v>
      </c>
      <c r="AQ62" s="12">
        <f t="shared" si="21"/>
        <v>17</v>
      </c>
      <c r="AR62" s="272">
        <f t="shared" si="21"/>
        <v>530</v>
      </c>
      <c r="AS62" s="270">
        <f t="shared" si="21"/>
        <v>238</v>
      </c>
      <c r="AT62" s="271">
        <f t="shared" si="21"/>
        <v>14</v>
      </c>
      <c r="AU62" s="193">
        <f t="shared" si="21"/>
        <v>858</v>
      </c>
      <c r="AV62" s="270">
        <f t="shared" si="21"/>
        <v>386</v>
      </c>
      <c r="AW62" s="12">
        <f t="shared" si="21"/>
        <v>23</v>
      </c>
      <c r="AX62" s="272">
        <f t="shared" si="21"/>
        <v>790</v>
      </c>
      <c r="AY62" s="270">
        <f t="shared" si="21"/>
        <v>330</v>
      </c>
      <c r="AZ62" s="271">
        <f t="shared" si="21"/>
        <v>23</v>
      </c>
      <c r="BA62" s="193">
        <f t="shared" si="21"/>
        <v>1010</v>
      </c>
      <c r="BB62" s="270">
        <f t="shared" si="21"/>
        <v>444</v>
      </c>
      <c r="BC62" s="271">
        <f t="shared" si="21"/>
        <v>33</v>
      </c>
      <c r="BD62" s="193">
        <f>SUM(BD64:BD84,BD115:BD122)</f>
        <v>0</v>
      </c>
      <c r="BE62" s="270">
        <f>SUM(BE64:BE84,BE91:BE92)</f>
        <v>0</v>
      </c>
      <c r="BF62" s="12">
        <f>SUM(BF64:BF84,BF91:BF92)</f>
        <v>0</v>
      </c>
      <c r="BG62" s="273">
        <f>SUM(BG63:BG84,BG86:BG126)</f>
        <v>124</v>
      </c>
      <c r="BH62" s="16"/>
      <c r="BI62" s="17"/>
      <c r="BL62" s="18" t="s">
        <v>279</v>
      </c>
      <c r="BN62" s="274"/>
      <c r="BO62" s="274"/>
      <c r="BP62" s="274"/>
      <c r="BQ62" s="274"/>
      <c r="BR62" s="274"/>
      <c r="BS62" s="274"/>
      <c r="BT62" s="19">
        <f>BF62+BC62+AZ62+AW62+AT62+AQ62+AN62+AJ62+AG62+AD62</f>
        <v>124</v>
      </c>
      <c r="BU62" s="274"/>
      <c r="BV62" s="274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4"/>
      <c r="CI62" s="274"/>
      <c r="CJ62" s="274"/>
      <c r="CK62" s="274"/>
      <c r="CL62" s="274"/>
      <c r="CM62" s="274"/>
      <c r="CN62" s="274"/>
      <c r="CO62" s="274"/>
      <c r="CP62" s="274"/>
      <c r="CQ62" s="274"/>
      <c r="CR62" s="274"/>
      <c r="CS62" s="274"/>
      <c r="CT62" s="274"/>
      <c r="CU62" s="274"/>
      <c r="CV62" s="274"/>
      <c r="CW62" s="274"/>
      <c r="CX62" s="274"/>
      <c r="CY62" s="274"/>
      <c r="CZ62" s="274"/>
      <c r="DA62" s="274"/>
      <c r="DB62" s="274"/>
      <c r="DC62" s="274"/>
      <c r="DD62" s="274"/>
      <c r="DE62" s="274"/>
      <c r="DF62" s="274"/>
      <c r="DG62" s="274"/>
      <c r="DH62" s="274"/>
      <c r="DI62" s="274"/>
      <c r="DJ62" s="274"/>
      <c r="DK62" s="274"/>
      <c r="DL62" s="274"/>
      <c r="DM62" s="274"/>
      <c r="DN62" s="274"/>
      <c r="DO62" s="274"/>
      <c r="DP62" s="274"/>
      <c r="DQ62" s="274"/>
      <c r="DR62" s="274"/>
      <c r="DS62" s="274"/>
      <c r="DT62" s="274"/>
      <c r="DU62" s="274"/>
      <c r="DV62" s="274"/>
      <c r="DW62" s="274"/>
      <c r="DX62" s="274"/>
      <c r="DY62" s="274"/>
      <c r="DZ62" s="274"/>
      <c r="EA62" s="274"/>
      <c r="EB62" s="274"/>
      <c r="EC62" s="274"/>
      <c r="ED62" s="274"/>
      <c r="EE62" s="274"/>
      <c r="EF62" s="274"/>
      <c r="EG62" s="274"/>
      <c r="EH62" s="274"/>
      <c r="EI62" s="274"/>
      <c r="EJ62" s="274"/>
      <c r="EK62" s="274"/>
      <c r="EL62" s="274"/>
      <c r="EM62" s="274"/>
      <c r="EN62" s="274"/>
      <c r="EO62" s="274"/>
      <c r="EP62" s="274"/>
      <c r="EQ62" s="274"/>
      <c r="ER62" s="274"/>
      <c r="ES62" s="274"/>
      <c r="ET62" s="274"/>
      <c r="EU62" s="274"/>
      <c r="EV62" s="274"/>
      <c r="EW62" s="274"/>
      <c r="EX62" s="274"/>
      <c r="EY62" s="274"/>
      <c r="EZ62" s="274"/>
      <c r="FA62" s="274"/>
      <c r="FB62" s="274"/>
      <c r="FC62" s="274"/>
      <c r="FD62" s="274"/>
      <c r="FE62" s="274"/>
      <c r="FF62" s="274"/>
      <c r="FG62" s="274"/>
      <c r="FH62" s="274"/>
      <c r="FI62" s="274"/>
      <c r="FJ62" s="274"/>
      <c r="FK62" s="274"/>
      <c r="FL62" s="274"/>
      <c r="FM62" s="274"/>
      <c r="FN62" s="274"/>
      <c r="FO62" s="274"/>
      <c r="FP62" s="274"/>
      <c r="FQ62" s="274"/>
      <c r="FR62" s="274"/>
      <c r="FS62" s="274"/>
      <c r="FT62" s="274"/>
      <c r="FU62" s="274"/>
      <c r="FV62" s="274"/>
      <c r="FW62" s="274"/>
      <c r="FX62" s="274"/>
      <c r="FY62" s="274"/>
      <c r="FZ62" s="274"/>
      <c r="GA62" s="274"/>
      <c r="GB62" s="274"/>
      <c r="GC62" s="274"/>
      <c r="GD62" s="274"/>
      <c r="GE62" s="274"/>
      <c r="GF62" s="274"/>
      <c r="GG62" s="274"/>
      <c r="GH62" s="274"/>
      <c r="GI62" s="274"/>
      <c r="GJ62" s="274"/>
      <c r="GK62" s="274"/>
      <c r="GL62" s="274"/>
      <c r="GM62" s="274"/>
      <c r="GN62" s="274"/>
      <c r="GO62" s="274"/>
      <c r="GP62" s="274"/>
      <c r="GQ62" s="274"/>
      <c r="GR62" s="274"/>
      <c r="GS62" s="274"/>
      <c r="GT62" s="274"/>
      <c r="GU62" s="274"/>
      <c r="GV62" s="274"/>
      <c r="GW62" s="274"/>
      <c r="GX62" s="274"/>
      <c r="GY62" s="274"/>
      <c r="GZ62" s="274"/>
      <c r="HA62" s="274"/>
      <c r="HB62" s="274"/>
      <c r="HC62" s="274"/>
      <c r="HD62" s="274"/>
      <c r="HE62" s="274"/>
      <c r="HF62" s="274"/>
      <c r="HG62" s="274"/>
      <c r="HH62" s="274"/>
      <c r="HI62" s="274"/>
      <c r="HJ62" s="274"/>
      <c r="HK62" s="274"/>
      <c r="HL62" s="274"/>
      <c r="HM62" s="274"/>
      <c r="HN62" s="274"/>
      <c r="HO62" s="274"/>
      <c r="HP62" s="274"/>
      <c r="HQ62" s="274"/>
      <c r="HR62" s="274"/>
      <c r="HS62" s="274"/>
      <c r="HT62" s="274"/>
      <c r="HU62" s="274"/>
      <c r="HV62" s="274"/>
      <c r="HW62" s="274"/>
      <c r="HX62" s="274"/>
      <c r="HY62" s="274"/>
      <c r="HZ62" s="274"/>
      <c r="IA62" s="274"/>
      <c r="IB62" s="274"/>
      <c r="IC62" s="274"/>
      <c r="ID62" s="274"/>
      <c r="IE62" s="274"/>
      <c r="IF62" s="274"/>
      <c r="IG62" s="274"/>
      <c r="IH62" s="274"/>
      <c r="II62" s="274"/>
      <c r="IJ62" s="274"/>
      <c r="IK62" s="274"/>
      <c r="IL62" s="274"/>
      <c r="IM62" s="274"/>
      <c r="IN62" s="274"/>
      <c r="IO62" s="274"/>
      <c r="IP62" s="274"/>
      <c r="IQ62" s="274"/>
      <c r="IR62" s="274"/>
      <c r="IS62" s="274"/>
      <c r="IT62" s="274"/>
      <c r="IU62" s="274"/>
      <c r="IV62" s="274"/>
      <c r="IW62" s="274"/>
      <c r="IX62" s="274"/>
      <c r="IY62" s="274"/>
      <c r="IZ62" s="274"/>
      <c r="JA62" s="274"/>
      <c r="JB62" s="274"/>
      <c r="JC62" s="274"/>
      <c r="JD62" s="274"/>
      <c r="JE62" s="274"/>
      <c r="JF62" s="274"/>
      <c r="JG62" s="274"/>
      <c r="JH62" s="274"/>
      <c r="JI62" s="274"/>
      <c r="JJ62" s="274"/>
      <c r="JK62" s="274"/>
      <c r="JL62" s="274"/>
      <c r="JM62" s="274"/>
      <c r="JN62" s="274"/>
      <c r="JO62" s="274"/>
      <c r="JP62" s="274"/>
      <c r="JQ62" s="274"/>
      <c r="JR62" s="274"/>
      <c r="JS62" s="274"/>
      <c r="JT62" s="274"/>
      <c r="JU62" s="274"/>
      <c r="JV62" s="274"/>
      <c r="JW62" s="274"/>
      <c r="JX62" s="274"/>
      <c r="JY62" s="274"/>
      <c r="JZ62" s="274"/>
      <c r="KA62" s="274"/>
      <c r="KB62" s="274"/>
      <c r="KC62" s="274"/>
      <c r="KD62" s="274"/>
      <c r="KE62" s="274"/>
      <c r="KF62" s="274"/>
      <c r="KG62" s="274"/>
      <c r="KH62" s="274"/>
      <c r="KI62" s="274"/>
      <c r="KJ62" s="274"/>
      <c r="KK62" s="274"/>
      <c r="KL62" s="274"/>
      <c r="KM62" s="274"/>
      <c r="KN62" s="274"/>
      <c r="KO62" s="274"/>
      <c r="KP62" s="274"/>
      <c r="KQ62" s="274"/>
      <c r="KR62" s="274"/>
      <c r="KS62" s="274"/>
      <c r="KT62" s="274"/>
      <c r="KU62" s="274"/>
      <c r="KV62" s="274"/>
      <c r="KW62" s="274"/>
      <c r="KX62" s="274"/>
      <c r="KY62" s="274"/>
      <c r="KZ62" s="274"/>
      <c r="LA62" s="274"/>
      <c r="LB62" s="274"/>
      <c r="LC62" s="274"/>
      <c r="LD62" s="274"/>
      <c r="LE62" s="274"/>
      <c r="LF62" s="274"/>
      <c r="LG62" s="274"/>
      <c r="LH62" s="274"/>
      <c r="LI62" s="274"/>
      <c r="LJ62" s="274"/>
      <c r="LK62" s="274"/>
      <c r="LL62" s="274"/>
      <c r="LM62" s="274"/>
      <c r="LN62" s="274"/>
      <c r="LO62" s="274"/>
      <c r="LP62" s="274"/>
      <c r="LQ62" s="274"/>
      <c r="LR62" s="274"/>
      <c r="LS62" s="274"/>
      <c r="LT62" s="274"/>
      <c r="LU62" s="274"/>
      <c r="LV62" s="274"/>
      <c r="LW62" s="274"/>
      <c r="LX62" s="274"/>
      <c r="LY62" s="274"/>
      <c r="LZ62" s="274"/>
      <c r="MA62" s="274"/>
      <c r="MB62" s="274"/>
      <c r="MC62" s="274"/>
      <c r="MD62" s="274"/>
      <c r="ME62" s="274"/>
      <c r="MF62" s="274"/>
      <c r="MG62" s="274"/>
      <c r="MH62" s="274"/>
      <c r="MI62" s="274"/>
      <c r="MJ62" s="274"/>
      <c r="MK62" s="274"/>
      <c r="ML62" s="274"/>
      <c r="MM62" s="274"/>
      <c r="MN62" s="274"/>
      <c r="MO62" s="274"/>
      <c r="MP62" s="274"/>
      <c r="MQ62" s="274"/>
      <c r="MR62" s="274"/>
      <c r="MS62" s="274"/>
      <c r="MT62" s="274"/>
      <c r="MU62" s="274"/>
      <c r="MV62" s="274"/>
      <c r="MW62" s="274"/>
      <c r="MX62" s="274"/>
      <c r="MY62" s="274"/>
      <c r="MZ62" s="274"/>
      <c r="NA62" s="274"/>
      <c r="NB62" s="274"/>
      <c r="NC62" s="274"/>
      <c r="ND62" s="274"/>
      <c r="NE62" s="274"/>
      <c r="NF62" s="274"/>
      <c r="NG62" s="274"/>
      <c r="NH62" s="274"/>
      <c r="NI62" s="274"/>
      <c r="NJ62" s="274"/>
      <c r="NK62" s="274"/>
      <c r="NL62" s="274"/>
      <c r="NM62" s="274"/>
      <c r="NN62" s="274"/>
      <c r="NO62" s="274"/>
      <c r="NP62" s="274"/>
      <c r="NQ62" s="274"/>
      <c r="NR62" s="274"/>
      <c r="NS62" s="274"/>
      <c r="NT62" s="274"/>
      <c r="NU62" s="274"/>
      <c r="NV62" s="274"/>
      <c r="NW62" s="274"/>
      <c r="NX62" s="274"/>
      <c r="NY62" s="274"/>
      <c r="NZ62" s="274"/>
      <c r="OA62" s="274"/>
      <c r="OB62" s="274"/>
      <c r="OC62" s="274"/>
      <c r="OD62" s="274"/>
      <c r="OE62" s="274"/>
      <c r="OF62" s="274"/>
      <c r="OG62" s="274"/>
      <c r="OH62" s="274"/>
      <c r="OI62" s="274"/>
      <c r="OJ62" s="274"/>
      <c r="OK62" s="274"/>
      <c r="OL62" s="274"/>
      <c r="OM62" s="274"/>
      <c r="ON62" s="274"/>
      <c r="OO62" s="274"/>
      <c r="OP62" s="274"/>
      <c r="OQ62" s="274"/>
      <c r="OR62" s="274"/>
      <c r="OS62" s="274"/>
      <c r="OT62" s="274"/>
      <c r="OU62" s="274"/>
      <c r="OV62" s="274"/>
      <c r="OW62" s="274"/>
      <c r="OX62" s="274"/>
      <c r="OY62" s="274"/>
      <c r="OZ62" s="274"/>
      <c r="PA62" s="274"/>
      <c r="PB62" s="274"/>
      <c r="PC62" s="274"/>
      <c r="PD62" s="274"/>
      <c r="PE62" s="274"/>
      <c r="PF62" s="274"/>
      <c r="PG62" s="274"/>
      <c r="PH62" s="274"/>
      <c r="PI62" s="274"/>
      <c r="PJ62" s="274"/>
      <c r="PK62" s="274"/>
      <c r="PL62" s="274"/>
      <c r="PM62" s="274"/>
      <c r="PN62" s="274"/>
      <c r="PO62" s="274"/>
      <c r="PP62" s="274"/>
      <c r="PQ62" s="274"/>
      <c r="PR62" s="274"/>
      <c r="PS62" s="274"/>
      <c r="PT62" s="274"/>
      <c r="PU62" s="274"/>
      <c r="PV62" s="274"/>
      <c r="PW62" s="274"/>
      <c r="PX62" s="274"/>
      <c r="PY62" s="274"/>
      <c r="PZ62" s="274"/>
      <c r="QA62" s="274"/>
      <c r="QB62" s="274"/>
      <c r="QC62" s="274"/>
      <c r="QD62" s="274"/>
      <c r="QE62" s="274"/>
      <c r="QF62" s="274"/>
      <c r="QG62" s="274"/>
      <c r="QH62" s="274"/>
      <c r="QI62" s="274"/>
      <c r="QJ62" s="274"/>
      <c r="QK62" s="274"/>
      <c r="QL62" s="274"/>
      <c r="QM62" s="274"/>
      <c r="QN62" s="274"/>
      <c r="QO62" s="274"/>
      <c r="QP62" s="274"/>
      <c r="QQ62" s="274"/>
      <c r="QR62" s="274"/>
      <c r="QS62" s="274"/>
      <c r="QT62" s="274"/>
      <c r="QU62" s="274"/>
      <c r="QV62" s="274"/>
      <c r="QW62" s="274"/>
      <c r="QX62" s="274"/>
      <c r="QY62" s="274"/>
      <c r="QZ62" s="274"/>
      <c r="RA62" s="274"/>
      <c r="RB62" s="274"/>
      <c r="RC62" s="274"/>
      <c r="RD62" s="274"/>
      <c r="RE62" s="274"/>
      <c r="RF62" s="274"/>
      <c r="RG62" s="274"/>
      <c r="RH62" s="274"/>
      <c r="RI62" s="274"/>
      <c r="RJ62" s="274"/>
      <c r="RK62" s="274"/>
      <c r="RL62" s="274"/>
      <c r="RM62" s="274"/>
      <c r="RN62" s="274"/>
      <c r="RO62" s="274"/>
      <c r="RP62" s="274"/>
    </row>
    <row r="63" spans="1:484" ht="60.75" thickBot="1" x14ac:dyDescent="0.25">
      <c r="A63" s="399" t="s">
        <v>268</v>
      </c>
      <c r="B63" s="1054" t="s">
        <v>161</v>
      </c>
      <c r="C63" s="1055"/>
      <c r="D63" s="1055"/>
      <c r="E63" s="1055"/>
      <c r="F63" s="1055"/>
      <c r="G63" s="1055"/>
      <c r="H63" s="1055"/>
      <c r="I63" s="1055"/>
      <c r="J63" s="1055"/>
      <c r="K63" s="1055"/>
      <c r="L63" s="1055"/>
      <c r="M63" s="1055"/>
      <c r="N63" s="38"/>
      <c r="O63" s="163"/>
      <c r="P63" s="628"/>
      <c r="Q63" s="628"/>
      <c r="R63" s="628"/>
      <c r="S63" s="628"/>
      <c r="T63" s="651"/>
      <c r="U63" s="651"/>
      <c r="V63" s="651"/>
      <c r="W63" s="651"/>
      <c r="X63" s="651"/>
      <c r="Y63" s="651"/>
      <c r="Z63" s="651"/>
      <c r="AA63" s="850"/>
      <c r="AB63" s="180"/>
      <c r="AC63" s="169"/>
      <c r="AD63" s="276"/>
      <c r="AE63" s="228"/>
      <c r="AF63" s="169"/>
      <c r="AG63" s="185"/>
      <c r="AH63" s="228"/>
      <c r="AI63" s="169"/>
      <c r="AJ63" s="276"/>
      <c r="AK63" s="968"/>
      <c r="AL63" s="969"/>
      <c r="AM63" s="211"/>
      <c r="AN63" s="49"/>
      <c r="AO63" s="180"/>
      <c r="AP63" s="169"/>
      <c r="AQ63" s="276"/>
      <c r="AR63" s="228"/>
      <c r="AS63" s="169"/>
      <c r="AT63" s="185"/>
      <c r="AU63" s="228"/>
      <c r="AV63" s="169"/>
      <c r="AW63" s="185"/>
      <c r="AX63" s="228"/>
      <c r="AY63" s="169"/>
      <c r="AZ63" s="276"/>
      <c r="BA63" s="179"/>
      <c r="BB63" s="185"/>
      <c r="BC63" s="276"/>
      <c r="BD63" s="229"/>
      <c r="BE63" s="185"/>
      <c r="BF63" s="185"/>
      <c r="BG63" s="375">
        <f t="shared" si="4"/>
        <v>0</v>
      </c>
      <c r="BH63" s="403"/>
      <c r="BI63" s="404"/>
      <c r="BN63" s="274"/>
      <c r="BO63" s="274"/>
      <c r="BP63" s="274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4"/>
      <c r="CD63" s="274"/>
      <c r="CE63" s="274"/>
      <c r="CF63" s="274"/>
      <c r="CG63" s="274"/>
      <c r="CH63" s="274"/>
      <c r="CI63" s="274"/>
      <c r="CJ63" s="274"/>
      <c r="CK63" s="274"/>
      <c r="CL63" s="274"/>
      <c r="CM63" s="274"/>
      <c r="CN63" s="274"/>
      <c r="CO63" s="274"/>
      <c r="CP63" s="274"/>
      <c r="CQ63" s="274"/>
      <c r="CR63" s="274"/>
      <c r="CS63" s="274"/>
      <c r="CT63" s="274"/>
      <c r="CU63" s="274"/>
      <c r="CV63" s="274"/>
      <c r="CW63" s="274"/>
      <c r="CX63" s="274"/>
      <c r="CY63" s="274"/>
      <c r="CZ63" s="274"/>
      <c r="DA63" s="274"/>
      <c r="DB63" s="274"/>
      <c r="DC63" s="274"/>
      <c r="DD63" s="274"/>
      <c r="DE63" s="274"/>
      <c r="DF63" s="274"/>
      <c r="DG63" s="274"/>
      <c r="DH63" s="274"/>
      <c r="DI63" s="274"/>
      <c r="DJ63" s="274"/>
      <c r="DK63" s="274"/>
      <c r="DL63" s="274"/>
      <c r="DM63" s="274"/>
      <c r="DN63" s="274"/>
      <c r="DO63" s="274"/>
      <c r="DP63" s="274"/>
      <c r="DQ63" s="274"/>
      <c r="DR63" s="274"/>
      <c r="DS63" s="274"/>
      <c r="DT63" s="274"/>
      <c r="DU63" s="274"/>
      <c r="DV63" s="274"/>
      <c r="DW63" s="274"/>
      <c r="DX63" s="274"/>
      <c r="DY63" s="274"/>
      <c r="DZ63" s="274"/>
      <c r="EA63" s="274"/>
      <c r="EB63" s="274"/>
      <c r="EC63" s="274"/>
      <c r="ED63" s="274"/>
      <c r="EE63" s="274"/>
      <c r="EF63" s="274"/>
      <c r="EG63" s="274"/>
      <c r="EH63" s="274"/>
      <c r="EI63" s="274"/>
      <c r="EJ63" s="274"/>
      <c r="EK63" s="274"/>
      <c r="EL63" s="274"/>
      <c r="EM63" s="274"/>
      <c r="EN63" s="274"/>
      <c r="EO63" s="274"/>
      <c r="EP63" s="274"/>
      <c r="EQ63" s="274"/>
      <c r="ER63" s="274"/>
      <c r="ES63" s="274"/>
      <c r="ET63" s="274"/>
      <c r="EU63" s="274"/>
      <c r="EV63" s="274"/>
      <c r="EW63" s="274"/>
      <c r="EX63" s="274"/>
      <c r="EY63" s="274"/>
      <c r="EZ63" s="274"/>
      <c r="FA63" s="274"/>
      <c r="FB63" s="274"/>
      <c r="FC63" s="274"/>
      <c r="FD63" s="274"/>
      <c r="FE63" s="274"/>
      <c r="FF63" s="274"/>
      <c r="FG63" s="274"/>
      <c r="FH63" s="274"/>
      <c r="FI63" s="274"/>
      <c r="FJ63" s="274"/>
      <c r="FK63" s="274"/>
      <c r="FL63" s="274"/>
      <c r="FM63" s="274"/>
      <c r="FN63" s="274"/>
      <c r="FO63" s="274"/>
      <c r="FP63" s="274"/>
      <c r="FQ63" s="274"/>
      <c r="FR63" s="274"/>
      <c r="FS63" s="274"/>
      <c r="FT63" s="274"/>
      <c r="FU63" s="274"/>
      <c r="FV63" s="274"/>
      <c r="FW63" s="274"/>
      <c r="FX63" s="274"/>
      <c r="FY63" s="274"/>
      <c r="FZ63" s="274"/>
      <c r="GA63" s="274"/>
      <c r="GB63" s="274"/>
      <c r="GC63" s="274"/>
      <c r="GD63" s="274"/>
      <c r="GE63" s="274"/>
      <c r="GF63" s="274"/>
      <c r="GG63" s="274"/>
      <c r="GH63" s="274"/>
      <c r="GI63" s="274"/>
      <c r="GJ63" s="274"/>
      <c r="GK63" s="274"/>
      <c r="GL63" s="274"/>
      <c r="GM63" s="274"/>
      <c r="GN63" s="274"/>
      <c r="GO63" s="274"/>
      <c r="GP63" s="274"/>
      <c r="GQ63" s="274"/>
      <c r="GR63" s="274"/>
      <c r="GS63" s="274"/>
      <c r="GT63" s="274"/>
      <c r="GU63" s="274"/>
      <c r="GV63" s="274"/>
      <c r="GW63" s="274"/>
      <c r="GX63" s="274"/>
      <c r="GY63" s="274"/>
      <c r="GZ63" s="274"/>
      <c r="HA63" s="274"/>
      <c r="HB63" s="274"/>
      <c r="HC63" s="274"/>
      <c r="HD63" s="274"/>
      <c r="HE63" s="274"/>
      <c r="HF63" s="274"/>
      <c r="HG63" s="274"/>
      <c r="HH63" s="274"/>
      <c r="HI63" s="274"/>
      <c r="HJ63" s="274"/>
      <c r="HK63" s="274"/>
      <c r="HL63" s="274"/>
      <c r="HM63" s="274"/>
      <c r="HN63" s="274"/>
      <c r="HO63" s="274"/>
      <c r="HP63" s="274"/>
      <c r="HQ63" s="274"/>
      <c r="HR63" s="274"/>
      <c r="HS63" s="274"/>
      <c r="HT63" s="274"/>
      <c r="HU63" s="274"/>
      <c r="HV63" s="274"/>
      <c r="HW63" s="274"/>
      <c r="HX63" s="274"/>
      <c r="HY63" s="274"/>
      <c r="HZ63" s="274"/>
      <c r="IA63" s="274"/>
      <c r="IB63" s="274"/>
      <c r="IC63" s="274"/>
      <c r="ID63" s="274"/>
      <c r="IE63" s="274"/>
      <c r="IF63" s="274"/>
      <c r="IG63" s="274"/>
      <c r="IH63" s="274"/>
      <c r="II63" s="274"/>
      <c r="IJ63" s="274"/>
      <c r="IK63" s="274"/>
      <c r="IL63" s="274"/>
      <c r="IM63" s="274"/>
      <c r="IN63" s="274"/>
      <c r="IO63" s="274"/>
      <c r="IP63" s="274"/>
      <c r="IQ63" s="274"/>
      <c r="IR63" s="274"/>
      <c r="IS63" s="274"/>
      <c r="IT63" s="274"/>
      <c r="IU63" s="274"/>
      <c r="IV63" s="274"/>
      <c r="IW63" s="274"/>
      <c r="IX63" s="274"/>
      <c r="IY63" s="274"/>
      <c r="IZ63" s="274"/>
      <c r="JA63" s="274"/>
      <c r="JB63" s="274"/>
      <c r="JC63" s="274"/>
      <c r="JD63" s="274"/>
      <c r="JE63" s="274"/>
      <c r="JF63" s="274"/>
      <c r="JG63" s="274"/>
      <c r="JH63" s="274"/>
      <c r="JI63" s="274"/>
      <c r="JJ63" s="274"/>
      <c r="JK63" s="274"/>
      <c r="JL63" s="274"/>
      <c r="JM63" s="274"/>
      <c r="JN63" s="274"/>
      <c r="JO63" s="274"/>
      <c r="JP63" s="274"/>
      <c r="JQ63" s="274"/>
      <c r="JR63" s="274"/>
      <c r="JS63" s="274"/>
      <c r="JT63" s="274"/>
      <c r="JU63" s="274"/>
      <c r="JV63" s="274"/>
      <c r="JW63" s="274"/>
      <c r="JX63" s="274"/>
      <c r="JY63" s="274"/>
      <c r="JZ63" s="274"/>
      <c r="KA63" s="274"/>
      <c r="KB63" s="274"/>
      <c r="KC63" s="274"/>
      <c r="KD63" s="274"/>
      <c r="KE63" s="274"/>
      <c r="KF63" s="274"/>
      <c r="KG63" s="274"/>
      <c r="KH63" s="274"/>
      <c r="KI63" s="274"/>
      <c r="KJ63" s="274"/>
      <c r="KK63" s="274"/>
      <c r="KL63" s="274"/>
      <c r="KM63" s="274"/>
      <c r="KN63" s="274"/>
      <c r="KO63" s="274"/>
      <c r="KP63" s="274"/>
      <c r="KQ63" s="274"/>
      <c r="KR63" s="274"/>
      <c r="KS63" s="274"/>
      <c r="KT63" s="274"/>
      <c r="KU63" s="274"/>
      <c r="KV63" s="274"/>
      <c r="KW63" s="274"/>
      <c r="KX63" s="274"/>
      <c r="KY63" s="274"/>
      <c r="KZ63" s="274"/>
      <c r="LA63" s="274"/>
      <c r="LB63" s="274"/>
      <c r="LC63" s="274"/>
      <c r="LD63" s="274"/>
      <c r="LE63" s="274"/>
      <c r="LF63" s="274"/>
      <c r="LG63" s="274"/>
      <c r="LH63" s="274"/>
      <c r="LI63" s="274"/>
      <c r="LJ63" s="274"/>
      <c r="LK63" s="274"/>
      <c r="LL63" s="274"/>
      <c r="LM63" s="274"/>
      <c r="LN63" s="274"/>
      <c r="LO63" s="274"/>
      <c r="LP63" s="274"/>
      <c r="LQ63" s="274"/>
      <c r="LR63" s="274"/>
      <c r="LS63" s="274"/>
      <c r="LT63" s="274"/>
      <c r="LU63" s="274"/>
      <c r="LV63" s="274"/>
      <c r="LW63" s="274"/>
      <c r="LX63" s="274"/>
      <c r="LY63" s="274"/>
      <c r="LZ63" s="274"/>
      <c r="MA63" s="274"/>
      <c r="MB63" s="274"/>
      <c r="MC63" s="274"/>
      <c r="MD63" s="274"/>
      <c r="ME63" s="274"/>
      <c r="MF63" s="274"/>
      <c r="MG63" s="274"/>
      <c r="MH63" s="274"/>
      <c r="MI63" s="274"/>
      <c r="MJ63" s="274"/>
      <c r="MK63" s="274"/>
      <c r="ML63" s="274"/>
      <c r="MM63" s="274"/>
      <c r="MN63" s="274"/>
      <c r="MO63" s="274"/>
      <c r="MP63" s="274"/>
      <c r="MQ63" s="274"/>
      <c r="MR63" s="274"/>
      <c r="MS63" s="274"/>
      <c r="MT63" s="274"/>
      <c r="MU63" s="274"/>
      <c r="MV63" s="274"/>
      <c r="MW63" s="274"/>
      <c r="MX63" s="274"/>
      <c r="MY63" s="274"/>
      <c r="MZ63" s="274"/>
      <c r="NA63" s="274"/>
      <c r="NB63" s="274"/>
      <c r="NC63" s="274"/>
      <c r="ND63" s="274"/>
      <c r="NE63" s="274"/>
      <c r="NF63" s="274"/>
      <c r="NG63" s="274"/>
      <c r="NH63" s="274"/>
      <c r="NI63" s="274"/>
      <c r="NJ63" s="274"/>
      <c r="NK63" s="274"/>
      <c r="NL63" s="274"/>
      <c r="NM63" s="274"/>
      <c r="NN63" s="274"/>
      <c r="NO63" s="274"/>
      <c r="NP63" s="274"/>
      <c r="NQ63" s="274"/>
      <c r="NR63" s="274"/>
      <c r="NS63" s="274"/>
      <c r="NT63" s="274"/>
      <c r="NU63" s="274"/>
      <c r="NV63" s="274"/>
      <c r="NW63" s="274"/>
      <c r="NX63" s="274"/>
      <c r="NY63" s="274"/>
      <c r="NZ63" s="274"/>
      <c r="OA63" s="274"/>
      <c r="OB63" s="274"/>
      <c r="OC63" s="274"/>
      <c r="OD63" s="274"/>
      <c r="OE63" s="274"/>
      <c r="OF63" s="274"/>
      <c r="OG63" s="274"/>
      <c r="OH63" s="274"/>
      <c r="OI63" s="274"/>
      <c r="OJ63" s="274"/>
      <c r="OK63" s="274"/>
      <c r="OL63" s="274"/>
      <c r="OM63" s="274"/>
      <c r="ON63" s="274"/>
      <c r="OO63" s="274"/>
      <c r="OP63" s="274"/>
      <c r="OQ63" s="274"/>
      <c r="OR63" s="274"/>
      <c r="OS63" s="274"/>
      <c r="OT63" s="274"/>
      <c r="OU63" s="274"/>
      <c r="OV63" s="274"/>
      <c r="OW63" s="274"/>
      <c r="OX63" s="274"/>
      <c r="OY63" s="274"/>
      <c r="OZ63" s="274"/>
      <c r="PA63" s="274"/>
      <c r="PB63" s="274"/>
      <c r="PC63" s="274"/>
      <c r="PD63" s="274"/>
      <c r="PE63" s="274"/>
      <c r="PF63" s="274"/>
      <c r="PG63" s="274"/>
      <c r="PH63" s="274"/>
      <c r="PI63" s="274"/>
      <c r="PJ63" s="274"/>
      <c r="PK63" s="274"/>
      <c r="PL63" s="274"/>
      <c r="PM63" s="274"/>
      <c r="PN63" s="274"/>
      <c r="PO63" s="274"/>
      <c r="PP63" s="274"/>
      <c r="PQ63" s="274"/>
      <c r="PR63" s="274"/>
      <c r="PS63" s="274"/>
      <c r="PT63" s="274"/>
      <c r="PU63" s="274"/>
      <c r="PV63" s="274"/>
      <c r="PW63" s="274"/>
      <c r="PX63" s="274"/>
      <c r="PY63" s="274"/>
      <c r="PZ63" s="274"/>
      <c r="QA63" s="274"/>
      <c r="QB63" s="274"/>
      <c r="QC63" s="274"/>
      <c r="QD63" s="274"/>
      <c r="QE63" s="274"/>
      <c r="QF63" s="274"/>
      <c r="QG63" s="274"/>
      <c r="QH63" s="274"/>
      <c r="QI63" s="274"/>
      <c r="QJ63" s="274"/>
      <c r="QK63" s="274"/>
      <c r="QL63" s="274"/>
      <c r="QM63" s="274"/>
      <c r="QN63" s="274"/>
      <c r="QO63" s="274"/>
      <c r="QP63" s="274"/>
      <c r="QQ63" s="274"/>
      <c r="QR63" s="274"/>
      <c r="QS63" s="274"/>
      <c r="QT63" s="274"/>
      <c r="QU63" s="274"/>
      <c r="QV63" s="274"/>
      <c r="QW63" s="274"/>
      <c r="QX63" s="274"/>
      <c r="QY63" s="274"/>
      <c r="QZ63" s="274"/>
      <c r="RA63" s="274"/>
      <c r="RB63" s="274"/>
      <c r="RC63" s="274"/>
      <c r="RD63" s="274"/>
      <c r="RE63" s="274"/>
      <c r="RF63" s="274"/>
      <c r="RG63" s="274"/>
      <c r="RH63" s="274"/>
      <c r="RI63" s="274"/>
      <c r="RJ63" s="274"/>
      <c r="RK63" s="274"/>
      <c r="RL63" s="274"/>
      <c r="RM63" s="274"/>
      <c r="RN63" s="274"/>
      <c r="RO63" s="274"/>
      <c r="RP63" s="274"/>
    </row>
    <row r="64" spans="1:484" ht="135" customHeight="1" thickBot="1" x14ac:dyDescent="0.8">
      <c r="A64" s="196" t="s">
        <v>163</v>
      </c>
      <c r="B64" s="954" t="s">
        <v>162</v>
      </c>
      <c r="C64" s="897"/>
      <c r="D64" s="897"/>
      <c r="E64" s="897"/>
      <c r="F64" s="897"/>
      <c r="G64" s="897"/>
      <c r="H64" s="897"/>
      <c r="I64" s="897"/>
      <c r="J64" s="897"/>
      <c r="K64" s="897"/>
      <c r="L64" s="897"/>
      <c r="M64" s="898"/>
      <c r="N64" s="42"/>
      <c r="O64" s="191">
        <v>3</v>
      </c>
      <c r="P64" s="636">
        <f t="shared" ref="P64:P65" si="22">AB64+AE64+AH64+AK64+AO64+AR64+AU64+AX64+BA64+BD64</f>
        <v>72</v>
      </c>
      <c r="Q64" s="636"/>
      <c r="R64" s="624">
        <f t="shared" ref="R64:R65" si="23">AC64+AF64+AI64+AM64+AP64+AS64+AV64+AY64+BB64+BE64</f>
        <v>34</v>
      </c>
      <c r="S64" s="624"/>
      <c r="T64" s="636">
        <v>18</v>
      </c>
      <c r="U64" s="636"/>
      <c r="V64" s="636"/>
      <c r="W64" s="636"/>
      <c r="X64" s="636"/>
      <c r="Y64" s="636"/>
      <c r="Z64" s="636">
        <v>16</v>
      </c>
      <c r="AA64" s="885"/>
      <c r="AB64" s="206"/>
      <c r="AC64" s="203"/>
      <c r="AD64" s="277"/>
      <c r="AE64" s="278"/>
      <c r="AF64" s="203"/>
      <c r="AG64" s="39"/>
      <c r="AH64" s="278">
        <v>72</v>
      </c>
      <c r="AI64" s="203">
        <v>34</v>
      </c>
      <c r="AJ64" s="277">
        <v>2</v>
      </c>
      <c r="AK64" s="665"/>
      <c r="AL64" s="666"/>
      <c r="AM64" s="203"/>
      <c r="AN64" s="277"/>
      <c r="AO64" s="206"/>
      <c r="AP64" s="203"/>
      <c r="AQ64" s="277"/>
      <c r="AR64" s="278"/>
      <c r="AS64" s="203"/>
      <c r="AT64" s="39"/>
      <c r="AU64" s="278"/>
      <c r="AV64" s="203"/>
      <c r="AW64" s="39"/>
      <c r="AX64" s="278"/>
      <c r="AY64" s="203"/>
      <c r="AZ64" s="277"/>
      <c r="BA64" s="205"/>
      <c r="BB64" s="39"/>
      <c r="BC64" s="277"/>
      <c r="BD64" s="486"/>
      <c r="BE64" s="39"/>
      <c r="BF64" s="39"/>
      <c r="BG64" s="375">
        <f>SUM(AD64,AG64,AJ64,AN64,AQ64,AT64,AW64,AZ64,BC64,BF64)</f>
        <v>2</v>
      </c>
      <c r="BH64" s="965" t="s">
        <v>343</v>
      </c>
      <c r="BI64" s="966"/>
      <c r="BL64" s="19"/>
      <c r="BM64" s="19"/>
      <c r="BN64" s="19"/>
      <c r="BO64" s="19"/>
      <c r="BP64" s="19"/>
      <c r="BQ64" s="19"/>
      <c r="BR64" s="19"/>
      <c r="BS64" s="19"/>
      <c r="BT64" s="19">
        <f>AB62+AE62+AH62+AK62+AO62+AR62+AU62+AX62+BA62</f>
        <v>4328</v>
      </c>
      <c r="BU64" s="19"/>
      <c r="BV64" s="19"/>
      <c r="BW64" s="19"/>
      <c r="BX64" s="19"/>
      <c r="BY64" s="19"/>
      <c r="BZ64" s="19"/>
      <c r="CA64" s="19"/>
      <c r="CB64" s="19"/>
      <c r="CC64" s="274"/>
      <c r="CD64" s="274"/>
      <c r="CE64" s="274"/>
      <c r="CF64" s="274"/>
      <c r="CG64" s="274"/>
      <c r="CH64" s="274"/>
      <c r="CI64" s="274"/>
      <c r="CJ64" s="274"/>
      <c r="CK64" s="274"/>
      <c r="CL64" s="274"/>
      <c r="CM64" s="274"/>
      <c r="CN64" s="274"/>
      <c r="CO64" s="274"/>
      <c r="CP64" s="274"/>
      <c r="CQ64" s="274"/>
      <c r="CR64" s="274"/>
      <c r="CS64" s="274"/>
      <c r="CT64" s="274"/>
      <c r="CU64" s="274"/>
      <c r="CV64" s="274"/>
      <c r="CW64" s="274"/>
      <c r="CX64" s="274"/>
      <c r="CY64" s="274"/>
      <c r="CZ64" s="274"/>
      <c r="DA64" s="274"/>
      <c r="DB64" s="274"/>
      <c r="DC64" s="274"/>
      <c r="DD64" s="274"/>
      <c r="DE64" s="274"/>
      <c r="DF64" s="274"/>
      <c r="DG64" s="274"/>
      <c r="DH64" s="274"/>
      <c r="DI64" s="274"/>
      <c r="DJ64" s="274"/>
      <c r="DK64" s="274"/>
      <c r="DL64" s="274"/>
      <c r="DM64" s="274"/>
      <c r="DN64" s="274"/>
      <c r="DO64" s="274"/>
      <c r="DP64" s="274"/>
      <c r="DQ64" s="274"/>
      <c r="DR64" s="274"/>
      <c r="DS64" s="274"/>
      <c r="DT64" s="274"/>
      <c r="DU64" s="274"/>
      <c r="DV64" s="274"/>
      <c r="DW64" s="274"/>
      <c r="DX64" s="274"/>
      <c r="DY64" s="274"/>
      <c r="DZ64" s="274"/>
      <c r="EA64" s="274"/>
      <c r="EB64" s="274"/>
      <c r="EC64" s="274"/>
      <c r="ED64" s="274"/>
      <c r="EE64" s="274"/>
      <c r="EF64" s="274"/>
      <c r="EG64" s="274"/>
      <c r="EH64" s="274"/>
      <c r="EI64" s="274"/>
      <c r="EJ64" s="274"/>
      <c r="EK64" s="274"/>
      <c r="EL64" s="274"/>
      <c r="EM64" s="274"/>
      <c r="EN64" s="274"/>
      <c r="EO64" s="274"/>
      <c r="EP64" s="274"/>
      <c r="EQ64" s="274"/>
      <c r="ER64" s="274"/>
      <c r="ES64" s="274"/>
      <c r="ET64" s="274"/>
      <c r="EU64" s="274"/>
      <c r="EV64" s="274"/>
      <c r="EW64" s="274"/>
      <c r="EX64" s="274"/>
      <c r="EY64" s="274"/>
      <c r="EZ64" s="274"/>
      <c r="FA64" s="274"/>
      <c r="FB64" s="274"/>
      <c r="FC64" s="274"/>
      <c r="FD64" s="274"/>
      <c r="FE64" s="274"/>
      <c r="FF64" s="274"/>
      <c r="FG64" s="274"/>
      <c r="FH64" s="274"/>
      <c r="FI64" s="274"/>
      <c r="FJ64" s="274"/>
      <c r="FK64" s="274"/>
      <c r="FL64" s="274"/>
      <c r="FM64" s="274"/>
      <c r="FN64" s="274"/>
      <c r="FO64" s="274"/>
      <c r="FP64" s="274"/>
      <c r="FQ64" s="274"/>
      <c r="FR64" s="274"/>
      <c r="FS64" s="274"/>
      <c r="FT64" s="274"/>
      <c r="FU64" s="274"/>
      <c r="FV64" s="274"/>
      <c r="FW64" s="274"/>
      <c r="FX64" s="274"/>
      <c r="FY64" s="274"/>
      <c r="FZ64" s="274"/>
      <c r="GA64" s="274"/>
      <c r="GB64" s="274"/>
      <c r="GC64" s="274"/>
      <c r="GD64" s="274"/>
      <c r="GE64" s="274"/>
      <c r="GF64" s="274"/>
      <c r="GG64" s="274"/>
      <c r="GH64" s="274"/>
      <c r="GI64" s="274"/>
      <c r="GJ64" s="274"/>
      <c r="GK64" s="274"/>
      <c r="GL64" s="274"/>
      <c r="GM64" s="274"/>
      <c r="GN64" s="274"/>
      <c r="GO64" s="274"/>
      <c r="GP64" s="274"/>
      <c r="GQ64" s="274"/>
      <c r="GR64" s="274"/>
      <c r="GS64" s="274"/>
      <c r="GT64" s="274"/>
      <c r="GU64" s="274"/>
      <c r="GV64" s="274"/>
      <c r="GW64" s="274"/>
      <c r="GX64" s="274"/>
      <c r="GY64" s="274"/>
      <c r="GZ64" s="274"/>
      <c r="HA64" s="274"/>
      <c r="HB64" s="274"/>
      <c r="HC64" s="274"/>
      <c r="HD64" s="274"/>
      <c r="HE64" s="274"/>
      <c r="HF64" s="274"/>
      <c r="HG64" s="274"/>
      <c r="HH64" s="274"/>
      <c r="HI64" s="274"/>
      <c r="HJ64" s="274"/>
      <c r="HK64" s="274"/>
      <c r="HL64" s="274"/>
      <c r="HM64" s="274"/>
      <c r="HN64" s="274"/>
      <c r="HO64" s="274"/>
      <c r="HP64" s="274"/>
      <c r="HQ64" s="274"/>
      <c r="HR64" s="274"/>
      <c r="HS64" s="274"/>
      <c r="HT64" s="274"/>
      <c r="HU64" s="274"/>
      <c r="HV64" s="274"/>
      <c r="HW64" s="274"/>
      <c r="HX64" s="274"/>
      <c r="HY64" s="274"/>
      <c r="HZ64" s="274"/>
      <c r="IA64" s="274"/>
      <c r="IB64" s="274"/>
      <c r="IC64" s="274"/>
      <c r="ID64" s="274"/>
      <c r="IE64" s="274"/>
      <c r="IF64" s="274"/>
      <c r="IG64" s="274"/>
      <c r="IH64" s="274"/>
      <c r="II64" s="274"/>
      <c r="IJ64" s="274"/>
      <c r="IK64" s="274"/>
      <c r="IL64" s="274"/>
      <c r="IM64" s="274"/>
      <c r="IN64" s="274"/>
      <c r="IO64" s="274"/>
      <c r="IP64" s="274"/>
      <c r="IQ64" s="274"/>
      <c r="IR64" s="274"/>
      <c r="IS64" s="274"/>
      <c r="IT64" s="274"/>
      <c r="IU64" s="274"/>
      <c r="IV64" s="274"/>
      <c r="IW64" s="274"/>
      <c r="IX64" s="274"/>
      <c r="IY64" s="274"/>
      <c r="IZ64" s="274"/>
      <c r="JA64" s="274"/>
      <c r="JB64" s="274"/>
      <c r="JC64" s="274"/>
      <c r="JD64" s="274"/>
      <c r="JE64" s="274"/>
      <c r="JF64" s="274"/>
      <c r="JG64" s="274"/>
      <c r="JH64" s="274"/>
      <c r="JI64" s="274"/>
      <c r="JJ64" s="274"/>
      <c r="JK64" s="274"/>
      <c r="JL64" s="274"/>
      <c r="JM64" s="274"/>
      <c r="JN64" s="274"/>
      <c r="JO64" s="274"/>
      <c r="JP64" s="274"/>
      <c r="JQ64" s="274"/>
      <c r="JR64" s="274"/>
      <c r="JS64" s="274"/>
      <c r="JT64" s="274"/>
      <c r="JU64" s="274"/>
      <c r="JV64" s="274"/>
      <c r="JW64" s="274"/>
      <c r="JX64" s="274"/>
      <c r="JY64" s="274"/>
      <c r="JZ64" s="274"/>
      <c r="KA64" s="274"/>
      <c r="KB64" s="274"/>
      <c r="KC64" s="274"/>
      <c r="KD64" s="274"/>
      <c r="KE64" s="274"/>
      <c r="KF64" s="274"/>
      <c r="KG64" s="274"/>
      <c r="KH64" s="274"/>
      <c r="KI64" s="274"/>
      <c r="KJ64" s="274"/>
      <c r="KK64" s="274"/>
      <c r="KL64" s="274"/>
      <c r="KM64" s="274"/>
      <c r="KN64" s="274"/>
      <c r="KO64" s="274"/>
      <c r="KP64" s="274"/>
      <c r="KQ64" s="274"/>
      <c r="KR64" s="274"/>
      <c r="KS64" s="274"/>
      <c r="KT64" s="274"/>
      <c r="KU64" s="274"/>
      <c r="KV64" s="274"/>
      <c r="KW64" s="274"/>
      <c r="KX64" s="274"/>
      <c r="KY64" s="274"/>
      <c r="KZ64" s="274"/>
      <c r="LA64" s="274"/>
      <c r="LB64" s="274"/>
      <c r="LC64" s="274"/>
      <c r="LD64" s="274"/>
      <c r="LE64" s="274"/>
      <c r="LF64" s="274"/>
      <c r="LG64" s="274"/>
      <c r="LH64" s="274"/>
      <c r="LI64" s="274"/>
      <c r="LJ64" s="274"/>
      <c r="LK64" s="274"/>
      <c r="LL64" s="274"/>
      <c r="LM64" s="274"/>
      <c r="LN64" s="274"/>
      <c r="LO64" s="274"/>
      <c r="LP64" s="274"/>
      <c r="LQ64" s="274"/>
      <c r="LR64" s="274"/>
      <c r="LS64" s="274"/>
      <c r="LT64" s="274"/>
      <c r="LU64" s="274"/>
      <c r="LV64" s="274"/>
      <c r="LW64" s="274"/>
      <c r="LX64" s="274"/>
      <c r="LY64" s="274"/>
      <c r="LZ64" s="274"/>
      <c r="MA64" s="274"/>
      <c r="MB64" s="274"/>
      <c r="MC64" s="274"/>
      <c r="MD64" s="274"/>
      <c r="ME64" s="274"/>
      <c r="MF64" s="274"/>
      <c r="MG64" s="274"/>
      <c r="MH64" s="274"/>
      <c r="MI64" s="274"/>
      <c r="MJ64" s="274"/>
      <c r="MK64" s="274"/>
      <c r="ML64" s="274"/>
      <c r="MM64" s="274"/>
      <c r="MN64" s="274"/>
      <c r="MO64" s="274"/>
      <c r="MP64" s="274"/>
      <c r="MQ64" s="274"/>
      <c r="MR64" s="274"/>
      <c r="MS64" s="274"/>
      <c r="MT64" s="274"/>
      <c r="MU64" s="274"/>
      <c r="MV64" s="274"/>
      <c r="MW64" s="274"/>
      <c r="MX64" s="274"/>
      <c r="MY64" s="274"/>
      <c r="MZ64" s="274"/>
      <c r="NA64" s="274"/>
      <c r="NB64" s="274"/>
      <c r="NC64" s="274"/>
      <c r="ND64" s="274"/>
      <c r="NE64" s="274"/>
      <c r="NF64" s="274"/>
      <c r="NG64" s="274"/>
      <c r="NH64" s="274"/>
      <c r="NI64" s="274"/>
      <c r="NJ64" s="274"/>
      <c r="NK64" s="274"/>
      <c r="NL64" s="274"/>
      <c r="NM64" s="274"/>
      <c r="NN64" s="274"/>
      <c r="NO64" s="274"/>
      <c r="NP64" s="274"/>
      <c r="NQ64" s="274"/>
      <c r="NR64" s="274"/>
      <c r="NS64" s="274"/>
      <c r="NT64" s="274"/>
      <c r="NU64" s="274"/>
      <c r="NV64" s="274"/>
      <c r="NW64" s="274"/>
      <c r="NX64" s="274"/>
      <c r="NY64" s="274"/>
      <c r="NZ64" s="274"/>
      <c r="OA64" s="274"/>
      <c r="OB64" s="274"/>
      <c r="OC64" s="274"/>
      <c r="OD64" s="274"/>
      <c r="OE64" s="274"/>
      <c r="OF64" s="274"/>
      <c r="OG64" s="274"/>
      <c r="OH64" s="274"/>
      <c r="OI64" s="274"/>
      <c r="OJ64" s="274"/>
      <c r="OK64" s="274"/>
      <c r="OL64" s="274"/>
      <c r="OM64" s="274"/>
      <c r="ON64" s="274"/>
      <c r="OO64" s="274"/>
      <c r="OP64" s="274"/>
      <c r="OQ64" s="274"/>
      <c r="OR64" s="274"/>
      <c r="OS64" s="274"/>
      <c r="OT64" s="274"/>
      <c r="OU64" s="274"/>
      <c r="OV64" s="274"/>
      <c r="OW64" s="274"/>
      <c r="OX64" s="274"/>
      <c r="OY64" s="274"/>
      <c r="OZ64" s="274"/>
      <c r="PA64" s="274"/>
      <c r="PB64" s="274"/>
      <c r="PC64" s="274"/>
      <c r="PD64" s="274"/>
      <c r="PE64" s="274"/>
      <c r="PF64" s="274"/>
      <c r="PG64" s="274"/>
      <c r="PH64" s="274"/>
      <c r="PI64" s="274"/>
      <c r="PJ64" s="274"/>
      <c r="PK64" s="274"/>
      <c r="PL64" s="274"/>
      <c r="PM64" s="274"/>
      <c r="PN64" s="274"/>
      <c r="PO64" s="274"/>
      <c r="PP64" s="274"/>
      <c r="PQ64" s="274"/>
      <c r="PR64" s="274"/>
      <c r="PS64" s="274"/>
      <c r="PT64" s="274"/>
      <c r="PU64" s="274"/>
      <c r="PV64" s="274"/>
      <c r="PW64" s="274"/>
      <c r="PX64" s="274"/>
      <c r="PY64" s="274"/>
      <c r="PZ64" s="274"/>
      <c r="QA64" s="274"/>
      <c r="QB64" s="274"/>
      <c r="QC64" s="274"/>
      <c r="QD64" s="274"/>
      <c r="QE64" s="274"/>
      <c r="QF64" s="274"/>
      <c r="QG64" s="274"/>
      <c r="QH64" s="274"/>
      <c r="QI64" s="274"/>
      <c r="QJ64" s="274"/>
      <c r="QK64" s="274"/>
      <c r="QL64" s="274"/>
      <c r="QM64" s="274"/>
      <c r="QN64" s="274"/>
      <c r="QO64" s="274"/>
      <c r="QP64" s="274"/>
      <c r="QQ64" s="274"/>
      <c r="QR64" s="274"/>
      <c r="QS64" s="274"/>
      <c r="QT64" s="274"/>
      <c r="QU64" s="274"/>
      <c r="QV64" s="274"/>
      <c r="QW64" s="274"/>
      <c r="QX64" s="274"/>
      <c r="QY64" s="274"/>
      <c r="QZ64" s="274"/>
      <c r="RA64" s="274"/>
      <c r="RB64" s="274"/>
      <c r="RC64" s="274"/>
      <c r="RD64" s="274"/>
      <c r="RE64" s="274"/>
      <c r="RF64" s="274"/>
      <c r="RG64" s="274"/>
      <c r="RH64" s="274"/>
      <c r="RI64" s="274"/>
      <c r="RJ64" s="274"/>
      <c r="RK64" s="274"/>
      <c r="RL64" s="274"/>
      <c r="RM64" s="274"/>
      <c r="RN64" s="274"/>
      <c r="RO64" s="274"/>
      <c r="RP64" s="274"/>
    </row>
    <row r="65" spans="1:484" ht="156" customHeight="1" thickBot="1" x14ac:dyDescent="0.8">
      <c r="A65" s="210" t="s">
        <v>164</v>
      </c>
      <c r="B65" s="679" t="s">
        <v>267</v>
      </c>
      <c r="C65" s="680"/>
      <c r="D65" s="680"/>
      <c r="E65" s="680"/>
      <c r="F65" s="680"/>
      <c r="G65" s="680"/>
      <c r="H65" s="680"/>
      <c r="I65" s="680"/>
      <c r="J65" s="680"/>
      <c r="K65" s="680"/>
      <c r="L65" s="680"/>
      <c r="M65" s="680"/>
      <c r="N65" s="80"/>
      <c r="O65" s="165">
        <v>5</v>
      </c>
      <c r="P65" s="636">
        <f t="shared" si="22"/>
        <v>72</v>
      </c>
      <c r="Q65" s="636"/>
      <c r="R65" s="624">
        <f t="shared" si="23"/>
        <v>34</v>
      </c>
      <c r="S65" s="624"/>
      <c r="T65" s="703">
        <v>16</v>
      </c>
      <c r="U65" s="703"/>
      <c r="V65" s="703"/>
      <c r="W65" s="703"/>
      <c r="X65" s="703"/>
      <c r="Y65" s="703"/>
      <c r="Z65" s="703">
        <v>18</v>
      </c>
      <c r="AA65" s="1003"/>
      <c r="AB65" s="282"/>
      <c r="AC65" s="189"/>
      <c r="AD65" s="279"/>
      <c r="AE65" s="281"/>
      <c r="AF65" s="189"/>
      <c r="AG65" s="81"/>
      <c r="AH65" s="281"/>
      <c r="AI65" s="189"/>
      <c r="AJ65" s="257"/>
      <c r="AK65" s="851"/>
      <c r="AL65" s="852"/>
      <c r="AM65" s="189"/>
      <c r="AN65" s="279"/>
      <c r="AO65" s="282">
        <v>72</v>
      </c>
      <c r="AP65" s="189">
        <v>34</v>
      </c>
      <c r="AQ65" s="279">
        <v>2</v>
      </c>
      <c r="AR65" s="281"/>
      <c r="AS65" s="189"/>
      <c r="AT65" s="81"/>
      <c r="AU65" s="281"/>
      <c r="AV65" s="189"/>
      <c r="AW65" s="81"/>
      <c r="AX65" s="281"/>
      <c r="AY65" s="189"/>
      <c r="AZ65" s="279"/>
      <c r="BA65" s="405"/>
      <c r="BB65" s="81"/>
      <c r="BC65" s="279"/>
      <c r="BD65" s="406"/>
      <c r="BE65" s="81"/>
      <c r="BF65" s="81"/>
      <c r="BG65" s="375">
        <f t="shared" si="4"/>
        <v>2</v>
      </c>
      <c r="BH65" s="756" t="s">
        <v>344</v>
      </c>
      <c r="BI65" s="757"/>
      <c r="BL65" s="19"/>
      <c r="BM65" s="19"/>
      <c r="BN65" s="19"/>
      <c r="BO65" s="19"/>
      <c r="BP65" s="19"/>
      <c r="BQ65" s="19"/>
      <c r="BR65" s="19"/>
      <c r="BS65" s="19"/>
      <c r="BT65" s="19">
        <f>AC62+AF62+AI62+AM62+AP62+AS62+AV62+AY62+BB62</f>
        <v>1900</v>
      </c>
      <c r="BU65" s="19"/>
      <c r="BV65" s="19"/>
      <c r="BW65" s="19"/>
      <c r="BX65" s="19"/>
      <c r="BY65" s="19"/>
      <c r="BZ65" s="19"/>
      <c r="CA65" s="19"/>
      <c r="CB65" s="19"/>
      <c r="CC65" s="274"/>
      <c r="CD65" s="274"/>
      <c r="CE65" s="274"/>
      <c r="CF65" s="274"/>
      <c r="CG65" s="274"/>
      <c r="CH65" s="274"/>
      <c r="CI65" s="274"/>
      <c r="CJ65" s="274"/>
      <c r="CK65" s="274"/>
      <c r="CL65" s="274"/>
      <c r="CM65" s="274"/>
      <c r="CN65" s="274"/>
      <c r="CO65" s="274"/>
      <c r="CP65" s="274"/>
      <c r="CQ65" s="274"/>
      <c r="CR65" s="274"/>
      <c r="CS65" s="274"/>
      <c r="CT65" s="274"/>
      <c r="CU65" s="274"/>
      <c r="CV65" s="274"/>
      <c r="CW65" s="274"/>
      <c r="CX65" s="274"/>
      <c r="CY65" s="274"/>
      <c r="CZ65" s="274"/>
      <c r="DA65" s="274"/>
      <c r="DB65" s="274"/>
      <c r="DC65" s="274"/>
      <c r="DD65" s="274"/>
      <c r="DE65" s="274"/>
      <c r="DF65" s="274"/>
      <c r="DG65" s="274"/>
      <c r="DH65" s="274"/>
      <c r="DI65" s="274"/>
      <c r="DJ65" s="274"/>
      <c r="DK65" s="274"/>
      <c r="DL65" s="274"/>
      <c r="DM65" s="274"/>
      <c r="DN65" s="274"/>
      <c r="DO65" s="274"/>
      <c r="DP65" s="274"/>
      <c r="DQ65" s="274"/>
      <c r="DR65" s="274"/>
      <c r="DS65" s="274"/>
      <c r="DT65" s="274"/>
      <c r="DU65" s="274"/>
      <c r="DV65" s="274"/>
      <c r="DW65" s="274"/>
      <c r="DX65" s="274"/>
      <c r="DY65" s="274"/>
      <c r="DZ65" s="274"/>
      <c r="EA65" s="274"/>
      <c r="EB65" s="274"/>
      <c r="EC65" s="274"/>
      <c r="ED65" s="274"/>
      <c r="EE65" s="274"/>
      <c r="EF65" s="274"/>
      <c r="EG65" s="274"/>
      <c r="EH65" s="274"/>
      <c r="EI65" s="274"/>
      <c r="EJ65" s="274"/>
      <c r="EK65" s="274"/>
      <c r="EL65" s="274"/>
      <c r="EM65" s="274"/>
      <c r="EN65" s="274"/>
      <c r="EO65" s="274"/>
      <c r="EP65" s="274"/>
      <c r="EQ65" s="274"/>
      <c r="ER65" s="274"/>
      <c r="ES65" s="274"/>
      <c r="ET65" s="274"/>
      <c r="EU65" s="274"/>
      <c r="EV65" s="274"/>
      <c r="EW65" s="274"/>
      <c r="EX65" s="274"/>
      <c r="EY65" s="274"/>
      <c r="EZ65" s="274"/>
      <c r="FA65" s="274"/>
      <c r="FB65" s="274"/>
      <c r="FC65" s="274"/>
      <c r="FD65" s="274"/>
      <c r="FE65" s="274"/>
      <c r="FF65" s="274"/>
      <c r="FG65" s="274"/>
      <c r="FH65" s="274"/>
      <c r="FI65" s="274"/>
      <c r="FJ65" s="274"/>
      <c r="FK65" s="274"/>
      <c r="FL65" s="274"/>
      <c r="FM65" s="274"/>
      <c r="FN65" s="274"/>
      <c r="FO65" s="274"/>
      <c r="FP65" s="274"/>
      <c r="FQ65" s="274"/>
      <c r="FR65" s="274"/>
      <c r="FS65" s="274"/>
      <c r="FT65" s="274"/>
      <c r="FU65" s="274"/>
      <c r="FV65" s="274"/>
      <c r="FW65" s="274"/>
      <c r="FX65" s="274"/>
      <c r="FY65" s="274"/>
      <c r="FZ65" s="274"/>
      <c r="GA65" s="274"/>
      <c r="GB65" s="274"/>
      <c r="GC65" s="274"/>
      <c r="GD65" s="274"/>
      <c r="GE65" s="274"/>
      <c r="GF65" s="274"/>
      <c r="GG65" s="274"/>
      <c r="GH65" s="274"/>
      <c r="GI65" s="274"/>
      <c r="GJ65" s="274"/>
      <c r="GK65" s="274"/>
      <c r="GL65" s="274"/>
      <c r="GM65" s="274"/>
      <c r="GN65" s="274"/>
      <c r="GO65" s="274"/>
      <c r="GP65" s="274"/>
      <c r="GQ65" s="274"/>
      <c r="GR65" s="274"/>
      <c r="GS65" s="274"/>
      <c r="GT65" s="274"/>
      <c r="GU65" s="274"/>
      <c r="GV65" s="274"/>
      <c r="GW65" s="274"/>
      <c r="GX65" s="274"/>
      <c r="GY65" s="274"/>
      <c r="GZ65" s="274"/>
      <c r="HA65" s="274"/>
      <c r="HB65" s="274"/>
      <c r="HC65" s="274"/>
      <c r="HD65" s="274"/>
      <c r="HE65" s="274"/>
      <c r="HF65" s="274"/>
      <c r="HG65" s="274"/>
      <c r="HH65" s="274"/>
      <c r="HI65" s="274"/>
      <c r="HJ65" s="274"/>
      <c r="HK65" s="274"/>
      <c r="HL65" s="274"/>
      <c r="HM65" s="274"/>
      <c r="HN65" s="274"/>
      <c r="HO65" s="274"/>
      <c r="HP65" s="274"/>
      <c r="HQ65" s="274"/>
      <c r="HR65" s="274"/>
      <c r="HS65" s="274"/>
      <c r="HT65" s="274"/>
      <c r="HU65" s="274"/>
      <c r="HV65" s="274"/>
      <c r="HW65" s="274"/>
      <c r="HX65" s="274"/>
      <c r="HY65" s="274"/>
      <c r="HZ65" s="274"/>
      <c r="IA65" s="274"/>
      <c r="IB65" s="274"/>
      <c r="IC65" s="274"/>
      <c r="ID65" s="274"/>
      <c r="IE65" s="274"/>
      <c r="IF65" s="274"/>
      <c r="IG65" s="274"/>
      <c r="IH65" s="274"/>
      <c r="II65" s="274"/>
      <c r="IJ65" s="274"/>
      <c r="IK65" s="274"/>
      <c r="IL65" s="274"/>
      <c r="IM65" s="274"/>
      <c r="IN65" s="274"/>
      <c r="IO65" s="274"/>
      <c r="IP65" s="274"/>
      <c r="IQ65" s="274"/>
      <c r="IR65" s="274"/>
      <c r="IS65" s="274"/>
      <c r="IT65" s="274"/>
      <c r="IU65" s="274"/>
      <c r="IV65" s="274"/>
      <c r="IW65" s="274"/>
      <c r="IX65" s="274"/>
      <c r="IY65" s="274"/>
      <c r="IZ65" s="274"/>
      <c r="JA65" s="274"/>
      <c r="JB65" s="274"/>
      <c r="JC65" s="274"/>
      <c r="JD65" s="274"/>
      <c r="JE65" s="274"/>
      <c r="JF65" s="274"/>
      <c r="JG65" s="274"/>
      <c r="JH65" s="274"/>
      <c r="JI65" s="274"/>
      <c r="JJ65" s="274"/>
      <c r="JK65" s="274"/>
      <c r="JL65" s="274"/>
      <c r="JM65" s="274"/>
      <c r="JN65" s="274"/>
      <c r="JO65" s="274"/>
      <c r="JP65" s="274"/>
      <c r="JQ65" s="274"/>
      <c r="JR65" s="274"/>
      <c r="JS65" s="274"/>
      <c r="JT65" s="274"/>
      <c r="JU65" s="274"/>
      <c r="JV65" s="274"/>
      <c r="JW65" s="274"/>
      <c r="JX65" s="274"/>
      <c r="JY65" s="274"/>
      <c r="JZ65" s="274"/>
      <c r="KA65" s="274"/>
      <c r="KB65" s="274"/>
      <c r="KC65" s="274"/>
      <c r="KD65" s="274"/>
      <c r="KE65" s="274"/>
      <c r="KF65" s="274"/>
      <c r="KG65" s="274"/>
      <c r="KH65" s="274"/>
      <c r="KI65" s="274"/>
      <c r="KJ65" s="274"/>
      <c r="KK65" s="274"/>
      <c r="KL65" s="274"/>
      <c r="KM65" s="274"/>
      <c r="KN65" s="274"/>
      <c r="KO65" s="274"/>
      <c r="KP65" s="274"/>
      <c r="KQ65" s="274"/>
      <c r="KR65" s="274"/>
      <c r="KS65" s="274"/>
      <c r="KT65" s="274"/>
      <c r="KU65" s="274"/>
      <c r="KV65" s="274"/>
      <c r="KW65" s="274"/>
      <c r="KX65" s="274"/>
      <c r="KY65" s="274"/>
      <c r="KZ65" s="274"/>
      <c r="LA65" s="274"/>
      <c r="LB65" s="274"/>
      <c r="LC65" s="274"/>
      <c r="LD65" s="274"/>
      <c r="LE65" s="274"/>
      <c r="LF65" s="274"/>
      <c r="LG65" s="274"/>
      <c r="LH65" s="274"/>
      <c r="LI65" s="274"/>
      <c r="LJ65" s="274"/>
      <c r="LK65" s="274"/>
      <c r="LL65" s="274"/>
      <c r="LM65" s="274"/>
      <c r="LN65" s="274"/>
      <c r="LO65" s="274"/>
      <c r="LP65" s="274"/>
      <c r="LQ65" s="274"/>
      <c r="LR65" s="274"/>
      <c r="LS65" s="274"/>
      <c r="LT65" s="274"/>
      <c r="LU65" s="274"/>
      <c r="LV65" s="274"/>
      <c r="LW65" s="274"/>
      <c r="LX65" s="274"/>
      <c r="LY65" s="274"/>
      <c r="LZ65" s="274"/>
      <c r="MA65" s="274"/>
      <c r="MB65" s="274"/>
      <c r="MC65" s="274"/>
      <c r="MD65" s="274"/>
      <c r="ME65" s="274"/>
      <c r="MF65" s="274"/>
      <c r="MG65" s="274"/>
      <c r="MH65" s="274"/>
      <c r="MI65" s="274"/>
      <c r="MJ65" s="274"/>
      <c r="MK65" s="274"/>
      <c r="ML65" s="274"/>
      <c r="MM65" s="274"/>
      <c r="MN65" s="274"/>
      <c r="MO65" s="274"/>
      <c r="MP65" s="274"/>
      <c r="MQ65" s="274"/>
      <c r="MR65" s="274"/>
      <c r="MS65" s="274"/>
      <c r="MT65" s="274"/>
      <c r="MU65" s="274"/>
      <c r="MV65" s="274"/>
      <c r="MW65" s="274"/>
      <c r="MX65" s="274"/>
      <c r="MY65" s="274"/>
      <c r="MZ65" s="274"/>
      <c r="NA65" s="274"/>
      <c r="NB65" s="274"/>
      <c r="NC65" s="274"/>
      <c r="ND65" s="274"/>
      <c r="NE65" s="274"/>
      <c r="NF65" s="274"/>
      <c r="NG65" s="274"/>
      <c r="NH65" s="274"/>
      <c r="NI65" s="274"/>
      <c r="NJ65" s="274"/>
      <c r="NK65" s="274"/>
      <c r="NL65" s="274"/>
      <c r="NM65" s="274"/>
      <c r="NN65" s="274"/>
      <c r="NO65" s="274"/>
      <c r="NP65" s="274"/>
      <c r="NQ65" s="274"/>
      <c r="NR65" s="274"/>
      <c r="NS65" s="274"/>
      <c r="NT65" s="274"/>
      <c r="NU65" s="274"/>
      <c r="NV65" s="274"/>
      <c r="NW65" s="274"/>
      <c r="NX65" s="274"/>
      <c r="NY65" s="274"/>
      <c r="NZ65" s="274"/>
      <c r="OA65" s="274"/>
      <c r="OB65" s="274"/>
      <c r="OC65" s="274"/>
      <c r="OD65" s="274"/>
      <c r="OE65" s="274"/>
      <c r="OF65" s="274"/>
      <c r="OG65" s="274"/>
      <c r="OH65" s="274"/>
      <c r="OI65" s="274"/>
      <c r="OJ65" s="274"/>
      <c r="OK65" s="274"/>
      <c r="OL65" s="274"/>
      <c r="OM65" s="274"/>
      <c r="ON65" s="274"/>
      <c r="OO65" s="274"/>
      <c r="OP65" s="274"/>
      <c r="OQ65" s="274"/>
      <c r="OR65" s="274"/>
      <c r="OS65" s="274"/>
      <c r="OT65" s="274"/>
      <c r="OU65" s="274"/>
      <c r="OV65" s="274"/>
      <c r="OW65" s="274"/>
      <c r="OX65" s="274"/>
      <c r="OY65" s="274"/>
      <c r="OZ65" s="274"/>
      <c r="PA65" s="274"/>
      <c r="PB65" s="274"/>
      <c r="PC65" s="274"/>
      <c r="PD65" s="274"/>
      <c r="PE65" s="274"/>
      <c r="PF65" s="274"/>
      <c r="PG65" s="274"/>
      <c r="PH65" s="274"/>
      <c r="PI65" s="274"/>
      <c r="PJ65" s="274"/>
      <c r="PK65" s="274"/>
      <c r="PL65" s="274"/>
      <c r="PM65" s="274"/>
      <c r="PN65" s="274"/>
      <c r="PO65" s="274"/>
      <c r="PP65" s="274"/>
      <c r="PQ65" s="274"/>
      <c r="PR65" s="274"/>
      <c r="PS65" s="274"/>
      <c r="PT65" s="274"/>
      <c r="PU65" s="274"/>
      <c r="PV65" s="274"/>
      <c r="PW65" s="274"/>
      <c r="PX65" s="274"/>
      <c r="PY65" s="274"/>
      <c r="PZ65" s="274"/>
      <c r="QA65" s="274"/>
      <c r="QB65" s="274"/>
      <c r="QC65" s="274"/>
      <c r="QD65" s="274"/>
      <c r="QE65" s="274"/>
      <c r="QF65" s="274"/>
      <c r="QG65" s="274"/>
      <c r="QH65" s="274"/>
      <c r="QI65" s="274"/>
      <c r="QJ65" s="274"/>
      <c r="QK65" s="274"/>
      <c r="QL65" s="274"/>
      <c r="QM65" s="274"/>
      <c r="QN65" s="274"/>
      <c r="QO65" s="274"/>
      <c r="QP65" s="274"/>
      <c r="QQ65" s="274"/>
      <c r="QR65" s="274"/>
      <c r="QS65" s="274"/>
      <c r="QT65" s="274"/>
      <c r="QU65" s="274"/>
      <c r="QV65" s="274"/>
      <c r="QW65" s="274"/>
      <c r="QX65" s="274"/>
      <c r="QY65" s="274"/>
      <c r="QZ65" s="274"/>
      <c r="RA65" s="274"/>
      <c r="RB65" s="274"/>
      <c r="RC65" s="274"/>
      <c r="RD65" s="274"/>
      <c r="RE65" s="274"/>
      <c r="RF65" s="274"/>
      <c r="RG65" s="274"/>
      <c r="RH65" s="274"/>
      <c r="RI65" s="274"/>
      <c r="RJ65" s="274"/>
      <c r="RK65" s="274"/>
      <c r="RL65" s="274"/>
      <c r="RM65" s="274"/>
      <c r="RN65" s="274"/>
      <c r="RO65" s="274"/>
      <c r="RP65" s="274"/>
    </row>
    <row r="66" spans="1:484" s="409" customFormat="1" ht="142.5" customHeight="1" thickBot="1" x14ac:dyDescent="0.8">
      <c r="A66" s="389" t="s">
        <v>225</v>
      </c>
      <c r="B66" s="952" t="s">
        <v>300</v>
      </c>
      <c r="C66" s="953"/>
      <c r="D66" s="953"/>
      <c r="E66" s="953"/>
      <c r="F66" s="953"/>
      <c r="G66" s="953"/>
      <c r="H66" s="953"/>
      <c r="I66" s="953"/>
      <c r="J66" s="953"/>
      <c r="K66" s="953"/>
      <c r="L66" s="953"/>
      <c r="M66" s="953"/>
      <c r="N66" s="21"/>
      <c r="O66" s="162"/>
      <c r="P66" s="659"/>
      <c r="Q66" s="659"/>
      <c r="R66" s="651"/>
      <c r="S66" s="628"/>
      <c r="T66" s="659"/>
      <c r="U66" s="659"/>
      <c r="V66" s="659"/>
      <c r="W66" s="659"/>
      <c r="X66" s="659"/>
      <c r="Y66" s="659"/>
      <c r="Z66" s="659"/>
      <c r="AA66" s="660"/>
      <c r="AB66" s="249"/>
      <c r="AC66" s="162"/>
      <c r="AD66" s="20"/>
      <c r="AE66" s="21"/>
      <c r="AF66" s="162"/>
      <c r="AG66" s="22"/>
      <c r="AH66" s="21"/>
      <c r="AI66" s="162"/>
      <c r="AJ66" s="20"/>
      <c r="AK66" s="605"/>
      <c r="AL66" s="606"/>
      <c r="AM66" s="23"/>
      <c r="AN66" s="20"/>
      <c r="AO66" s="182"/>
      <c r="AP66" s="23"/>
      <c r="AQ66" s="20"/>
      <c r="AR66" s="24"/>
      <c r="AS66" s="23"/>
      <c r="AT66" s="22"/>
      <c r="AU66" s="24"/>
      <c r="AV66" s="23"/>
      <c r="AW66" s="22"/>
      <c r="AX66" s="24"/>
      <c r="AY66" s="23"/>
      <c r="AZ66" s="20"/>
      <c r="BA66" s="181"/>
      <c r="BB66" s="22"/>
      <c r="BC66" s="20"/>
      <c r="BD66" s="25"/>
      <c r="BE66" s="22"/>
      <c r="BF66" s="22"/>
      <c r="BG66" s="368">
        <f t="shared" si="4"/>
        <v>0</v>
      </c>
      <c r="BH66" s="631" t="s">
        <v>33</v>
      </c>
      <c r="BI66" s="869"/>
      <c r="BJ66" s="407"/>
      <c r="BK66" s="408"/>
      <c r="BL66" s="19"/>
      <c r="BM66" s="19"/>
      <c r="BN66" s="19"/>
      <c r="BO66" s="19"/>
      <c r="BP66" s="19"/>
      <c r="BQ66" s="19"/>
      <c r="BR66" s="19"/>
      <c r="BS66" s="19"/>
      <c r="BT66" s="19">
        <f>T62+V62+X62+Z62</f>
        <v>1896</v>
      </c>
      <c r="BU66" s="19"/>
      <c r="BV66" s="19"/>
      <c r="BW66" s="19"/>
      <c r="BX66" s="19"/>
      <c r="BY66" s="19"/>
      <c r="BZ66" s="19"/>
      <c r="CA66" s="19"/>
      <c r="CB66" s="19"/>
      <c r="CC66" s="408"/>
      <c r="CD66" s="408"/>
      <c r="CE66" s="408"/>
      <c r="CF66" s="408"/>
      <c r="CG66" s="408"/>
      <c r="CH66" s="408"/>
      <c r="CI66" s="408"/>
      <c r="CJ66" s="408"/>
      <c r="CK66" s="408"/>
      <c r="CL66" s="408"/>
      <c r="CM66" s="408"/>
      <c r="CN66" s="408"/>
      <c r="CO66" s="408"/>
      <c r="CP66" s="408"/>
      <c r="CQ66" s="408"/>
      <c r="CR66" s="408"/>
      <c r="CS66" s="408"/>
      <c r="CT66" s="408"/>
      <c r="CU66" s="408"/>
      <c r="CV66" s="408"/>
      <c r="CW66" s="408"/>
      <c r="CX66" s="408"/>
      <c r="CY66" s="408"/>
      <c r="CZ66" s="408"/>
      <c r="DA66" s="408"/>
      <c r="DB66" s="408"/>
      <c r="DC66" s="408"/>
      <c r="DD66" s="408"/>
      <c r="DE66" s="408"/>
      <c r="DF66" s="408"/>
      <c r="DG66" s="408"/>
      <c r="DH66" s="408"/>
      <c r="DI66" s="408"/>
      <c r="DJ66" s="408"/>
      <c r="DK66" s="408"/>
      <c r="DL66" s="408"/>
      <c r="DM66" s="408"/>
      <c r="DN66" s="408"/>
      <c r="DO66" s="408"/>
      <c r="DP66" s="408"/>
      <c r="DQ66" s="408"/>
      <c r="DR66" s="408"/>
      <c r="DS66" s="408"/>
      <c r="DT66" s="408"/>
      <c r="DU66" s="408"/>
      <c r="DV66" s="408"/>
      <c r="DW66" s="408"/>
      <c r="DX66" s="408"/>
      <c r="DY66" s="408"/>
      <c r="DZ66" s="408"/>
      <c r="EA66" s="408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  <c r="EQ66" s="408"/>
      <c r="ER66" s="408"/>
      <c r="ES66" s="408"/>
      <c r="ET66" s="408"/>
      <c r="EU66" s="408"/>
      <c r="EV66" s="408"/>
      <c r="EW66" s="408"/>
      <c r="EX66" s="408"/>
      <c r="EY66" s="408"/>
      <c r="EZ66" s="408"/>
      <c r="FA66" s="408"/>
      <c r="FB66" s="408"/>
      <c r="FC66" s="408"/>
      <c r="FD66" s="408"/>
      <c r="FE66" s="408"/>
      <c r="FF66" s="408"/>
      <c r="FG66" s="408"/>
      <c r="FH66" s="408"/>
      <c r="FI66" s="408"/>
      <c r="FJ66" s="408"/>
      <c r="FK66" s="408"/>
      <c r="FL66" s="408"/>
      <c r="FM66" s="408"/>
      <c r="FN66" s="408"/>
      <c r="FO66" s="408"/>
      <c r="FP66" s="408"/>
      <c r="FQ66" s="408"/>
      <c r="FR66" s="408"/>
      <c r="FS66" s="408"/>
      <c r="FT66" s="408"/>
      <c r="FU66" s="408"/>
      <c r="FV66" s="408"/>
      <c r="FW66" s="408"/>
      <c r="FX66" s="408"/>
      <c r="FY66" s="408"/>
      <c r="FZ66" s="408"/>
      <c r="GA66" s="408"/>
      <c r="GB66" s="408"/>
      <c r="GC66" s="408"/>
      <c r="GD66" s="408"/>
      <c r="GE66" s="408"/>
      <c r="GF66" s="408"/>
      <c r="GG66" s="408"/>
      <c r="GH66" s="408"/>
      <c r="GI66" s="408"/>
      <c r="GJ66" s="408"/>
      <c r="GK66" s="408"/>
      <c r="GL66" s="408"/>
      <c r="GM66" s="408"/>
      <c r="GN66" s="408"/>
      <c r="GO66" s="408"/>
      <c r="GP66" s="408"/>
      <c r="GQ66" s="408"/>
      <c r="GR66" s="408"/>
      <c r="GS66" s="408"/>
      <c r="GT66" s="408"/>
      <c r="GU66" s="408"/>
      <c r="GV66" s="408"/>
      <c r="GW66" s="408"/>
      <c r="GX66" s="408"/>
      <c r="GY66" s="408"/>
      <c r="GZ66" s="408"/>
      <c r="HA66" s="408"/>
      <c r="HB66" s="408"/>
      <c r="HC66" s="408"/>
      <c r="HD66" s="408"/>
      <c r="HE66" s="408"/>
      <c r="HF66" s="408"/>
      <c r="HG66" s="408"/>
      <c r="HH66" s="408"/>
      <c r="HI66" s="408"/>
      <c r="HJ66" s="408"/>
      <c r="HK66" s="408"/>
      <c r="HL66" s="408"/>
      <c r="HM66" s="408"/>
      <c r="HN66" s="408"/>
      <c r="HO66" s="408"/>
      <c r="HP66" s="408"/>
      <c r="HQ66" s="408"/>
      <c r="HR66" s="408"/>
      <c r="HS66" s="408"/>
      <c r="HT66" s="408"/>
      <c r="HU66" s="408"/>
      <c r="HV66" s="408"/>
      <c r="HW66" s="408"/>
      <c r="HX66" s="408"/>
      <c r="HY66" s="408"/>
      <c r="HZ66" s="408"/>
      <c r="IA66" s="408"/>
      <c r="IB66" s="408"/>
      <c r="IC66" s="408"/>
      <c r="ID66" s="408"/>
      <c r="IE66" s="408"/>
      <c r="IF66" s="408"/>
      <c r="IG66" s="408"/>
      <c r="IH66" s="408"/>
      <c r="II66" s="408"/>
      <c r="IJ66" s="408"/>
      <c r="IK66" s="408"/>
      <c r="IL66" s="408"/>
      <c r="IM66" s="408"/>
      <c r="IN66" s="408"/>
      <c r="IO66" s="408"/>
      <c r="IP66" s="408"/>
      <c r="IQ66" s="408"/>
      <c r="IR66" s="408"/>
      <c r="IS66" s="408"/>
      <c r="IT66" s="408"/>
      <c r="IU66" s="408"/>
      <c r="IV66" s="408"/>
      <c r="IW66" s="408"/>
      <c r="IX66" s="408"/>
      <c r="IY66" s="408"/>
      <c r="IZ66" s="408"/>
      <c r="JA66" s="408"/>
      <c r="JB66" s="408"/>
      <c r="JC66" s="408"/>
      <c r="JD66" s="408"/>
      <c r="JE66" s="408"/>
      <c r="JF66" s="408"/>
      <c r="JG66" s="408"/>
      <c r="JH66" s="408"/>
      <c r="JI66" s="408"/>
      <c r="JJ66" s="408"/>
      <c r="JK66" s="408"/>
      <c r="JL66" s="408"/>
      <c r="JM66" s="408"/>
      <c r="JN66" s="408"/>
      <c r="JO66" s="408"/>
      <c r="JP66" s="408"/>
      <c r="JQ66" s="408"/>
      <c r="JR66" s="408"/>
      <c r="JS66" s="408"/>
      <c r="JT66" s="408"/>
      <c r="JU66" s="408"/>
      <c r="JV66" s="408"/>
      <c r="JW66" s="408"/>
      <c r="JX66" s="408"/>
      <c r="JY66" s="408"/>
      <c r="JZ66" s="408"/>
      <c r="KA66" s="408"/>
      <c r="KB66" s="408"/>
      <c r="KC66" s="408"/>
      <c r="KD66" s="408"/>
      <c r="KE66" s="408"/>
      <c r="KF66" s="408"/>
      <c r="KG66" s="408"/>
      <c r="KH66" s="408"/>
      <c r="KI66" s="408"/>
      <c r="KJ66" s="408"/>
      <c r="KK66" s="408"/>
      <c r="KL66" s="408"/>
      <c r="KM66" s="408"/>
      <c r="KN66" s="408"/>
      <c r="KO66" s="408"/>
      <c r="KP66" s="408"/>
      <c r="KQ66" s="408"/>
      <c r="KR66" s="408"/>
      <c r="KS66" s="408"/>
      <c r="KT66" s="408"/>
      <c r="KU66" s="408"/>
      <c r="KV66" s="408"/>
      <c r="KW66" s="408"/>
      <c r="KX66" s="408"/>
      <c r="KY66" s="408"/>
      <c r="KZ66" s="408"/>
      <c r="LA66" s="408"/>
      <c r="LB66" s="408"/>
      <c r="LC66" s="408"/>
      <c r="LD66" s="408"/>
      <c r="LE66" s="408"/>
      <c r="LF66" s="408"/>
      <c r="LG66" s="408"/>
      <c r="LH66" s="408"/>
      <c r="LI66" s="408"/>
      <c r="LJ66" s="408"/>
      <c r="LK66" s="408"/>
      <c r="LL66" s="408"/>
      <c r="LM66" s="408"/>
      <c r="LN66" s="408"/>
      <c r="LO66" s="408"/>
      <c r="LP66" s="408"/>
      <c r="LQ66" s="408"/>
      <c r="LR66" s="408"/>
      <c r="LS66" s="408"/>
      <c r="LT66" s="408"/>
      <c r="LU66" s="408"/>
      <c r="LV66" s="408"/>
      <c r="LW66" s="408"/>
      <c r="LX66" s="408"/>
      <c r="LY66" s="408"/>
      <c r="LZ66" s="408"/>
      <c r="MA66" s="408"/>
      <c r="MB66" s="408"/>
      <c r="MC66" s="408"/>
      <c r="MD66" s="408"/>
      <c r="ME66" s="408"/>
      <c r="MF66" s="408"/>
      <c r="MG66" s="408"/>
      <c r="MH66" s="408"/>
      <c r="MI66" s="408"/>
      <c r="MJ66" s="408"/>
      <c r="MK66" s="408"/>
      <c r="ML66" s="408"/>
      <c r="MM66" s="408"/>
      <c r="MN66" s="408"/>
      <c r="MO66" s="408"/>
      <c r="MP66" s="408"/>
      <c r="MQ66" s="408"/>
      <c r="MR66" s="408"/>
      <c r="MS66" s="408"/>
      <c r="MT66" s="408"/>
      <c r="MU66" s="408"/>
      <c r="MV66" s="408"/>
      <c r="MW66" s="408"/>
      <c r="MX66" s="408"/>
      <c r="MY66" s="408"/>
      <c r="MZ66" s="408"/>
      <c r="NA66" s="408"/>
      <c r="NB66" s="408"/>
      <c r="NC66" s="408"/>
      <c r="ND66" s="408"/>
      <c r="NE66" s="408"/>
      <c r="NF66" s="408"/>
      <c r="NG66" s="408"/>
      <c r="NH66" s="408"/>
      <c r="NI66" s="408"/>
      <c r="NJ66" s="408"/>
      <c r="NK66" s="408"/>
      <c r="NL66" s="408"/>
      <c r="NM66" s="408"/>
      <c r="NN66" s="408"/>
      <c r="NO66" s="408"/>
      <c r="NP66" s="408"/>
      <c r="NQ66" s="408"/>
      <c r="NR66" s="408"/>
      <c r="NS66" s="408"/>
      <c r="NT66" s="408"/>
      <c r="NU66" s="408"/>
      <c r="NV66" s="408"/>
      <c r="NW66" s="408"/>
      <c r="NX66" s="408"/>
      <c r="NY66" s="408"/>
      <c r="NZ66" s="408"/>
      <c r="OA66" s="408"/>
      <c r="OB66" s="408"/>
      <c r="OC66" s="408"/>
      <c r="OD66" s="408"/>
      <c r="OE66" s="408"/>
      <c r="OF66" s="408"/>
      <c r="OG66" s="408"/>
      <c r="OH66" s="408"/>
      <c r="OI66" s="408"/>
      <c r="OJ66" s="408"/>
      <c r="OK66" s="408"/>
      <c r="OL66" s="408"/>
      <c r="OM66" s="408"/>
      <c r="ON66" s="408"/>
      <c r="OO66" s="408"/>
      <c r="OP66" s="408"/>
      <c r="OQ66" s="408"/>
      <c r="OR66" s="408"/>
      <c r="OS66" s="408"/>
      <c r="OT66" s="408"/>
      <c r="OU66" s="408"/>
      <c r="OV66" s="408"/>
      <c r="OW66" s="408"/>
      <c r="OX66" s="408"/>
      <c r="OY66" s="408"/>
      <c r="OZ66" s="408"/>
      <c r="PA66" s="408"/>
      <c r="PB66" s="408"/>
      <c r="PC66" s="408"/>
      <c r="PD66" s="408"/>
      <c r="PE66" s="408"/>
      <c r="PF66" s="408"/>
      <c r="PG66" s="408"/>
      <c r="PH66" s="408"/>
      <c r="PI66" s="408"/>
      <c r="PJ66" s="408"/>
      <c r="PK66" s="408"/>
      <c r="PL66" s="408"/>
      <c r="PM66" s="408"/>
      <c r="PN66" s="408"/>
      <c r="PO66" s="408"/>
      <c r="PP66" s="408"/>
      <c r="PQ66" s="408"/>
      <c r="PR66" s="408"/>
      <c r="PS66" s="408"/>
      <c r="PT66" s="408"/>
      <c r="PU66" s="408"/>
      <c r="PV66" s="408"/>
      <c r="PW66" s="408"/>
      <c r="PX66" s="408"/>
      <c r="PY66" s="408"/>
      <c r="PZ66" s="408"/>
      <c r="QA66" s="408"/>
      <c r="QB66" s="408"/>
      <c r="QC66" s="408"/>
      <c r="QD66" s="408"/>
      <c r="QE66" s="408"/>
      <c r="QF66" s="408"/>
      <c r="QG66" s="408"/>
      <c r="QH66" s="408"/>
      <c r="QI66" s="408"/>
      <c r="QJ66" s="408"/>
      <c r="QK66" s="408"/>
      <c r="QL66" s="408"/>
      <c r="QM66" s="408"/>
      <c r="QN66" s="408"/>
      <c r="QO66" s="408"/>
      <c r="QP66" s="408"/>
      <c r="QQ66" s="408"/>
      <c r="QR66" s="408"/>
      <c r="QS66" s="408"/>
      <c r="QT66" s="408"/>
      <c r="QU66" s="408"/>
      <c r="QV66" s="408"/>
      <c r="QW66" s="408"/>
      <c r="QX66" s="408"/>
      <c r="QY66" s="408"/>
      <c r="QZ66" s="408"/>
      <c r="RA66" s="408"/>
      <c r="RB66" s="408"/>
      <c r="RC66" s="408"/>
      <c r="RD66" s="408"/>
      <c r="RE66" s="408"/>
      <c r="RF66" s="408"/>
      <c r="RG66" s="408"/>
      <c r="RH66" s="408"/>
      <c r="RI66" s="408"/>
      <c r="RJ66" s="408"/>
      <c r="RK66" s="408"/>
      <c r="RL66" s="408"/>
      <c r="RM66" s="408"/>
      <c r="RN66" s="408"/>
      <c r="RO66" s="408"/>
      <c r="RP66" s="408"/>
    </row>
    <row r="67" spans="1:484" ht="60" x14ac:dyDescent="0.75">
      <c r="A67" s="1060" t="s">
        <v>165</v>
      </c>
      <c r="B67" s="633" t="s">
        <v>177</v>
      </c>
      <c r="C67" s="634"/>
      <c r="D67" s="634"/>
      <c r="E67" s="634"/>
      <c r="F67" s="634"/>
      <c r="G67" s="634"/>
      <c r="H67" s="634"/>
      <c r="I67" s="634"/>
      <c r="J67" s="634"/>
      <c r="K67" s="634"/>
      <c r="L67" s="634"/>
      <c r="M67" s="634"/>
      <c r="N67" s="372">
        <v>7</v>
      </c>
      <c r="O67" s="173">
        <v>6</v>
      </c>
      <c r="P67" s="636">
        <f t="shared" ref="P67" si="24">AB67+AE67+AH67+AK67+AO67+AR67+AU67+AX67+BA67+BD67</f>
        <v>240</v>
      </c>
      <c r="Q67" s="636"/>
      <c r="R67" s="624">
        <f t="shared" ref="R67" si="25">AC67+AF67+AI67+AM67+AP67+AS67+AV67+AY67+BB67+BE67</f>
        <v>134</v>
      </c>
      <c r="S67" s="624"/>
      <c r="T67" s="840">
        <v>48</v>
      </c>
      <c r="U67" s="840"/>
      <c r="V67" s="840">
        <v>38</v>
      </c>
      <c r="W67" s="840"/>
      <c r="X67" s="840">
        <v>48</v>
      </c>
      <c r="Y67" s="840"/>
      <c r="Z67" s="883"/>
      <c r="AA67" s="884"/>
      <c r="AB67" s="213"/>
      <c r="AC67" s="164"/>
      <c r="AD67" s="240"/>
      <c r="AE67" s="166"/>
      <c r="AF67" s="164"/>
      <c r="AG67" s="176"/>
      <c r="AH67" s="166"/>
      <c r="AI67" s="164"/>
      <c r="AJ67" s="240"/>
      <c r="AK67" s="783"/>
      <c r="AL67" s="640"/>
      <c r="AM67" s="5"/>
      <c r="AN67" s="267"/>
      <c r="AO67" s="213"/>
      <c r="AP67" s="164"/>
      <c r="AQ67" s="176"/>
      <c r="AR67" s="166">
        <v>130</v>
      </c>
      <c r="AS67" s="164">
        <v>70</v>
      </c>
      <c r="AT67" s="240">
        <v>3</v>
      </c>
      <c r="AU67" s="166">
        <v>110</v>
      </c>
      <c r="AV67" s="164">
        <v>64</v>
      </c>
      <c r="AW67" s="199">
        <v>3</v>
      </c>
      <c r="AX67" s="166"/>
      <c r="AY67" s="164"/>
      <c r="AZ67" s="199"/>
      <c r="BA67" s="212"/>
      <c r="BB67" s="164"/>
      <c r="BC67" s="199"/>
      <c r="BD67" s="318"/>
      <c r="BE67" s="178"/>
      <c r="BF67" s="176"/>
      <c r="BG67" s="375">
        <f t="shared" si="4"/>
        <v>6</v>
      </c>
      <c r="BH67" s="758"/>
      <c r="BI67" s="75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274"/>
      <c r="CD67" s="274"/>
      <c r="CE67" s="274"/>
      <c r="CF67" s="274"/>
      <c r="CG67" s="274"/>
      <c r="CH67" s="274"/>
      <c r="CI67" s="274"/>
      <c r="CJ67" s="274"/>
      <c r="CK67" s="274"/>
      <c r="CL67" s="274"/>
      <c r="CM67" s="274"/>
      <c r="CN67" s="274"/>
      <c r="CO67" s="274"/>
      <c r="CP67" s="274"/>
      <c r="CQ67" s="274"/>
      <c r="CR67" s="274"/>
      <c r="CS67" s="274"/>
      <c r="CT67" s="274"/>
      <c r="CU67" s="274"/>
      <c r="CV67" s="274"/>
      <c r="CW67" s="274"/>
      <c r="CX67" s="274"/>
      <c r="CY67" s="274"/>
      <c r="CZ67" s="274"/>
      <c r="DA67" s="274"/>
      <c r="DB67" s="274"/>
      <c r="DC67" s="274"/>
      <c r="DD67" s="274"/>
      <c r="DE67" s="274"/>
      <c r="DF67" s="274"/>
      <c r="DG67" s="274"/>
      <c r="DH67" s="274"/>
      <c r="DI67" s="274"/>
      <c r="DJ67" s="274"/>
      <c r="DK67" s="274"/>
      <c r="DL67" s="274"/>
      <c r="DM67" s="274"/>
      <c r="DN67" s="274"/>
      <c r="DO67" s="274"/>
      <c r="DP67" s="274"/>
      <c r="DQ67" s="274"/>
      <c r="DR67" s="274"/>
      <c r="DS67" s="274"/>
      <c r="DT67" s="274"/>
      <c r="DU67" s="274"/>
      <c r="DV67" s="274"/>
      <c r="DW67" s="274"/>
      <c r="DX67" s="274"/>
      <c r="DY67" s="274"/>
      <c r="DZ67" s="274"/>
      <c r="EA67" s="274"/>
      <c r="EB67" s="274"/>
      <c r="EC67" s="274"/>
      <c r="ED67" s="274"/>
      <c r="EE67" s="274"/>
      <c r="EF67" s="274"/>
      <c r="EG67" s="274"/>
      <c r="EH67" s="274"/>
      <c r="EI67" s="274"/>
      <c r="EJ67" s="274"/>
      <c r="EK67" s="274"/>
      <c r="EL67" s="274"/>
      <c r="EM67" s="274"/>
      <c r="EN67" s="274"/>
      <c r="EO67" s="274"/>
      <c r="EP67" s="274"/>
      <c r="EQ67" s="274"/>
      <c r="ER67" s="274"/>
      <c r="ES67" s="274"/>
      <c r="ET67" s="274"/>
      <c r="EU67" s="274"/>
      <c r="EV67" s="274"/>
      <c r="EW67" s="274"/>
      <c r="EX67" s="274"/>
      <c r="EY67" s="274"/>
      <c r="EZ67" s="274"/>
      <c r="FA67" s="274"/>
      <c r="FB67" s="274"/>
      <c r="FC67" s="274"/>
      <c r="FD67" s="274"/>
      <c r="FE67" s="274"/>
      <c r="FF67" s="274"/>
      <c r="FG67" s="274"/>
      <c r="FH67" s="274"/>
      <c r="FI67" s="274"/>
      <c r="FJ67" s="274"/>
      <c r="FK67" s="274"/>
      <c r="FL67" s="274"/>
      <c r="FM67" s="274"/>
      <c r="FN67" s="274"/>
      <c r="FO67" s="274"/>
      <c r="FP67" s="274"/>
      <c r="FQ67" s="274"/>
      <c r="FR67" s="274"/>
      <c r="FS67" s="274"/>
      <c r="FT67" s="274"/>
      <c r="FU67" s="274"/>
      <c r="FV67" s="274"/>
      <c r="FW67" s="274"/>
      <c r="FX67" s="274"/>
      <c r="FY67" s="274"/>
      <c r="FZ67" s="274"/>
      <c r="GA67" s="274"/>
      <c r="GB67" s="274"/>
      <c r="GC67" s="274"/>
      <c r="GD67" s="274"/>
      <c r="GE67" s="274"/>
      <c r="GF67" s="274"/>
      <c r="GG67" s="274"/>
      <c r="GH67" s="274"/>
      <c r="GI67" s="274"/>
      <c r="GJ67" s="274"/>
      <c r="GK67" s="274"/>
      <c r="GL67" s="274"/>
      <c r="GM67" s="274"/>
      <c r="GN67" s="274"/>
      <c r="GO67" s="274"/>
      <c r="GP67" s="274"/>
      <c r="GQ67" s="274"/>
      <c r="GR67" s="274"/>
      <c r="GS67" s="274"/>
      <c r="GT67" s="274"/>
      <c r="GU67" s="274"/>
      <c r="GV67" s="274"/>
      <c r="GW67" s="274"/>
      <c r="GX67" s="274"/>
      <c r="GY67" s="274"/>
      <c r="GZ67" s="274"/>
      <c r="HA67" s="274"/>
      <c r="HB67" s="274"/>
      <c r="HC67" s="274"/>
      <c r="HD67" s="274"/>
      <c r="HE67" s="274"/>
      <c r="HF67" s="274"/>
      <c r="HG67" s="274"/>
      <c r="HH67" s="274"/>
      <c r="HI67" s="274"/>
      <c r="HJ67" s="274"/>
      <c r="HK67" s="274"/>
      <c r="HL67" s="274"/>
      <c r="HM67" s="274"/>
      <c r="HN67" s="274"/>
      <c r="HO67" s="274"/>
      <c r="HP67" s="274"/>
      <c r="HQ67" s="274"/>
      <c r="HR67" s="274"/>
      <c r="HS67" s="274"/>
      <c r="HT67" s="274"/>
      <c r="HU67" s="274"/>
      <c r="HV67" s="274"/>
      <c r="HW67" s="274"/>
      <c r="HX67" s="274"/>
      <c r="HY67" s="274"/>
      <c r="HZ67" s="274"/>
      <c r="IA67" s="274"/>
      <c r="IB67" s="274"/>
      <c r="IC67" s="274"/>
      <c r="ID67" s="274"/>
      <c r="IE67" s="274"/>
      <c r="IF67" s="274"/>
      <c r="IG67" s="274"/>
      <c r="IH67" s="274"/>
      <c r="II67" s="274"/>
      <c r="IJ67" s="274"/>
      <c r="IK67" s="274"/>
      <c r="IL67" s="274"/>
      <c r="IM67" s="274"/>
      <c r="IN67" s="274"/>
      <c r="IO67" s="274"/>
      <c r="IP67" s="274"/>
      <c r="IQ67" s="274"/>
      <c r="IR67" s="274"/>
      <c r="IS67" s="274"/>
      <c r="IT67" s="274"/>
      <c r="IU67" s="274"/>
      <c r="IV67" s="274"/>
      <c r="IW67" s="274"/>
      <c r="IX67" s="274"/>
      <c r="IY67" s="274"/>
      <c r="IZ67" s="274"/>
      <c r="JA67" s="274"/>
      <c r="JB67" s="274"/>
      <c r="JC67" s="274"/>
      <c r="JD67" s="274"/>
      <c r="JE67" s="274"/>
      <c r="JF67" s="274"/>
      <c r="JG67" s="274"/>
      <c r="JH67" s="274"/>
      <c r="JI67" s="274"/>
      <c r="JJ67" s="274"/>
      <c r="JK67" s="274"/>
      <c r="JL67" s="274"/>
      <c r="JM67" s="274"/>
      <c r="JN67" s="274"/>
      <c r="JO67" s="274"/>
      <c r="JP67" s="274"/>
      <c r="JQ67" s="274"/>
      <c r="JR67" s="274"/>
      <c r="JS67" s="274"/>
      <c r="JT67" s="274"/>
      <c r="JU67" s="274"/>
      <c r="JV67" s="274"/>
      <c r="JW67" s="274"/>
      <c r="JX67" s="274"/>
      <c r="JY67" s="274"/>
      <c r="JZ67" s="274"/>
      <c r="KA67" s="274"/>
      <c r="KB67" s="274"/>
      <c r="KC67" s="274"/>
      <c r="KD67" s="274"/>
      <c r="KE67" s="274"/>
      <c r="KF67" s="274"/>
      <c r="KG67" s="274"/>
      <c r="KH67" s="274"/>
      <c r="KI67" s="274"/>
      <c r="KJ67" s="274"/>
      <c r="KK67" s="274"/>
      <c r="KL67" s="274"/>
      <c r="KM67" s="274"/>
      <c r="KN67" s="274"/>
      <c r="KO67" s="274"/>
      <c r="KP67" s="274"/>
      <c r="KQ67" s="274"/>
      <c r="KR67" s="274"/>
      <c r="KS67" s="274"/>
      <c r="KT67" s="274"/>
      <c r="KU67" s="274"/>
      <c r="KV67" s="274"/>
      <c r="KW67" s="274"/>
      <c r="KX67" s="274"/>
      <c r="KY67" s="274"/>
      <c r="KZ67" s="274"/>
      <c r="LA67" s="274"/>
      <c r="LB67" s="274"/>
      <c r="LC67" s="274"/>
      <c r="LD67" s="274"/>
      <c r="LE67" s="274"/>
      <c r="LF67" s="274"/>
      <c r="LG67" s="274"/>
      <c r="LH67" s="274"/>
      <c r="LI67" s="274"/>
      <c r="LJ67" s="274"/>
      <c r="LK67" s="274"/>
      <c r="LL67" s="274"/>
      <c r="LM67" s="274"/>
      <c r="LN67" s="274"/>
      <c r="LO67" s="274"/>
      <c r="LP67" s="274"/>
      <c r="LQ67" s="274"/>
      <c r="LR67" s="274"/>
      <c r="LS67" s="274"/>
      <c r="LT67" s="274"/>
      <c r="LU67" s="274"/>
      <c r="LV67" s="274"/>
      <c r="LW67" s="274"/>
      <c r="LX67" s="274"/>
      <c r="LY67" s="274"/>
      <c r="LZ67" s="274"/>
      <c r="MA67" s="274"/>
      <c r="MB67" s="274"/>
      <c r="MC67" s="274"/>
      <c r="MD67" s="274"/>
      <c r="ME67" s="274"/>
      <c r="MF67" s="274"/>
      <c r="MG67" s="274"/>
      <c r="MH67" s="274"/>
      <c r="MI67" s="274"/>
      <c r="MJ67" s="274"/>
      <c r="MK67" s="274"/>
      <c r="ML67" s="274"/>
      <c r="MM67" s="274"/>
      <c r="MN67" s="274"/>
      <c r="MO67" s="274"/>
      <c r="MP67" s="274"/>
      <c r="MQ67" s="274"/>
      <c r="MR67" s="274"/>
      <c r="MS67" s="274"/>
      <c r="MT67" s="274"/>
      <c r="MU67" s="274"/>
      <c r="MV67" s="274"/>
      <c r="MW67" s="274"/>
      <c r="MX67" s="274"/>
      <c r="MY67" s="274"/>
      <c r="MZ67" s="274"/>
      <c r="NA67" s="274"/>
      <c r="NB67" s="274"/>
      <c r="NC67" s="274"/>
      <c r="ND67" s="274"/>
      <c r="NE67" s="274"/>
      <c r="NF67" s="274"/>
      <c r="NG67" s="274"/>
      <c r="NH67" s="274"/>
      <c r="NI67" s="274"/>
      <c r="NJ67" s="274"/>
      <c r="NK67" s="274"/>
      <c r="NL67" s="274"/>
      <c r="NM67" s="274"/>
      <c r="NN67" s="274"/>
      <c r="NO67" s="274"/>
      <c r="NP67" s="274"/>
      <c r="NQ67" s="274"/>
      <c r="NR67" s="274"/>
      <c r="NS67" s="274"/>
      <c r="NT67" s="274"/>
      <c r="NU67" s="274"/>
      <c r="NV67" s="274"/>
      <c r="NW67" s="274"/>
      <c r="NX67" s="274"/>
      <c r="NY67" s="274"/>
      <c r="NZ67" s="274"/>
      <c r="OA67" s="274"/>
      <c r="OB67" s="274"/>
      <c r="OC67" s="274"/>
      <c r="OD67" s="274"/>
      <c r="OE67" s="274"/>
      <c r="OF67" s="274"/>
      <c r="OG67" s="274"/>
      <c r="OH67" s="274"/>
      <c r="OI67" s="274"/>
      <c r="OJ67" s="274"/>
      <c r="OK67" s="274"/>
      <c r="OL67" s="274"/>
      <c r="OM67" s="274"/>
      <c r="ON67" s="274"/>
      <c r="OO67" s="274"/>
      <c r="OP67" s="274"/>
      <c r="OQ67" s="274"/>
      <c r="OR67" s="274"/>
      <c r="OS67" s="274"/>
      <c r="OT67" s="274"/>
      <c r="OU67" s="274"/>
      <c r="OV67" s="274"/>
      <c r="OW67" s="274"/>
      <c r="OX67" s="274"/>
      <c r="OY67" s="274"/>
      <c r="OZ67" s="274"/>
      <c r="PA67" s="274"/>
      <c r="PB67" s="274"/>
      <c r="PC67" s="274"/>
      <c r="PD67" s="274"/>
      <c r="PE67" s="274"/>
      <c r="PF67" s="274"/>
      <c r="PG67" s="274"/>
      <c r="PH67" s="274"/>
      <c r="PI67" s="274"/>
      <c r="PJ67" s="274"/>
      <c r="PK67" s="274"/>
      <c r="PL67" s="274"/>
      <c r="PM67" s="274"/>
      <c r="PN67" s="274"/>
      <c r="PO67" s="274"/>
      <c r="PP67" s="274"/>
      <c r="PQ67" s="274"/>
      <c r="PR67" s="274"/>
      <c r="PS67" s="274"/>
      <c r="PT67" s="274"/>
      <c r="PU67" s="274"/>
      <c r="PV67" s="274"/>
      <c r="PW67" s="274"/>
      <c r="PX67" s="274"/>
      <c r="PY67" s="274"/>
      <c r="PZ67" s="274"/>
      <c r="QA67" s="274"/>
      <c r="QB67" s="274"/>
      <c r="QC67" s="274"/>
      <c r="QD67" s="274"/>
      <c r="QE67" s="274"/>
      <c r="QF67" s="274"/>
      <c r="QG67" s="274"/>
      <c r="QH67" s="274"/>
      <c r="QI67" s="274"/>
      <c r="QJ67" s="274"/>
      <c r="QK67" s="274"/>
      <c r="QL67" s="274"/>
      <c r="QM67" s="274"/>
      <c r="QN67" s="274"/>
      <c r="QO67" s="274"/>
      <c r="QP67" s="274"/>
      <c r="QQ67" s="274"/>
      <c r="QR67" s="274"/>
      <c r="QS67" s="274"/>
      <c r="QT67" s="274"/>
      <c r="QU67" s="274"/>
      <c r="QV67" s="274"/>
      <c r="QW67" s="274"/>
      <c r="QX67" s="274"/>
      <c r="QY67" s="274"/>
      <c r="QZ67" s="274"/>
      <c r="RA67" s="274"/>
      <c r="RB67" s="274"/>
      <c r="RC67" s="274"/>
      <c r="RD67" s="274"/>
      <c r="RE67" s="274"/>
      <c r="RF67" s="274"/>
      <c r="RG67" s="274"/>
      <c r="RH67" s="274"/>
      <c r="RI67" s="274"/>
      <c r="RJ67" s="274"/>
      <c r="RK67" s="274"/>
      <c r="RL67" s="274"/>
      <c r="RM67" s="274"/>
      <c r="RN67" s="274"/>
      <c r="RO67" s="274"/>
      <c r="RP67" s="274"/>
    </row>
    <row r="68" spans="1:484" ht="175.5" customHeight="1" x14ac:dyDescent="0.75">
      <c r="A68" s="824"/>
      <c r="B68" s="633" t="s">
        <v>179</v>
      </c>
      <c r="C68" s="634"/>
      <c r="D68" s="634"/>
      <c r="E68" s="634"/>
      <c r="F68" s="634"/>
      <c r="G68" s="634"/>
      <c r="H68" s="634"/>
      <c r="I68" s="634"/>
      <c r="J68" s="634"/>
      <c r="K68" s="634"/>
      <c r="L68" s="634"/>
      <c r="M68" s="634"/>
      <c r="N68" s="243"/>
      <c r="O68" s="164"/>
      <c r="P68" s="636">
        <f t="shared" ref="P68:P69" si="26">AB68+AE68+AH68+AK68+AO68+AR68+AU68+AX68+BA68+BD68</f>
        <v>40</v>
      </c>
      <c r="Q68" s="636"/>
      <c r="R68" s="626"/>
      <c r="S68" s="626"/>
      <c r="T68" s="626"/>
      <c r="U68" s="626"/>
      <c r="V68" s="626"/>
      <c r="W68" s="626"/>
      <c r="X68" s="626"/>
      <c r="Y68" s="626"/>
      <c r="Z68" s="637"/>
      <c r="AA68" s="638"/>
      <c r="AB68" s="213"/>
      <c r="AC68" s="164"/>
      <c r="AD68" s="240"/>
      <c r="AE68" s="166"/>
      <c r="AF68" s="164"/>
      <c r="AG68" s="176"/>
      <c r="AH68" s="166"/>
      <c r="AI68" s="164"/>
      <c r="AJ68" s="240"/>
      <c r="AK68" s="783"/>
      <c r="AL68" s="640"/>
      <c r="AM68" s="5"/>
      <c r="AN68" s="267"/>
      <c r="AO68" s="213"/>
      <c r="AP68" s="164"/>
      <c r="AQ68" s="176"/>
      <c r="AR68" s="166"/>
      <c r="AS68" s="164"/>
      <c r="AT68" s="240"/>
      <c r="AU68" s="166">
        <v>40</v>
      </c>
      <c r="AV68" s="164"/>
      <c r="AW68" s="240">
        <v>1</v>
      </c>
      <c r="AX68" s="166"/>
      <c r="AY68" s="164"/>
      <c r="AZ68" s="199"/>
      <c r="BA68" s="212"/>
      <c r="BB68" s="164"/>
      <c r="BC68" s="199"/>
      <c r="BD68" s="318"/>
      <c r="BE68" s="178"/>
      <c r="BF68" s="176"/>
      <c r="BG68" s="379">
        <f t="shared" si="4"/>
        <v>1</v>
      </c>
      <c r="BH68" s="758" t="s">
        <v>22</v>
      </c>
      <c r="BI68" s="75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274"/>
      <c r="CD68" s="274"/>
      <c r="CE68" s="274"/>
      <c r="CF68" s="274"/>
      <c r="CG68" s="274"/>
      <c r="CH68" s="274"/>
      <c r="CI68" s="274"/>
      <c r="CJ68" s="274"/>
      <c r="CK68" s="274"/>
      <c r="CL68" s="274"/>
      <c r="CM68" s="274"/>
      <c r="CN68" s="274"/>
      <c r="CO68" s="274"/>
      <c r="CP68" s="274"/>
      <c r="CQ68" s="274"/>
      <c r="CR68" s="274"/>
      <c r="CS68" s="274"/>
      <c r="CT68" s="274"/>
      <c r="CU68" s="274"/>
      <c r="CV68" s="274"/>
      <c r="CW68" s="274"/>
      <c r="CX68" s="274"/>
      <c r="CY68" s="274"/>
      <c r="CZ68" s="274"/>
      <c r="DA68" s="274"/>
      <c r="DB68" s="274"/>
      <c r="DC68" s="274"/>
      <c r="DD68" s="274"/>
      <c r="DE68" s="274"/>
      <c r="DF68" s="274"/>
      <c r="DG68" s="274"/>
      <c r="DH68" s="274"/>
      <c r="DI68" s="274"/>
      <c r="DJ68" s="274"/>
      <c r="DK68" s="274"/>
      <c r="DL68" s="274"/>
      <c r="DM68" s="274"/>
      <c r="DN68" s="274"/>
      <c r="DO68" s="274"/>
      <c r="DP68" s="274"/>
      <c r="DQ68" s="274"/>
      <c r="DR68" s="274"/>
      <c r="DS68" s="274"/>
      <c r="DT68" s="274"/>
      <c r="DU68" s="274"/>
      <c r="DV68" s="274"/>
      <c r="DW68" s="274"/>
      <c r="DX68" s="274"/>
      <c r="DY68" s="274"/>
      <c r="DZ68" s="274"/>
      <c r="EA68" s="274"/>
      <c r="EB68" s="274"/>
      <c r="EC68" s="274"/>
      <c r="ED68" s="274"/>
      <c r="EE68" s="274"/>
      <c r="EF68" s="274"/>
      <c r="EG68" s="274"/>
      <c r="EH68" s="274"/>
      <c r="EI68" s="274"/>
      <c r="EJ68" s="274"/>
      <c r="EK68" s="274"/>
      <c r="EL68" s="274"/>
      <c r="EM68" s="274"/>
      <c r="EN68" s="274"/>
      <c r="EO68" s="274"/>
      <c r="EP68" s="274"/>
      <c r="EQ68" s="274"/>
      <c r="ER68" s="274"/>
      <c r="ES68" s="274"/>
      <c r="ET68" s="274"/>
      <c r="EU68" s="274"/>
      <c r="EV68" s="274"/>
      <c r="EW68" s="274"/>
      <c r="EX68" s="274"/>
      <c r="EY68" s="274"/>
      <c r="EZ68" s="274"/>
      <c r="FA68" s="274"/>
      <c r="FB68" s="274"/>
      <c r="FC68" s="274"/>
      <c r="FD68" s="274"/>
      <c r="FE68" s="274"/>
      <c r="FF68" s="274"/>
      <c r="FG68" s="274"/>
      <c r="FH68" s="274"/>
      <c r="FI68" s="274"/>
      <c r="FJ68" s="274"/>
      <c r="FK68" s="274"/>
      <c r="FL68" s="274"/>
      <c r="FM68" s="274"/>
      <c r="FN68" s="274"/>
      <c r="FO68" s="274"/>
      <c r="FP68" s="274"/>
      <c r="FQ68" s="274"/>
      <c r="FR68" s="274"/>
      <c r="FS68" s="274"/>
      <c r="FT68" s="274"/>
      <c r="FU68" s="274"/>
      <c r="FV68" s="274"/>
      <c r="FW68" s="274"/>
      <c r="FX68" s="274"/>
      <c r="FY68" s="274"/>
      <c r="FZ68" s="274"/>
      <c r="GA68" s="274"/>
      <c r="GB68" s="274"/>
      <c r="GC68" s="274"/>
      <c r="GD68" s="274"/>
      <c r="GE68" s="274"/>
      <c r="GF68" s="274"/>
      <c r="GG68" s="274"/>
      <c r="GH68" s="274"/>
      <c r="GI68" s="274"/>
      <c r="GJ68" s="274"/>
      <c r="GK68" s="274"/>
      <c r="GL68" s="274"/>
      <c r="GM68" s="274"/>
      <c r="GN68" s="274"/>
      <c r="GO68" s="274"/>
      <c r="GP68" s="274"/>
      <c r="GQ68" s="274"/>
      <c r="GR68" s="274"/>
      <c r="GS68" s="274"/>
      <c r="GT68" s="274"/>
      <c r="GU68" s="274"/>
      <c r="GV68" s="274"/>
      <c r="GW68" s="274"/>
      <c r="GX68" s="274"/>
      <c r="GY68" s="274"/>
      <c r="GZ68" s="274"/>
      <c r="HA68" s="274"/>
      <c r="HB68" s="274"/>
      <c r="HC68" s="274"/>
      <c r="HD68" s="274"/>
      <c r="HE68" s="274"/>
      <c r="HF68" s="274"/>
      <c r="HG68" s="274"/>
      <c r="HH68" s="274"/>
      <c r="HI68" s="274"/>
      <c r="HJ68" s="274"/>
      <c r="HK68" s="274"/>
      <c r="HL68" s="274"/>
      <c r="HM68" s="274"/>
      <c r="HN68" s="274"/>
      <c r="HO68" s="274"/>
      <c r="HP68" s="274"/>
      <c r="HQ68" s="274"/>
      <c r="HR68" s="274"/>
      <c r="HS68" s="274"/>
      <c r="HT68" s="274"/>
      <c r="HU68" s="274"/>
      <c r="HV68" s="274"/>
      <c r="HW68" s="274"/>
      <c r="HX68" s="274"/>
      <c r="HY68" s="274"/>
      <c r="HZ68" s="274"/>
      <c r="IA68" s="274"/>
      <c r="IB68" s="274"/>
      <c r="IC68" s="274"/>
      <c r="ID68" s="274"/>
      <c r="IE68" s="274"/>
      <c r="IF68" s="274"/>
      <c r="IG68" s="274"/>
      <c r="IH68" s="274"/>
      <c r="II68" s="274"/>
      <c r="IJ68" s="274"/>
      <c r="IK68" s="274"/>
      <c r="IL68" s="274"/>
      <c r="IM68" s="274"/>
      <c r="IN68" s="274"/>
      <c r="IO68" s="274"/>
      <c r="IP68" s="274"/>
      <c r="IQ68" s="274"/>
      <c r="IR68" s="274"/>
      <c r="IS68" s="274"/>
      <c r="IT68" s="274"/>
      <c r="IU68" s="274"/>
      <c r="IV68" s="274"/>
      <c r="IW68" s="274"/>
      <c r="IX68" s="274"/>
      <c r="IY68" s="274"/>
      <c r="IZ68" s="274"/>
      <c r="JA68" s="274"/>
      <c r="JB68" s="274"/>
      <c r="JC68" s="274"/>
      <c r="JD68" s="274"/>
      <c r="JE68" s="274"/>
      <c r="JF68" s="274"/>
      <c r="JG68" s="274"/>
      <c r="JH68" s="274"/>
      <c r="JI68" s="274"/>
      <c r="JJ68" s="274"/>
      <c r="JK68" s="274"/>
      <c r="JL68" s="274"/>
      <c r="JM68" s="274"/>
      <c r="JN68" s="274"/>
      <c r="JO68" s="274"/>
      <c r="JP68" s="274"/>
      <c r="JQ68" s="274"/>
      <c r="JR68" s="274"/>
      <c r="JS68" s="274"/>
      <c r="JT68" s="274"/>
      <c r="JU68" s="274"/>
      <c r="JV68" s="274"/>
      <c r="JW68" s="274"/>
      <c r="JX68" s="274"/>
      <c r="JY68" s="274"/>
      <c r="JZ68" s="274"/>
      <c r="KA68" s="274"/>
      <c r="KB68" s="274"/>
      <c r="KC68" s="274"/>
      <c r="KD68" s="274"/>
      <c r="KE68" s="274"/>
      <c r="KF68" s="274"/>
      <c r="KG68" s="274"/>
      <c r="KH68" s="274"/>
      <c r="KI68" s="274"/>
      <c r="KJ68" s="274"/>
      <c r="KK68" s="274"/>
      <c r="KL68" s="274"/>
      <c r="KM68" s="274"/>
      <c r="KN68" s="274"/>
      <c r="KO68" s="274"/>
      <c r="KP68" s="274"/>
      <c r="KQ68" s="274"/>
      <c r="KR68" s="274"/>
      <c r="KS68" s="274"/>
      <c r="KT68" s="274"/>
      <c r="KU68" s="274"/>
      <c r="KV68" s="274"/>
      <c r="KW68" s="274"/>
      <c r="KX68" s="274"/>
      <c r="KY68" s="274"/>
      <c r="KZ68" s="274"/>
      <c r="LA68" s="274"/>
      <c r="LB68" s="274"/>
      <c r="LC68" s="274"/>
      <c r="LD68" s="274"/>
      <c r="LE68" s="274"/>
      <c r="LF68" s="274"/>
      <c r="LG68" s="274"/>
      <c r="LH68" s="274"/>
      <c r="LI68" s="274"/>
      <c r="LJ68" s="274"/>
      <c r="LK68" s="274"/>
      <c r="LL68" s="274"/>
      <c r="LM68" s="274"/>
      <c r="LN68" s="274"/>
      <c r="LO68" s="274"/>
      <c r="LP68" s="274"/>
      <c r="LQ68" s="274"/>
      <c r="LR68" s="274"/>
      <c r="LS68" s="274"/>
      <c r="LT68" s="274"/>
      <c r="LU68" s="274"/>
      <c r="LV68" s="274"/>
      <c r="LW68" s="274"/>
      <c r="LX68" s="274"/>
      <c r="LY68" s="274"/>
      <c r="LZ68" s="274"/>
      <c r="MA68" s="274"/>
      <c r="MB68" s="274"/>
      <c r="MC68" s="274"/>
      <c r="MD68" s="274"/>
      <c r="ME68" s="274"/>
      <c r="MF68" s="274"/>
      <c r="MG68" s="274"/>
      <c r="MH68" s="274"/>
      <c r="MI68" s="274"/>
      <c r="MJ68" s="274"/>
      <c r="MK68" s="274"/>
      <c r="ML68" s="274"/>
      <c r="MM68" s="274"/>
      <c r="MN68" s="274"/>
      <c r="MO68" s="274"/>
      <c r="MP68" s="274"/>
      <c r="MQ68" s="274"/>
      <c r="MR68" s="274"/>
      <c r="MS68" s="274"/>
      <c r="MT68" s="274"/>
      <c r="MU68" s="274"/>
      <c r="MV68" s="274"/>
      <c r="MW68" s="274"/>
      <c r="MX68" s="274"/>
      <c r="MY68" s="274"/>
      <c r="MZ68" s="274"/>
      <c r="NA68" s="274"/>
      <c r="NB68" s="274"/>
      <c r="NC68" s="274"/>
      <c r="ND68" s="274"/>
      <c r="NE68" s="274"/>
      <c r="NF68" s="274"/>
      <c r="NG68" s="274"/>
      <c r="NH68" s="274"/>
      <c r="NI68" s="274"/>
      <c r="NJ68" s="274"/>
      <c r="NK68" s="274"/>
      <c r="NL68" s="274"/>
      <c r="NM68" s="274"/>
      <c r="NN68" s="274"/>
      <c r="NO68" s="274"/>
      <c r="NP68" s="274"/>
      <c r="NQ68" s="274"/>
      <c r="NR68" s="274"/>
      <c r="NS68" s="274"/>
      <c r="NT68" s="274"/>
      <c r="NU68" s="274"/>
      <c r="NV68" s="274"/>
      <c r="NW68" s="274"/>
      <c r="NX68" s="274"/>
      <c r="NY68" s="274"/>
      <c r="NZ68" s="274"/>
      <c r="OA68" s="274"/>
      <c r="OB68" s="274"/>
      <c r="OC68" s="274"/>
      <c r="OD68" s="274"/>
      <c r="OE68" s="274"/>
      <c r="OF68" s="274"/>
      <c r="OG68" s="274"/>
      <c r="OH68" s="274"/>
      <c r="OI68" s="274"/>
      <c r="OJ68" s="274"/>
      <c r="OK68" s="274"/>
      <c r="OL68" s="274"/>
      <c r="OM68" s="274"/>
      <c r="ON68" s="274"/>
      <c r="OO68" s="274"/>
      <c r="OP68" s="274"/>
      <c r="OQ68" s="274"/>
      <c r="OR68" s="274"/>
      <c r="OS68" s="274"/>
      <c r="OT68" s="274"/>
      <c r="OU68" s="274"/>
      <c r="OV68" s="274"/>
      <c r="OW68" s="274"/>
      <c r="OX68" s="274"/>
      <c r="OY68" s="274"/>
      <c r="OZ68" s="274"/>
      <c r="PA68" s="274"/>
      <c r="PB68" s="274"/>
      <c r="PC68" s="274"/>
      <c r="PD68" s="274"/>
      <c r="PE68" s="274"/>
      <c r="PF68" s="274"/>
      <c r="PG68" s="274"/>
      <c r="PH68" s="274"/>
      <c r="PI68" s="274"/>
      <c r="PJ68" s="274"/>
      <c r="PK68" s="274"/>
      <c r="PL68" s="274"/>
      <c r="PM68" s="274"/>
      <c r="PN68" s="274"/>
      <c r="PO68" s="274"/>
      <c r="PP68" s="274"/>
      <c r="PQ68" s="274"/>
      <c r="PR68" s="274"/>
      <c r="PS68" s="274"/>
      <c r="PT68" s="274"/>
      <c r="PU68" s="274"/>
      <c r="PV68" s="274"/>
      <c r="PW68" s="274"/>
      <c r="PX68" s="274"/>
      <c r="PY68" s="274"/>
      <c r="PZ68" s="274"/>
      <c r="QA68" s="274"/>
      <c r="QB68" s="274"/>
      <c r="QC68" s="274"/>
      <c r="QD68" s="274"/>
      <c r="QE68" s="274"/>
      <c r="QF68" s="274"/>
      <c r="QG68" s="274"/>
      <c r="QH68" s="274"/>
      <c r="QI68" s="274"/>
      <c r="QJ68" s="274"/>
      <c r="QK68" s="274"/>
      <c r="QL68" s="274"/>
      <c r="QM68" s="274"/>
      <c r="QN68" s="274"/>
      <c r="QO68" s="274"/>
      <c r="QP68" s="274"/>
      <c r="QQ68" s="274"/>
      <c r="QR68" s="274"/>
      <c r="QS68" s="274"/>
      <c r="QT68" s="274"/>
      <c r="QU68" s="274"/>
      <c r="QV68" s="274"/>
      <c r="QW68" s="274"/>
      <c r="QX68" s="274"/>
      <c r="QY68" s="274"/>
      <c r="QZ68" s="274"/>
      <c r="RA68" s="274"/>
      <c r="RB68" s="274"/>
      <c r="RC68" s="274"/>
      <c r="RD68" s="274"/>
      <c r="RE68" s="274"/>
      <c r="RF68" s="274"/>
      <c r="RG68" s="274"/>
      <c r="RH68" s="274"/>
      <c r="RI68" s="274"/>
      <c r="RJ68" s="274"/>
      <c r="RK68" s="274"/>
      <c r="RL68" s="274"/>
      <c r="RM68" s="274"/>
      <c r="RN68" s="274"/>
      <c r="RO68" s="274"/>
      <c r="RP68" s="274"/>
    </row>
    <row r="69" spans="1:484" ht="60.75" thickBot="1" x14ac:dyDescent="0.8">
      <c r="A69" s="161" t="s">
        <v>166</v>
      </c>
      <c r="B69" s="633" t="s">
        <v>189</v>
      </c>
      <c r="C69" s="634"/>
      <c r="D69" s="634"/>
      <c r="E69" s="634"/>
      <c r="F69" s="634"/>
      <c r="G69" s="634"/>
      <c r="H69" s="634"/>
      <c r="I69" s="634"/>
      <c r="J69" s="634"/>
      <c r="K69" s="634"/>
      <c r="L69" s="634"/>
      <c r="M69" s="634"/>
      <c r="N69" s="201">
        <v>8</v>
      </c>
      <c r="O69" s="170"/>
      <c r="P69" s="636">
        <f t="shared" si="26"/>
        <v>90</v>
      </c>
      <c r="Q69" s="636"/>
      <c r="R69" s="624">
        <f t="shared" ref="R69" si="27">AC69+AF69+AI69+AM69+AP69+AS69+AV69+AY69+BB69+BE69</f>
        <v>42</v>
      </c>
      <c r="S69" s="624"/>
      <c r="T69" s="657">
        <v>28</v>
      </c>
      <c r="U69" s="657"/>
      <c r="V69" s="657">
        <v>14</v>
      </c>
      <c r="W69" s="657"/>
      <c r="X69" s="657"/>
      <c r="Y69" s="657"/>
      <c r="Z69" s="958"/>
      <c r="AA69" s="959"/>
      <c r="AB69" s="213"/>
      <c r="AC69" s="164"/>
      <c r="AD69" s="240"/>
      <c r="AE69" s="166"/>
      <c r="AF69" s="164"/>
      <c r="AG69" s="176"/>
      <c r="AH69" s="166"/>
      <c r="AI69" s="164"/>
      <c r="AJ69" s="277"/>
      <c r="AK69" s="783"/>
      <c r="AL69" s="640"/>
      <c r="AM69" s="5"/>
      <c r="AN69" s="267"/>
      <c r="AO69" s="213"/>
      <c r="AP69" s="164"/>
      <c r="AQ69" s="39"/>
      <c r="AR69" s="166"/>
      <c r="AS69" s="164"/>
      <c r="AT69" s="240"/>
      <c r="AU69" s="166"/>
      <c r="AV69" s="164"/>
      <c r="AW69" s="176"/>
      <c r="AX69" s="166">
        <v>90</v>
      </c>
      <c r="AY69" s="164">
        <v>42</v>
      </c>
      <c r="AZ69" s="199">
        <v>3</v>
      </c>
      <c r="BA69" s="212"/>
      <c r="BB69" s="178"/>
      <c r="BC69" s="199"/>
      <c r="BD69" s="318"/>
      <c r="BE69" s="178"/>
      <c r="BF69" s="176"/>
      <c r="BG69" s="382">
        <f t="shared" si="4"/>
        <v>3</v>
      </c>
      <c r="BH69" s="410"/>
      <c r="BI69" s="411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274"/>
      <c r="CD69" s="274"/>
      <c r="CE69" s="274"/>
      <c r="CF69" s="274"/>
      <c r="CG69" s="274"/>
      <c r="CH69" s="274"/>
      <c r="CI69" s="274"/>
      <c r="CJ69" s="274"/>
      <c r="CK69" s="274"/>
      <c r="CL69" s="274"/>
      <c r="CM69" s="274"/>
      <c r="CN69" s="274"/>
      <c r="CO69" s="274"/>
      <c r="CP69" s="274"/>
      <c r="CQ69" s="274"/>
      <c r="CR69" s="274"/>
      <c r="CS69" s="274"/>
      <c r="CT69" s="274"/>
      <c r="CU69" s="274"/>
      <c r="CV69" s="274"/>
      <c r="CW69" s="274"/>
      <c r="CX69" s="274"/>
      <c r="CY69" s="274"/>
      <c r="CZ69" s="274"/>
      <c r="DA69" s="274"/>
      <c r="DB69" s="274"/>
      <c r="DC69" s="274"/>
      <c r="DD69" s="274"/>
      <c r="DE69" s="274"/>
      <c r="DF69" s="274"/>
      <c r="DG69" s="274"/>
      <c r="DH69" s="274"/>
      <c r="DI69" s="274"/>
      <c r="DJ69" s="274"/>
      <c r="DK69" s="274"/>
      <c r="DL69" s="274"/>
      <c r="DM69" s="274"/>
      <c r="DN69" s="274"/>
      <c r="DO69" s="274"/>
      <c r="DP69" s="274"/>
      <c r="DQ69" s="274"/>
      <c r="DR69" s="274"/>
      <c r="DS69" s="274"/>
      <c r="DT69" s="274"/>
      <c r="DU69" s="274"/>
      <c r="DV69" s="274"/>
      <c r="DW69" s="274"/>
      <c r="DX69" s="274"/>
      <c r="DY69" s="274"/>
      <c r="DZ69" s="274"/>
      <c r="EA69" s="274"/>
      <c r="EB69" s="274"/>
      <c r="EC69" s="274"/>
      <c r="ED69" s="274"/>
      <c r="EE69" s="274"/>
      <c r="EF69" s="274"/>
      <c r="EG69" s="274"/>
      <c r="EH69" s="274"/>
      <c r="EI69" s="274"/>
      <c r="EJ69" s="274"/>
      <c r="EK69" s="274"/>
      <c r="EL69" s="274"/>
      <c r="EM69" s="274"/>
      <c r="EN69" s="274"/>
      <c r="EO69" s="274"/>
      <c r="EP69" s="274"/>
      <c r="EQ69" s="274"/>
      <c r="ER69" s="274"/>
      <c r="ES69" s="274"/>
      <c r="ET69" s="274"/>
      <c r="EU69" s="274"/>
      <c r="EV69" s="274"/>
      <c r="EW69" s="274"/>
      <c r="EX69" s="274"/>
      <c r="EY69" s="274"/>
      <c r="EZ69" s="274"/>
      <c r="FA69" s="274"/>
      <c r="FB69" s="274"/>
      <c r="FC69" s="274"/>
      <c r="FD69" s="274"/>
      <c r="FE69" s="274"/>
      <c r="FF69" s="274"/>
      <c r="FG69" s="274"/>
      <c r="FH69" s="274"/>
      <c r="FI69" s="274"/>
      <c r="FJ69" s="274"/>
      <c r="FK69" s="274"/>
      <c r="FL69" s="274"/>
      <c r="FM69" s="274"/>
      <c r="FN69" s="274"/>
      <c r="FO69" s="274"/>
      <c r="FP69" s="274"/>
      <c r="FQ69" s="274"/>
      <c r="FR69" s="274"/>
      <c r="FS69" s="274"/>
      <c r="FT69" s="274"/>
      <c r="FU69" s="274"/>
      <c r="FV69" s="274"/>
      <c r="FW69" s="274"/>
      <c r="FX69" s="274"/>
      <c r="FY69" s="274"/>
      <c r="FZ69" s="274"/>
      <c r="GA69" s="274"/>
      <c r="GB69" s="274"/>
      <c r="GC69" s="274"/>
      <c r="GD69" s="274"/>
      <c r="GE69" s="274"/>
      <c r="GF69" s="274"/>
      <c r="GG69" s="274"/>
      <c r="GH69" s="274"/>
      <c r="GI69" s="274"/>
      <c r="GJ69" s="274"/>
      <c r="GK69" s="274"/>
      <c r="GL69" s="274"/>
      <c r="GM69" s="274"/>
      <c r="GN69" s="274"/>
      <c r="GO69" s="274"/>
      <c r="GP69" s="274"/>
      <c r="GQ69" s="274"/>
      <c r="GR69" s="274"/>
      <c r="GS69" s="274"/>
      <c r="GT69" s="274"/>
      <c r="GU69" s="274"/>
      <c r="GV69" s="274"/>
      <c r="GW69" s="274"/>
      <c r="GX69" s="274"/>
      <c r="GY69" s="274"/>
      <c r="GZ69" s="274"/>
      <c r="HA69" s="274"/>
      <c r="HB69" s="274"/>
      <c r="HC69" s="274"/>
      <c r="HD69" s="274"/>
      <c r="HE69" s="274"/>
      <c r="HF69" s="274"/>
      <c r="HG69" s="274"/>
      <c r="HH69" s="274"/>
      <c r="HI69" s="274"/>
      <c r="HJ69" s="274"/>
      <c r="HK69" s="274"/>
      <c r="HL69" s="274"/>
      <c r="HM69" s="274"/>
      <c r="HN69" s="274"/>
      <c r="HO69" s="274"/>
      <c r="HP69" s="274"/>
      <c r="HQ69" s="274"/>
      <c r="HR69" s="274"/>
      <c r="HS69" s="274"/>
      <c r="HT69" s="274"/>
      <c r="HU69" s="274"/>
      <c r="HV69" s="274"/>
      <c r="HW69" s="274"/>
      <c r="HX69" s="274"/>
      <c r="HY69" s="274"/>
      <c r="HZ69" s="274"/>
      <c r="IA69" s="274"/>
      <c r="IB69" s="274"/>
      <c r="IC69" s="274"/>
      <c r="ID69" s="274"/>
      <c r="IE69" s="274"/>
      <c r="IF69" s="274"/>
      <c r="IG69" s="274"/>
      <c r="IH69" s="274"/>
      <c r="II69" s="274"/>
      <c r="IJ69" s="274"/>
      <c r="IK69" s="274"/>
      <c r="IL69" s="274"/>
      <c r="IM69" s="274"/>
      <c r="IN69" s="274"/>
      <c r="IO69" s="274"/>
      <c r="IP69" s="274"/>
      <c r="IQ69" s="274"/>
      <c r="IR69" s="274"/>
      <c r="IS69" s="274"/>
      <c r="IT69" s="274"/>
      <c r="IU69" s="274"/>
      <c r="IV69" s="274"/>
      <c r="IW69" s="274"/>
      <c r="IX69" s="274"/>
      <c r="IY69" s="274"/>
      <c r="IZ69" s="274"/>
      <c r="JA69" s="274"/>
      <c r="JB69" s="274"/>
      <c r="JC69" s="274"/>
      <c r="JD69" s="274"/>
      <c r="JE69" s="274"/>
      <c r="JF69" s="274"/>
      <c r="JG69" s="274"/>
      <c r="JH69" s="274"/>
      <c r="JI69" s="274"/>
      <c r="JJ69" s="274"/>
      <c r="JK69" s="274"/>
      <c r="JL69" s="274"/>
      <c r="JM69" s="274"/>
      <c r="JN69" s="274"/>
      <c r="JO69" s="274"/>
      <c r="JP69" s="274"/>
      <c r="JQ69" s="274"/>
      <c r="JR69" s="274"/>
      <c r="JS69" s="274"/>
      <c r="JT69" s="274"/>
      <c r="JU69" s="274"/>
      <c r="JV69" s="274"/>
      <c r="JW69" s="274"/>
      <c r="JX69" s="274"/>
      <c r="JY69" s="274"/>
      <c r="JZ69" s="274"/>
      <c r="KA69" s="274"/>
      <c r="KB69" s="274"/>
      <c r="KC69" s="274"/>
      <c r="KD69" s="274"/>
      <c r="KE69" s="274"/>
      <c r="KF69" s="274"/>
      <c r="KG69" s="274"/>
      <c r="KH69" s="274"/>
      <c r="KI69" s="274"/>
      <c r="KJ69" s="274"/>
      <c r="KK69" s="274"/>
      <c r="KL69" s="274"/>
      <c r="KM69" s="274"/>
      <c r="KN69" s="274"/>
      <c r="KO69" s="274"/>
      <c r="KP69" s="274"/>
      <c r="KQ69" s="274"/>
      <c r="KR69" s="274"/>
      <c r="KS69" s="274"/>
      <c r="KT69" s="274"/>
      <c r="KU69" s="274"/>
      <c r="KV69" s="274"/>
      <c r="KW69" s="274"/>
      <c r="KX69" s="274"/>
      <c r="KY69" s="274"/>
      <c r="KZ69" s="274"/>
      <c r="LA69" s="274"/>
      <c r="LB69" s="274"/>
      <c r="LC69" s="274"/>
      <c r="LD69" s="274"/>
      <c r="LE69" s="274"/>
      <c r="LF69" s="274"/>
      <c r="LG69" s="274"/>
      <c r="LH69" s="274"/>
      <c r="LI69" s="274"/>
      <c r="LJ69" s="274"/>
      <c r="LK69" s="274"/>
      <c r="LL69" s="274"/>
      <c r="LM69" s="274"/>
      <c r="LN69" s="274"/>
      <c r="LO69" s="274"/>
      <c r="LP69" s="274"/>
      <c r="LQ69" s="274"/>
      <c r="LR69" s="274"/>
      <c r="LS69" s="274"/>
      <c r="LT69" s="274"/>
      <c r="LU69" s="274"/>
      <c r="LV69" s="274"/>
      <c r="LW69" s="274"/>
      <c r="LX69" s="274"/>
      <c r="LY69" s="274"/>
      <c r="LZ69" s="274"/>
      <c r="MA69" s="274"/>
      <c r="MB69" s="274"/>
      <c r="MC69" s="274"/>
      <c r="MD69" s="274"/>
      <c r="ME69" s="274"/>
      <c r="MF69" s="274"/>
      <c r="MG69" s="274"/>
      <c r="MH69" s="274"/>
      <c r="MI69" s="274"/>
      <c r="MJ69" s="274"/>
      <c r="MK69" s="274"/>
      <c r="ML69" s="274"/>
      <c r="MM69" s="274"/>
      <c r="MN69" s="274"/>
      <c r="MO69" s="274"/>
      <c r="MP69" s="274"/>
      <c r="MQ69" s="274"/>
      <c r="MR69" s="274"/>
      <c r="MS69" s="274"/>
      <c r="MT69" s="274"/>
      <c r="MU69" s="274"/>
      <c r="MV69" s="274"/>
      <c r="MW69" s="274"/>
      <c r="MX69" s="274"/>
      <c r="MY69" s="274"/>
      <c r="MZ69" s="274"/>
      <c r="NA69" s="274"/>
      <c r="NB69" s="274"/>
      <c r="NC69" s="274"/>
      <c r="ND69" s="274"/>
      <c r="NE69" s="274"/>
      <c r="NF69" s="274"/>
      <c r="NG69" s="274"/>
      <c r="NH69" s="274"/>
      <c r="NI69" s="274"/>
      <c r="NJ69" s="274"/>
      <c r="NK69" s="274"/>
      <c r="NL69" s="274"/>
      <c r="NM69" s="274"/>
      <c r="NN69" s="274"/>
      <c r="NO69" s="274"/>
      <c r="NP69" s="274"/>
      <c r="NQ69" s="274"/>
      <c r="NR69" s="274"/>
      <c r="NS69" s="274"/>
      <c r="NT69" s="274"/>
      <c r="NU69" s="274"/>
      <c r="NV69" s="274"/>
      <c r="NW69" s="274"/>
      <c r="NX69" s="274"/>
      <c r="NY69" s="274"/>
      <c r="NZ69" s="274"/>
      <c r="OA69" s="274"/>
      <c r="OB69" s="274"/>
      <c r="OC69" s="274"/>
      <c r="OD69" s="274"/>
      <c r="OE69" s="274"/>
      <c r="OF69" s="274"/>
      <c r="OG69" s="274"/>
      <c r="OH69" s="274"/>
      <c r="OI69" s="274"/>
      <c r="OJ69" s="274"/>
      <c r="OK69" s="274"/>
      <c r="OL69" s="274"/>
      <c r="OM69" s="274"/>
      <c r="ON69" s="274"/>
      <c r="OO69" s="274"/>
      <c r="OP69" s="274"/>
      <c r="OQ69" s="274"/>
      <c r="OR69" s="274"/>
      <c r="OS69" s="274"/>
      <c r="OT69" s="274"/>
      <c r="OU69" s="274"/>
      <c r="OV69" s="274"/>
      <c r="OW69" s="274"/>
      <c r="OX69" s="274"/>
      <c r="OY69" s="274"/>
      <c r="OZ69" s="274"/>
      <c r="PA69" s="274"/>
      <c r="PB69" s="274"/>
      <c r="PC69" s="274"/>
      <c r="PD69" s="274"/>
      <c r="PE69" s="274"/>
      <c r="PF69" s="274"/>
      <c r="PG69" s="274"/>
      <c r="PH69" s="274"/>
      <c r="PI69" s="274"/>
      <c r="PJ69" s="274"/>
      <c r="PK69" s="274"/>
      <c r="PL69" s="274"/>
      <c r="PM69" s="274"/>
      <c r="PN69" s="274"/>
      <c r="PO69" s="274"/>
      <c r="PP69" s="274"/>
      <c r="PQ69" s="274"/>
      <c r="PR69" s="274"/>
      <c r="PS69" s="274"/>
      <c r="PT69" s="274"/>
      <c r="PU69" s="274"/>
      <c r="PV69" s="274"/>
      <c r="PW69" s="274"/>
      <c r="PX69" s="274"/>
      <c r="PY69" s="274"/>
      <c r="PZ69" s="274"/>
      <c r="QA69" s="274"/>
      <c r="QB69" s="274"/>
      <c r="QC69" s="274"/>
      <c r="QD69" s="274"/>
      <c r="QE69" s="274"/>
      <c r="QF69" s="274"/>
      <c r="QG69" s="274"/>
      <c r="QH69" s="274"/>
      <c r="QI69" s="274"/>
      <c r="QJ69" s="274"/>
      <c r="QK69" s="274"/>
      <c r="QL69" s="274"/>
      <c r="QM69" s="274"/>
      <c r="QN69" s="274"/>
      <c r="QO69" s="274"/>
      <c r="QP69" s="274"/>
      <c r="QQ69" s="274"/>
      <c r="QR69" s="274"/>
      <c r="QS69" s="274"/>
      <c r="QT69" s="274"/>
      <c r="QU69" s="274"/>
      <c r="QV69" s="274"/>
      <c r="QW69" s="274"/>
      <c r="QX69" s="274"/>
      <c r="QY69" s="274"/>
      <c r="QZ69" s="274"/>
      <c r="RA69" s="274"/>
      <c r="RB69" s="274"/>
      <c r="RC69" s="274"/>
      <c r="RD69" s="274"/>
      <c r="RE69" s="274"/>
      <c r="RF69" s="274"/>
      <c r="RG69" s="274"/>
      <c r="RH69" s="274"/>
      <c r="RI69" s="274"/>
      <c r="RJ69" s="274"/>
      <c r="RK69" s="274"/>
      <c r="RL69" s="274"/>
      <c r="RM69" s="274"/>
      <c r="RN69" s="274"/>
      <c r="RO69" s="274"/>
      <c r="RP69" s="274"/>
    </row>
    <row r="70" spans="1:484" s="409" customFormat="1" ht="62.25" customHeight="1" thickBot="1" x14ac:dyDescent="0.8">
      <c r="A70" s="412" t="s">
        <v>226</v>
      </c>
      <c r="B70" s="1036" t="s">
        <v>278</v>
      </c>
      <c r="C70" s="1037"/>
      <c r="D70" s="1037"/>
      <c r="E70" s="1037"/>
      <c r="F70" s="1037"/>
      <c r="G70" s="1037"/>
      <c r="H70" s="1037"/>
      <c r="I70" s="1037"/>
      <c r="J70" s="1037"/>
      <c r="K70" s="1037"/>
      <c r="L70" s="1037"/>
      <c r="M70" s="1037"/>
      <c r="N70" s="285"/>
      <c r="O70" s="284"/>
      <c r="P70" s="1038"/>
      <c r="Q70" s="1038"/>
      <c r="R70" s="719"/>
      <c r="S70" s="719"/>
      <c r="T70" s="1038"/>
      <c r="U70" s="1038"/>
      <c r="V70" s="1038"/>
      <c r="W70" s="1038"/>
      <c r="X70" s="1038"/>
      <c r="Y70" s="1038"/>
      <c r="Z70" s="1038"/>
      <c r="AA70" s="1052"/>
      <c r="AB70" s="283"/>
      <c r="AC70" s="284"/>
      <c r="AD70" s="238"/>
      <c r="AE70" s="285"/>
      <c r="AF70" s="284"/>
      <c r="AG70" s="286"/>
      <c r="AH70" s="285"/>
      <c r="AI70" s="284"/>
      <c r="AJ70" s="238"/>
      <c r="AK70" s="614"/>
      <c r="AL70" s="615"/>
      <c r="AM70" s="287"/>
      <c r="AN70" s="238"/>
      <c r="AO70" s="288"/>
      <c r="AP70" s="287"/>
      <c r="AQ70" s="238"/>
      <c r="AR70" s="289"/>
      <c r="AS70" s="287"/>
      <c r="AT70" s="286"/>
      <c r="AU70" s="289"/>
      <c r="AV70" s="287"/>
      <c r="AW70" s="238"/>
      <c r="AX70" s="289"/>
      <c r="AY70" s="287"/>
      <c r="AZ70" s="238"/>
      <c r="BA70" s="413"/>
      <c r="BB70" s="286"/>
      <c r="BC70" s="238"/>
      <c r="BD70" s="413"/>
      <c r="BE70" s="286"/>
      <c r="BF70" s="286"/>
      <c r="BG70" s="384">
        <f t="shared" si="4"/>
        <v>0</v>
      </c>
      <c r="BH70" s="967" t="s">
        <v>34</v>
      </c>
      <c r="BI70" s="877"/>
      <c r="BJ70" s="407"/>
      <c r="BK70" s="408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408"/>
      <c r="CD70" s="408"/>
      <c r="CE70" s="408"/>
      <c r="CF70" s="408"/>
      <c r="CG70" s="408"/>
      <c r="CH70" s="408"/>
      <c r="CI70" s="408"/>
      <c r="CJ70" s="408"/>
      <c r="CK70" s="408"/>
      <c r="CL70" s="408"/>
      <c r="CM70" s="408"/>
      <c r="CN70" s="408"/>
      <c r="CO70" s="408"/>
      <c r="CP70" s="408"/>
      <c r="CQ70" s="408"/>
      <c r="CR70" s="408"/>
      <c r="CS70" s="408"/>
      <c r="CT70" s="408"/>
      <c r="CU70" s="408"/>
      <c r="CV70" s="408"/>
      <c r="CW70" s="408"/>
      <c r="CX70" s="408"/>
      <c r="CY70" s="408"/>
      <c r="CZ70" s="408"/>
      <c r="DA70" s="408"/>
      <c r="DB70" s="408"/>
      <c r="DC70" s="408"/>
      <c r="DD70" s="408"/>
      <c r="DE70" s="408"/>
      <c r="DF70" s="408"/>
      <c r="DG70" s="408"/>
      <c r="DH70" s="408"/>
      <c r="DI70" s="408"/>
      <c r="DJ70" s="408"/>
      <c r="DK70" s="408"/>
      <c r="DL70" s="408"/>
      <c r="DM70" s="408"/>
      <c r="DN70" s="408"/>
      <c r="DO70" s="408"/>
      <c r="DP70" s="408"/>
      <c r="DQ70" s="408"/>
      <c r="DR70" s="408"/>
      <c r="DS70" s="408"/>
      <c r="DT70" s="408"/>
      <c r="DU70" s="408"/>
      <c r="DV70" s="408"/>
      <c r="DW70" s="408"/>
      <c r="DX70" s="408"/>
      <c r="DY70" s="408"/>
      <c r="DZ70" s="408"/>
      <c r="EA70" s="408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  <c r="EQ70" s="408"/>
      <c r="ER70" s="408"/>
      <c r="ES70" s="408"/>
      <c r="ET70" s="408"/>
      <c r="EU70" s="408"/>
      <c r="EV70" s="408"/>
      <c r="EW70" s="408"/>
      <c r="EX70" s="408"/>
      <c r="EY70" s="408"/>
      <c r="EZ70" s="408"/>
      <c r="FA70" s="408"/>
      <c r="FB70" s="408"/>
      <c r="FC70" s="408"/>
      <c r="FD70" s="408"/>
      <c r="FE70" s="408"/>
      <c r="FF70" s="408"/>
      <c r="FG70" s="408"/>
      <c r="FH70" s="408"/>
      <c r="FI70" s="408"/>
      <c r="FJ70" s="408"/>
      <c r="FK70" s="408"/>
      <c r="FL70" s="408"/>
      <c r="FM70" s="408"/>
      <c r="FN70" s="408"/>
      <c r="FO70" s="408"/>
      <c r="FP70" s="408"/>
      <c r="FQ70" s="408"/>
      <c r="FR70" s="408"/>
      <c r="FS70" s="408"/>
      <c r="FT70" s="408"/>
      <c r="FU70" s="408"/>
      <c r="FV70" s="408"/>
      <c r="FW70" s="408"/>
      <c r="FX70" s="408"/>
      <c r="FY70" s="408"/>
      <c r="FZ70" s="408"/>
      <c r="GA70" s="408"/>
      <c r="GB70" s="408"/>
      <c r="GC70" s="408"/>
      <c r="GD70" s="408"/>
      <c r="GE70" s="408"/>
      <c r="GF70" s="408"/>
      <c r="GG70" s="408"/>
      <c r="GH70" s="408"/>
      <c r="GI70" s="408"/>
      <c r="GJ70" s="408"/>
      <c r="GK70" s="408"/>
      <c r="GL70" s="408"/>
      <c r="GM70" s="408"/>
      <c r="GN70" s="408"/>
      <c r="GO70" s="408"/>
      <c r="GP70" s="408"/>
      <c r="GQ70" s="408"/>
      <c r="GR70" s="408"/>
      <c r="GS70" s="408"/>
      <c r="GT70" s="408"/>
      <c r="GU70" s="408"/>
      <c r="GV70" s="408"/>
      <c r="GW70" s="408"/>
      <c r="GX70" s="408"/>
      <c r="GY70" s="408"/>
      <c r="GZ70" s="408"/>
      <c r="HA70" s="408"/>
      <c r="HB70" s="408"/>
      <c r="HC70" s="408"/>
      <c r="HD70" s="408"/>
      <c r="HE70" s="408"/>
      <c r="HF70" s="408"/>
      <c r="HG70" s="408"/>
      <c r="HH70" s="408"/>
      <c r="HI70" s="408"/>
      <c r="HJ70" s="408"/>
      <c r="HK70" s="408"/>
      <c r="HL70" s="408"/>
      <c r="HM70" s="408"/>
      <c r="HN70" s="408"/>
      <c r="HO70" s="408"/>
      <c r="HP70" s="408"/>
      <c r="HQ70" s="408"/>
      <c r="HR70" s="408"/>
      <c r="HS70" s="408"/>
      <c r="HT70" s="408"/>
      <c r="HU70" s="408"/>
      <c r="HV70" s="408"/>
      <c r="HW70" s="408"/>
      <c r="HX70" s="408"/>
      <c r="HY70" s="408"/>
      <c r="HZ70" s="408"/>
      <c r="IA70" s="408"/>
      <c r="IB70" s="408"/>
      <c r="IC70" s="408"/>
      <c r="ID70" s="408"/>
      <c r="IE70" s="408"/>
      <c r="IF70" s="408"/>
      <c r="IG70" s="408"/>
      <c r="IH70" s="408"/>
      <c r="II70" s="408"/>
      <c r="IJ70" s="408"/>
      <c r="IK70" s="408"/>
      <c r="IL70" s="408"/>
      <c r="IM70" s="408"/>
      <c r="IN70" s="408"/>
      <c r="IO70" s="408"/>
      <c r="IP70" s="408"/>
      <c r="IQ70" s="408"/>
      <c r="IR70" s="408"/>
      <c r="IS70" s="408"/>
      <c r="IT70" s="408"/>
      <c r="IU70" s="408"/>
      <c r="IV70" s="408"/>
      <c r="IW70" s="408"/>
      <c r="IX70" s="408"/>
      <c r="IY70" s="408"/>
      <c r="IZ70" s="408"/>
      <c r="JA70" s="408"/>
      <c r="JB70" s="408"/>
      <c r="JC70" s="408"/>
      <c r="JD70" s="408"/>
      <c r="JE70" s="408"/>
      <c r="JF70" s="408"/>
      <c r="JG70" s="408"/>
      <c r="JH70" s="408"/>
      <c r="JI70" s="408"/>
      <c r="JJ70" s="408"/>
      <c r="JK70" s="408"/>
      <c r="JL70" s="408"/>
      <c r="JM70" s="408"/>
      <c r="JN70" s="408"/>
      <c r="JO70" s="408"/>
      <c r="JP70" s="408"/>
      <c r="JQ70" s="408"/>
      <c r="JR70" s="408"/>
      <c r="JS70" s="408"/>
      <c r="JT70" s="408"/>
      <c r="JU70" s="408"/>
      <c r="JV70" s="408"/>
      <c r="JW70" s="408"/>
      <c r="JX70" s="408"/>
      <c r="JY70" s="408"/>
      <c r="JZ70" s="408"/>
      <c r="KA70" s="408"/>
      <c r="KB70" s="408"/>
      <c r="KC70" s="408"/>
      <c r="KD70" s="408"/>
      <c r="KE70" s="408"/>
      <c r="KF70" s="408"/>
      <c r="KG70" s="408"/>
      <c r="KH70" s="408"/>
      <c r="KI70" s="408"/>
      <c r="KJ70" s="408"/>
      <c r="KK70" s="408"/>
      <c r="KL70" s="408"/>
      <c r="KM70" s="408"/>
      <c r="KN70" s="408"/>
      <c r="KO70" s="408"/>
      <c r="KP70" s="408"/>
      <c r="KQ70" s="408"/>
      <c r="KR70" s="408"/>
      <c r="KS70" s="408"/>
      <c r="KT70" s="408"/>
      <c r="KU70" s="408"/>
      <c r="KV70" s="408"/>
      <c r="KW70" s="408"/>
      <c r="KX70" s="408"/>
      <c r="KY70" s="408"/>
      <c r="KZ70" s="408"/>
      <c r="LA70" s="408"/>
      <c r="LB70" s="408"/>
      <c r="LC70" s="408"/>
      <c r="LD70" s="408"/>
      <c r="LE70" s="408"/>
      <c r="LF70" s="408"/>
      <c r="LG70" s="408"/>
      <c r="LH70" s="408"/>
      <c r="LI70" s="408"/>
      <c r="LJ70" s="408"/>
      <c r="LK70" s="408"/>
      <c r="LL70" s="408"/>
      <c r="LM70" s="408"/>
      <c r="LN70" s="408"/>
      <c r="LO70" s="408"/>
      <c r="LP70" s="408"/>
      <c r="LQ70" s="408"/>
      <c r="LR70" s="408"/>
      <c r="LS70" s="408"/>
      <c r="LT70" s="408"/>
      <c r="LU70" s="408"/>
      <c r="LV70" s="408"/>
      <c r="LW70" s="408"/>
      <c r="LX70" s="408"/>
      <c r="LY70" s="408"/>
      <c r="LZ70" s="408"/>
      <c r="MA70" s="408"/>
      <c r="MB70" s="408"/>
      <c r="MC70" s="408"/>
      <c r="MD70" s="408"/>
      <c r="ME70" s="408"/>
      <c r="MF70" s="408"/>
      <c r="MG70" s="408"/>
      <c r="MH70" s="408"/>
      <c r="MI70" s="408"/>
      <c r="MJ70" s="408"/>
      <c r="MK70" s="408"/>
      <c r="ML70" s="408"/>
      <c r="MM70" s="408"/>
      <c r="MN70" s="408"/>
      <c r="MO70" s="408"/>
      <c r="MP70" s="408"/>
      <c r="MQ70" s="408"/>
      <c r="MR70" s="408"/>
      <c r="MS70" s="408"/>
      <c r="MT70" s="408"/>
      <c r="MU70" s="408"/>
      <c r="MV70" s="408"/>
      <c r="MW70" s="408"/>
      <c r="MX70" s="408"/>
      <c r="MY70" s="408"/>
      <c r="MZ70" s="408"/>
      <c r="NA70" s="408"/>
      <c r="NB70" s="408"/>
      <c r="NC70" s="408"/>
      <c r="ND70" s="408"/>
      <c r="NE70" s="408"/>
      <c r="NF70" s="408"/>
      <c r="NG70" s="408"/>
      <c r="NH70" s="408"/>
      <c r="NI70" s="408"/>
      <c r="NJ70" s="408"/>
      <c r="NK70" s="408"/>
      <c r="NL70" s="408"/>
      <c r="NM70" s="408"/>
      <c r="NN70" s="408"/>
      <c r="NO70" s="408"/>
      <c r="NP70" s="408"/>
      <c r="NQ70" s="408"/>
      <c r="NR70" s="408"/>
      <c r="NS70" s="408"/>
      <c r="NT70" s="408"/>
      <c r="NU70" s="408"/>
      <c r="NV70" s="408"/>
      <c r="NW70" s="408"/>
      <c r="NX70" s="408"/>
      <c r="NY70" s="408"/>
      <c r="NZ70" s="408"/>
      <c r="OA70" s="408"/>
      <c r="OB70" s="408"/>
      <c r="OC70" s="408"/>
      <c r="OD70" s="408"/>
      <c r="OE70" s="408"/>
      <c r="OF70" s="408"/>
      <c r="OG70" s="408"/>
      <c r="OH70" s="408"/>
      <c r="OI70" s="408"/>
      <c r="OJ70" s="408"/>
      <c r="OK70" s="408"/>
      <c r="OL70" s="408"/>
      <c r="OM70" s="408"/>
      <c r="ON70" s="408"/>
      <c r="OO70" s="408"/>
      <c r="OP70" s="408"/>
      <c r="OQ70" s="408"/>
      <c r="OR70" s="408"/>
      <c r="OS70" s="408"/>
      <c r="OT70" s="408"/>
      <c r="OU70" s="408"/>
      <c r="OV70" s="408"/>
      <c r="OW70" s="408"/>
      <c r="OX70" s="408"/>
      <c r="OY70" s="408"/>
      <c r="OZ70" s="408"/>
      <c r="PA70" s="408"/>
      <c r="PB70" s="408"/>
      <c r="PC70" s="408"/>
      <c r="PD70" s="408"/>
      <c r="PE70" s="408"/>
      <c r="PF70" s="408"/>
      <c r="PG70" s="408"/>
      <c r="PH70" s="408"/>
      <c r="PI70" s="408"/>
      <c r="PJ70" s="408"/>
      <c r="PK70" s="408"/>
      <c r="PL70" s="408"/>
      <c r="PM70" s="408"/>
      <c r="PN70" s="408"/>
      <c r="PO70" s="408"/>
      <c r="PP70" s="408"/>
      <c r="PQ70" s="408"/>
      <c r="PR70" s="408"/>
      <c r="PS70" s="408"/>
      <c r="PT70" s="408"/>
      <c r="PU70" s="408"/>
      <c r="PV70" s="408"/>
      <c r="PW70" s="408"/>
      <c r="PX70" s="408"/>
      <c r="PY70" s="408"/>
      <c r="PZ70" s="408"/>
      <c r="QA70" s="408"/>
      <c r="QB70" s="408"/>
      <c r="QC70" s="408"/>
      <c r="QD70" s="408"/>
      <c r="QE70" s="408"/>
      <c r="QF70" s="408"/>
      <c r="QG70" s="408"/>
      <c r="QH70" s="408"/>
      <c r="QI70" s="408"/>
      <c r="QJ70" s="408"/>
      <c r="QK70" s="408"/>
      <c r="QL70" s="408"/>
      <c r="QM70" s="408"/>
      <c r="QN70" s="408"/>
      <c r="QO70" s="408"/>
      <c r="QP70" s="408"/>
      <c r="QQ70" s="408"/>
      <c r="QR70" s="408"/>
      <c r="QS70" s="408"/>
      <c r="QT70" s="408"/>
      <c r="QU70" s="408"/>
      <c r="QV70" s="408"/>
      <c r="QW70" s="408"/>
      <c r="QX70" s="408"/>
      <c r="QY70" s="408"/>
      <c r="QZ70" s="408"/>
      <c r="RA70" s="408"/>
      <c r="RB70" s="408"/>
      <c r="RC70" s="408"/>
      <c r="RD70" s="408"/>
      <c r="RE70" s="408"/>
      <c r="RF70" s="408"/>
      <c r="RG70" s="408"/>
      <c r="RH70" s="408"/>
      <c r="RI70" s="408"/>
      <c r="RJ70" s="408"/>
      <c r="RK70" s="408"/>
      <c r="RL70" s="408"/>
      <c r="RM70" s="408"/>
      <c r="RN70" s="408"/>
      <c r="RO70" s="408"/>
      <c r="RP70" s="408"/>
    </row>
    <row r="71" spans="1:484" ht="60.75" thickBot="1" x14ac:dyDescent="0.8">
      <c r="A71" s="414" t="s">
        <v>167</v>
      </c>
      <c r="B71" s="1048" t="s">
        <v>359</v>
      </c>
      <c r="C71" s="1049"/>
      <c r="D71" s="1049"/>
      <c r="E71" s="1049"/>
      <c r="F71" s="1049"/>
      <c r="G71" s="1049"/>
      <c r="H71" s="1049"/>
      <c r="I71" s="1049"/>
      <c r="J71" s="1049"/>
      <c r="K71" s="1049"/>
      <c r="L71" s="1049"/>
      <c r="M71" s="1049"/>
      <c r="N71" s="38"/>
      <c r="O71" s="163">
        <v>5</v>
      </c>
      <c r="P71" s="651">
        <f t="shared" ref="P71" si="28">AB71+AE71+AH71+AK71+AO71+AR71+AU71+AX71+BA71+BD71</f>
        <v>110</v>
      </c>
      <c r="Q71" s="651"/>
      <c r="R71" s="628">
        <f t="shared" ref="R71" si="29">AC71+AF71+AI71+AM71+AP71+AS71+AV71+AY71+BB71+BE71</f>
        <v>50</v>
      </c>
      <c r="S71" s="628"/>
      <c r="T71" s="628">
        <v>18</v>
      </c>
      <c r="U71" s="628"/>
      <c r="V71" s="628">
        <v>16</v>
      </c>
      <c r="W71" s="628"/>
      <c r="X71" s="628">
        <v>16</v>
      </c>
      <c r="Y71" s="628"/>
      <c r="Z71" s="659"/>
      <c r="AA71" s="660"/>
      <c r="AB71" s="415"/>
      <c r="AC71" s="59"/>
      <c r="AD71" s="416"/>
      <c r="AE71" s="38"/>
      <c r="AF71" s="163"/>
      <c r="AG71" s="276"/>
      <c r="AH71" s="38"/>
      <c r="AI71" s="163"/>
      <c r="AJ71" s="276"/>
      <c r="AK71" s="611"/>
      <c r="AL71" s="628"/>
      <c r="AM71" s="163"/>
      <c r="AN71" s="185"/>
      <c r="AO71" s="38">
        <v>110</v>
      </c>
      <c r="AP71" s="163">
        <v>50</v>
      </c>
      <c r="AQ71" s="276">
        <v>3</v>
      </c>
      <c r="AR71" s="184"/>
      <c r="AS71" s="163"/>
      <c r="AT71" s="185"/>
      <c r="AU71" s="38"/>
      <c r="AV71" s="163"/>
      <c r="AW71" s="276"/>
      <c r="AX71" s="184"/>
      <c r="AY71" s="163"/>
      <c r="AZ71" s="183"/>
      <c r="BA71" s="38"/>
      <c r="BB71" s="163"/>
      <c r="BC71" s="227"/>
      <c r="BD71" s="184"/>
      <c r="BE71" s="163"/>
      <c r="BF71" s="185"/>
      <c r="BG71" s="391">
        <f t="shared" si="4"/>
        <v>3</v>
      </c>
      <c r="BH71" s="610"/>
      <c r="BI71" s="66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274"/>
      <c r="CD71" s="274"/>
      <c r="CE71" s="274"/>
      <c r="CF71" s="274"/>
      <c r="CG71" s="274"/>
      <c r="CH71" s="274"/>
      <c r="CI71" s="274"/>
      <c r="CJ71" s="274"/>
      <c r="CK71" s="274"/>
      <c r="CL71" s="274"/>
      <c r="CM71" s="274"/>
      <c r="CN71" s="274"/>
      <c r="CO71" s="274"/>
      <c r="CP71" s="274"/>
      <c r="CQ71" s="274"/>
      <c r="CR71" s="274"/>
      <c r="CS71" s="274"/>
      <c r="CT71" s="274"/>
      <c r="CU71" s="274"/>
      <c r="CV71" s="274"/>
      <c r="CW71" s="274"/>
      <c r="CX71" s="274"/>
      <c r="CY71" s="274"/>
      <c r="CZ71" s="274"/>
      <c r="DA71" s="274"/>
      <c r="DB71" s="274"/>
      <c r="DC71" s="274"/>
      <c r="DD71" s="274"/>
      <c r="DE71" s="274"/>
      <c r="DF71" s="274"/>
      <c r="DG71" s="274"/>
      <c r="DH71" s="274"/>
      <c r="DI71" s="274"/>
      <c r="DJ71" s="274"/>
      <c r="DK71" s="274"/>
      <c r="DL71" s="274"/>
      <c r="DM71" s="274"/>
      <c r="DN71" s="274"/>
      <c r="DO71" s="274"/>
      <c r="DP71" s="274"/>
      <c r="DQ71" s="274"/>
      <c r="DR71" s="274"/>
      <c r="DS71" s="274"/>
      <c r="DT71" s="274"/>
      <c r="DU71" s="274"/>
      <c r="DV71" s="274"/>
      <c r="DW71" s="274"/>
      <c r="DX71" s="274"/>
      <c r="DY71" s="274"/>
      <c r="DZ71" s="274"/>
      <c r="EA71" s="274"/>
      <c r="EB71" s="274"/>
      <c r="EC71" s="274"/>
      <c r="ED71" s="274"/>
      <c r="EE71" s="274"/>
      <c r="EF71" s="274"/>
      <c r="EG71" s="274"/>
      <c r="EH71" s="274"/>
      <c r="EI71" s="274"/>
      <c r="EJ71" s="274"/>
      <c r="EK71" s="274"/>
      <c r="EL71" s="274"/>
      <c r="EM71" s="274"/>
      <c r="EN71" s="274"/>
      <c r="EO71" s="274"/>
      <c r="EP71" s="274"/>
      <c r="EQ71" s="274"/>
      <c r="ER71" s="274"/>
      <c r="ES71" s="274"/>
      <c r="ET71" s="274"/>
      <c r="EU71" s="274"/>
      <c r="EV71" s="274"/>
      <c r="EW71" s="274"/>
      <c r="EX71" s="274"/>
      <c r="EY71" s="274"/>
      <c r="EZ71" s="274"/>
      <c r="FA71" s="274"/>
      <c r="FB71" s="274"/>
      <c r="FC71" s="274"/>
      <c r="FD71" s="274"/>
      <c r="FE71" s="274"/>
      <c r="FF71" s="274"/>
      <c r="FG71" s="274"/>
      <c r="FH71" s="274"/>
      <c r="FI71" s="274"/>
      <c r="FJ71" s="274"/>
      <c r="FK71" s="274"/>
      <c r="FL71" s="274"/>
      <c r="FM71" s="274"/>
      <c r="FN71" s="274"/>
      <c r="FO71" s="274"/>
      <c r="FP71" s="274"/>
      <c r="FQ71" s="274"/>
      <c r="FR71" s="274"/>
      <c r="FS71" s="274"/>
      <c r="FT71" s="274"/>
      <c r="FU71" s="274"/>
      <c r="FV71" s="274"/>
      <c r="FW71" s="274"/>
      <c r="FX71" s="274"/>
      <c r="FY71" s="274"/>
      <c r="FZ71" s="274"/>
      <c r="GA71" s="274"/>
      <c r="GB71" s="274"/>
      <c r="GC71" s="274"/>
      <c r="GD71" s="274"/>
      <c r="GE71" s="274"/>
      <c r="GF71" s="274"/>
      <c r="GG71" s="274"/>
      <c r="GH71" s="274"/>
      <c r="GI71" s="274"/>
      <c r="GJ71" s="274"/>
      <c r="GK71" s="274"/>
      <c r="GL71" s="274"/>
      <c r="GM71" s="274"/>
      <c r="GN71" s="274"/>
      <c r="GO71" s="274"/>
      <c r="GP71" s="274"/>
      <c r="GQ71" s="274"/>
      <c r="GR71" s="274"/>
      <c r="GS71" s="274"/>
      <c r="GT71" s="274"/>
      <c r="GU71" s="274"/>
      <c r="GV71" s="274"/>
      <c r="GW71" s="274"/>
      <c r="GX71" s="274"/>
      <c r="GY71" s="274"/>
      <c r="GZ71" s="274"/>
      <c r="HA71" s="274"/>
      <c r="HB71" s="274"/>
      <c r="HC71" s="274"/>
      <c r="HD71" s="274"/>
      <c r="HE71" s="274"/>
      <c r="HF71" s="274"/>
      <c r="HG71" s="274"/>
      <c r="HH71" s="274"/>
      <c r="HI71" s="274"/>
      <c r="HJ71" s="274"/>
      <c r="HK71" s="274"/>
      <c r="HL71" s="274"/>
      <c r="HM71" s="274"/>
      <c r="HN71" s="274"/>
      <c r="HO71" s="274"/>
      <c r="HP71" s="274"/>
      <c r="HQ71" s="274"/>
      <c r="HR71" s="274"/>
      <c r="HS71" s="274"/>
      <c r="HT71" s="274"/>
      <c r="HU71" s="274"/>
      <c r="HV71" s="274"/>
      <c r="HW71" s="274"/>
      <c r="HX71" s="274"/>
      <c r="HY71" s="274"/>
      <c r="HZ71" s="274"/>
      <c r="IA71" s="274"/>
      <c r="IB71" s="274"/>
      <c r="IC71" s="274"/>
      <c r="ID71" s="274"/>
      <c r="IE71" s="274"/>
      <c r="IF71" s="274"/>
      <c r="IG71" s="274"/>
      <c r="IH71" s="274"/>
      <c r="II71" s="274"/>
      <c r="IJ71" s="274"/>
      <c r="IK71" s="274"/>
      <c r="IL71" s="274"/>
      <c r="IM71" s="274"/>
      <c r="IN71" s="274"/>
      <c r="IO71" s="274"/>
      <c r="IP71" s="274"/>
      <c r="IQ71" s="274"/>
      <c r="IR71" s="274"/>
      <c r="IS71" s="274"/>
      <c r="IT71" s="274"/>
      <c r="IU71" s="274"/>
      <c r="IV71" s="274"/>
      <c r="IW71" s="274"/>
      <c r="IX71" s="274"/>
      <c r="IY71" s="274"/>
      <c r="IZ71" s="274"/>
      <c r="JA71" s="274"/>
      <c r="JB71" s="274"/>
      <c r="JC71" s="274"/>
      <c r="JD71" s="274"/>
      <c r="JE71" s="274"/>
      <c r="JF71" s="274"/>
      <c r="JG71" s="274"/>
      <c r="JH71" s="274"/>
      <c r="JI71" s="274"/>
      <c r="JJ71" s="274"/>
      <c r="JK71" s="274"/>
      <c r="JL71" s="274"/>
      <c r="JM71" s="274"/>
      <c r="JN71" s="274"/>
      <c r="JO71" s="274"/>
      <c r="JP71" s="274"/>
      <c r="JQ71" s="274"/>
      <c r="JR71" s="274"/>
      <c r="JS71" s="274"/>
      <c r="JT71" s="274"/>
      <c r="JU71" s="274"/>
      <c r="JV71" s="274"/>
      <c r="JW71" s="274"/>
      <c r="JX71" s="274"/>
      <c r="JY71" s="274"/>
      <c r="JZ71" s="274"/>
      <c r="KA71" s="274"/>
      <c r="KB71" s="274"/>
      <c r="KC71" s="274"/>
      <c r="KD71" s="274"/>
      <c r="KE71" s="274"/>
      <c r="KF71" s="274"/>
      <c r="KG71" s="274"/>
      <c r="KH71" s="274"/>
      <c r="KI71" s="274"/>
      <c r="KJ71" s="274"/>
      <c r="KK71" s="274"/>
      <c r="KL71" s="274"/>
      <c r="KM71" s="274"/>
      <c r="KN71" s="274"/>
      <c r="KO71" s="274"/>
      <c r="KP71" s="274"/>
      <c r="KQ71" s="274"/>
      <c r="KR71" s="274"/>
      <c r="KS71" s="274"/>
      <c r="KT71" s="274"/>
      <c r="KU71" s="274"/>
      <c r="KV71" s="274"/>
      <c r="KW71" s="274"/>
      <c r="KX71" s="274"/>
      <c r="KY71" s="274"/>
      <c r="KZ71" s="274"/>
      <c r="LA71" s="274"/>
      <c r="LB71" s="274"/>
      <c r="LC71" s="274"/>
      <c r="LD71" s="274"/>
      <c r="LE71" s="274"/>
      <c r="LF71" s="274"/>
      <c r="LG71" s="274"/>
      <c r="LH71" s="274"/>
      <c r="LI71" s="274"/>
      <c r="LJ71" s="274"/>
      <c r="LK71" s="274"/>
      <c r="LL71" s="274"/>
      <c r="LM71" s="274"/>
      <c r="LN71" s="274"/>
      <c r="LO71" s="274"/>
      <c r="LP71" s="274"/>
      <c r="LQ71" s="274"/>
      <c r="LR71" s="274"/>
      <c r="LS71" s="274"/>
      <c r="LT71" s="274"/>
      <c r="LU71" s="274"/>
      <c r="LV71" s="274"/>
      <c r="LW71" s="274"/>
      <c r="LX71" s="274"/>
      <c r="LY71" s="274"/>
      <c r="LZ71" s="274"/>
      <c r="MA71" s="274"/>
      <c r="MB71" s="274"/>
      <c r="MC71" s="274"/>
      <c r="MD71" s="274"/>
      <c r="ME71" s="274"/>
      <c r="MF71" s="274"/>
      <c r="MG71" s="274"/>
      <c r="MH71" s="274"/>
      <c r="MI71" s="274"/>
      <c r="MJ71" s="274"/>
      <c r="MK71" s="274"/>
      <c r="ML71" s="274"/>
      <c r="MM71" s="274"/>
      <c r="MN71" s="274"/>
      <c r="MO71" s="274"/>
      <c r="MP71" s="274"/>
      <c r="MQ71" s="274"/>
      <c r="MR71" s="274"/>
      <c r="MS71" s="274"/>
      <c r="MT71" s="274"/>
      <c r="MU71" s="274"/>
      <c r="MV71" s="274"/>
      <c r="MW71" s="274"/>
      <c r="MX71" s="274"/>
      <c r="MY71" s="274"/>
      <c r="MZ71" s="274"/>
      <c r="NA71" s="274"/>
      <c r="NB71" s="274"/>
      <c r="NC71" s="274"/>
      <c r="ND71" s="274"/>
      <c r="NE71" s="274"/>
      <c r="NF71" s="274"/>
      <c r="NG71" s="274"/>
      <c r="NH71" s="274"/>
      <c r="NI71" s="274"/>
      <c r="NJ71" s="274"/>
      <c r="NK71" s="274"/>
      <c r="NL71" s="274"/>
      <c r="NM71" s="274"/>
      <c r="NN71" s="274"/>
      <c r="NO71" s="274"/>
      <c r="NP71" s="274"/>
      <c r="NQ71" s="274"/>
      <c r="NR71" s="274"/>
      <c r="NS71" s="274"/>
      <c r="NT71" s="274"/>
      <c r="NU71" s="274"/>
      <c r="NV71" s="274"/>
      <c r="NW71" s="274"/>
      <c r="NX71" s="274"/>
      <c r="NY71" s="274"/>
      <c r="NZ71" s="274"/>
      <c r="OA71" s="274"/>
      <c r="OB71" s="274"/>
      <c r="OC71" s="274"/>
      <c r="OD71" s="274"/>
      <c r="OE71" s="274"/>
      <c r="OF71" s="274"/>
      <c r="OG71" s="274"/>
      <c r="OH71" s="274"/>
      <c r="OI71" s="274"/>
      <c r="OJ71" s="274"/>
      <c r="OK71" s="274"/>
      <c r="OL71" s="274"/>
      <c r="OM71" s="274"/>
      <c r="ON71" s="274"/>
      <c r="OO71" s="274"/>
      <c r="OP71" s="274"/>
      <c r="OQ71" s="274"/>
      <c r="OR71" s="274"/>
      <c r="OS71" s="274"/>
      <c r="OT71" s="274"/>
      <c r="OU71" s="274"/>
      <c r="OV71" s="274"/>
      <c r="OW71" s="274"/>
      <c r="OX71" s="274"/>
      <c r="OY71" s="274"/>
      <c r="OZ71" s="274"/>
      <c r="PA71" s="274"/>
      <c r="PB71" s="274"/>
      <c r="PC71" s="274"/>
      <c r="PD71" s="274"/>
      <c r="PE71" s="274"/>
      <c r="PF71" s="274"/>
      <c r="PG71" s="274"/>
      <c r="PH71" s="274"/>
      <c r="PI71" s="274"/>
      <c r="PJ71" s="274"/>
      <c r="PK71" s="274"/>
      <c r="PL71" s="274"/>
      <c r="PM71" s="274"/>
      <c r="PN71" s="274"/>
      <c r="PO71" s="274"/>
      <c r="PP71" s="274"/>
      <c r="PQ71" s="274"/>
      <c r="PR71" s="274"/>
      <c r="PS71" s="274"/>
      <c r="PT71" s="274"/>
      <c r="PU71" s="274"/>
      <c r="PV71" s="274"/>
      <c r="PW71" s="274"/>
      <c r="PX71" s="274"/>
      <c r="PY71" s="274"/>
      <c r="PZ71" s="274"/>
      <c r="QA71" s="274"/>
      <c r="QB71" s="274"/>
      <c r="QC71" s="274"/>
      <c r="QD71" s="274"/>
      <c r="QE71" s="274"/>
      <c r="QF71" s="274"/>
      <c r="QG71" s="274"/>
      <c r="QH71" s="274"/>
      <c r="QI71" s="274"/>
      <c r="QJ71" s="274"/>
      <c r="QK71" s="274"/>
      <c r="QL71" s="274"/>
      <c r="QM71" s="274"/>
      <c r="QN71" s="274"/>
      <c r="QO71" s="274"/>
      <c r="QP71" s="274"/>
      <c r="QQ71" s="274"/>
      <c r="QR71" s="274"/>
      <c r="QS71" s="274"/>
      <c r="QT71" s="274"/>
      <c r="QU71" s="274"/>
      <c r="QV71" s="274"/>
      <c r="QW71" s="274"/>
      <c r="QX71" s="274"/>
      <c r="QY71" s="274"/>
      <c r="QZ71" s="274"/>
      <c r="RA71" s="274"/>
      <c r="RB71" s="274"/>
      <c r="RC71" s="274"/>
      <c r="RD71" s="274"/>
      <c r="RE71" s="274"/>
      <c r="RF71" s="274"/>
      <c r="RG71" s="274"/>
      <c r="RH71" s="274"/>
      <c r="RI71" s="274"/>
      <c r="RJ71" s="274"/>
      <c r="RK71" s="274"/>
      <c r="RL71" s="274"/>
      <c r="RM71" s="274"/>
      <c r="RN71" s="274"/>
      <c r="RO71" s="274"/>
      <c r="RP71" s="274"/>
    </row>
    <row r="72" spans="1:484" s="409" customFormat="1" ht="127.5" customHeight="1" thickBot="1" x14ac:dyDescent="0.4">
      <c r="A72" s="389" t="s">
        <v>301</v>
      </c>
      <c r="B72" s="952" t="s">
        <v>398</v>
      </c>
      <c r="C72" s="1025"/>
      <c r="D72" s="1025"/>
      <c r="E72" s="1025"/>
      <c r="F72" s="1025"/>
      <c r="G72" s="1025"/>
      <c r="H72" s="1025"/>
      <c r="I72" s="1025"/>
      <c r="J72" s="1025"/>
      <c r="K72" s="1025"/>
      <c r="L72" s="1025"/>
      <c r="M72" s="1025"/>
      <c r="N72" s="21"/>
      <c r="O72" s="162"/>
      <c r="P72" s="659"/>
      <c r="Q72" s="659"/>
      <c r="R72" s="628"/>
      <c r="S72" s="628"/>
      <c r="T72" s="659"/>
      <c r="U72" s="659"/>
      <c r="V72" s="659"/>
      <c r="W72" s="659"/>
      <c r="X72" s="659"/>
      <c r="Y72" s="659"/>
      <c r="Z72" s="659"/>
      <c r="AA72" s="660"/>
      <c r="AB72" s="249"/>
      <c r="AC72" s="162"/>
      <c r="AD72" s="20"/>
      <c r="AE72" s="21"/>
      <c r="AF72" s="162"/>
      <c r="AG72" s="22"/>
      <c r="AH72" s="21"/>
      <c r="AI72" s="162"/>
      <c r="AJ72" s="22"/>
      <c r="AK72" s="1050"/>
      <c r="AL72" s="1051"/>
      <c r="AM72" s="23"/>
      <c r="AN72" s="20"/>
      <c r="AO72" s="182"/>
      <c r="AP72" s="23"/>
      <c r="AQ72" s="20"/>
      <c r="AR72" s="24"/>
      <c r="AS72" s="23"/>
      <c r="AT72" s="22"/>
      <c r="AU72" s="24"/>
      <c r="AV72" s="23"/>
      <c r="AW72" s="20"/>
      <c r="AX72" s="24"/>
      <c r="AY72" s="23"/>
      <c r="AZ72" s="20"/>
      <c r="BA72" s="25"/>
      <c r="BB72" s="22"/>
      <c r="BC72" s="20"/>
      <c r="BD72" s="25"/>
      <c r="BE72" s="22"/>
      <c r="BF72" s="22"/>
      <c r="BG72" s="391">
        <f>SUM(AD72,AG72,AJ72,AN72,AQ72,AT72,AW72,AZ72,BC72,BF72)</f>
        <v>0</v>
      </c>
      <c r="BH72" s="697" t="s">
        <v>35</v>
      </c>
      <c r="BI72" s="632"/>
      <c r="BJ72" s="407"/>
      <c r="BK72" s="408"/>
      <c r="BL72" s="408"/>
      <c r="BM72" s="408"/>
      <c r="BN72" s="408"/>
      <c r="BO72" s="408"/>
      <c r="BP72" s="408"/>
      <c r="BQ72" s="408"/>
      <c r="BR72" s="408"/>
      <c r="BS72" s="408"/>
      <c r="BT72" s="408"/>
      <c r="BU72" s="408"/>
      <c r="BV72" s="408"/>
      <c r="BW72" s="408"/>
      <c r="BX72" s="408"/>
      <c r="BY72" s="408"/>
      <c r="BZ72" s="408"/>
      <c r="CA72" s="408"/>
      <c r="CB72" s="408"/>
      <c r="CC72" s="408"/>
      <c r="CD72" s="408"/>
      <c r="CE72" s="408"/>
      <c r="CF72" s="408"/>
      <c r="CG72" s="408"/>
      <c r="CH72" s="408"/>
      <c r="CI72" s="408"/>
      <c r="CJ72" s="408"/>
      <c r="CK72" s="408"/>
      <c r="CL72" s="408"/>
      <c r="CM72" s="408"/>
      <c r="CN72" s="408"/>
      <c r="CO72" s="408"/>
      <c r="CP72" s="408"/>
      <c r="CQ72" s="408"/>
      <c r="CR72" s="408"/>
      <c r="CS72" s="408"/>
      <c r="CT72" s="408"/>
      <c r="CU72" s="408"/>
      <c r="CV72" s="408"/>
      <c r="CW72" s="408"/>
      <c r="CX72" s="408"/>
      <c r="CY72" s="408"/>
      <c r="CZ72" s="408"/>
      <c r="DA72" s="408"/>
      <c r="DB72" s="408"/>
      <c r="DC72" s="408"/>
      <c r="DD72" s="408"/>
      <c r="DE72" s="408"/>
      <c r="DF72" s="408"/>
      <c r="DG72" s="408"/>
      <c r="DH72" s="408"/>
      <c r="DI72" s="408"/>
      <c r="DJ72" s="408"/>
      <c r="DK72" s="408"/>
      <c r="DL72" s="408"/>
      <c r="DM72" s="408"/>
      <c r="DN72" s="408"/>
      <c r="DO72" s="408"/>
      <c r="DP72" s="408"/>
      <c r="DQ72" s="408"/>
      <c r="DR72" s="408"/>
      <c r="DS72" s="408"/>
      <c r="DT72" s="408"/>
      <c r="DU72" s="408"/>
      <c r="DV72" s="408"/>
      <c r="DW72" s="408"/>
      <c r="DX72" s="408"/>
      <c r="DY72" s="408"/>
      <c r="DZ72" s="408"/>
      <c r="EA72" s="408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  <c r="EQ72" s="408"/>
      <c r="ER72" s="408"/>
      <c r="ES72" s="408"/>
      <c r="ET72" s="408"/>
      <c r="EU72" s="408"/>
      <c r="EV72" s="408"/>
      <c r="EW72" s="408"/>
      <c r="EX72" s="408"/>
      <c r="EY72" s="408"/>
      <c r="EZ72" s="408"/>
      <c r="FA72" s="408"/>
      <c r="FB72" s="408"/>
      <c r="FC72" s="408"/>
      <c r="FD72" s="408"/>
      <c r="FE72" s="408"/>
      <c r="FF72" s="408"/>
      <c r="FG72" s="408"/>
      <c r="FH72" s="408"/>
      <c r="FI72" s="408"/>
      <c r="FJ72" s="408"/>
      <c r="FK72" s="408"/>
      <c r="FL72" s="408"/>
      <c r="FM72" s="408"/>
      <c r="FN72" s="408"/>
      <c r="FO72" s="408"/>
      <c r="FP72" s="408"/>
      <c r="FQ72" s="408"/>
      <c r="FR72" s="408"/>
      <c r="FS72" s="408"/>
      <c r="FT72" s="408"/>
      <c r="FU72" s="408"/>
      <c r="FV72" s="408"/>
      <c r="FW72" s="408"/>
      <c r="FX72" s="408"/>
      <c r="FY72" s="408"/>
      <c r="FZ72" s="408"/>
      <c r="GA72" s="408"/>
      <c r="GB72" s="408"/>
      <c r="GC72" s="408"/>
      <c r="GD72" s="408"/>
      <c r="GE72" s="408"/>
      <c r="GF72" s="408"/>
      <c r="GG72" s="408"/>
      <c r="GH72" s="408"/>
      <c r="GI72" s="408"/>
      <c r="GJ72" s="408"/>
      <c r="GK72" s="408"/>
      <c r="GL72" s="408"/>
      <c r="GM72" s="408"/>
      <c r="GN72" s="408"/>
      <c r="GO72" s="408"/>
      <c r="GP72" s="408"/>
      <c r="GQ72" s="408"/>
      <c r="GR72" s="408"/>
      <c r="GS72" s="408"/>
      <c r="GT72" s="408"/>
      <c r="GU72" s="408"/>
      <c r="GV72" s="408"/>
      <c r="GW72" s="408"/>
      <c r="GX72" s="408"/>
      <c r="GY72" s="408"/>
      <c r="GZ72" s="408"/>
      <c r="HA72" s="408"/>
      <c r="HB72" s="408"/>
      <c r="HC72" s="408"/>
      <c r="HD72" s="408"/>
      <c r="HE72" s="408"/>
      <c r="HF72" s="408"/>
      <c r="HG72" s="408"/>
      <c r="HH72" s="408"/>
      <c r="HI72" s="408"/>
      <c r="HJ72" s="408"/>
      <c r="HK72" s="408"/>
      <c r="HL72" s="408"/>
      <c r="HM72" s="408"/>
      <c r="HN72" s="408"/>
      <c r="HO72" s="408"/>
      <c r="HP72" s="408"/>
      <c r="HQ72" s="408"/>
      <c r="HR72" s="408"/>
      <c r="HS72" s="408"/>
      <c r="HT72" s="408"/>
      <c r="HU72" s="408"/>
      <c r="HV72" s="408"/>
      <c r="HW72" s="408"/>
      <c r="HX72" s="408"/>
      <c r="HY72" s="408"/>
      <c r="HZ72" s="408"/>
      <c r="IA72" s="408"/>
      <c r="IB72" s="408"/>
      <c r="IC72" s="408"/>
      <c r="ID72" s="408"/>
      <c r="IE72" s="408"/>
      <c r="IF72" s="408"/>
      <c r="IG72" s="408"/>
      <c r="IH72" s="408"/>
      <c r="II72" s="408"/>
      <c r="IJ72" s="408"/>
      <c r="IK72" s="408"/>
      <c r="IL72" s="408"/>
      <c r="IM72" s="408"/>
      <c r="IN72" s="408"/>
      <c r="IO72" s="408"/>
      <c r="IP72" s="408"/>
      <c r="IQ72" s="408"/>
      <c r="IR72" s="408"/>
      <c r="IS72" s="408"/>
      <c r="IT72" s="408"/>
      <c r="IU72" s="408"/>
      <c r="IV72" s="408"/>
      <c r="IW72" s="408"/>
      <c r="IX72" s="408"/>
      <c r="IY72" s="408"/>
      <c r="IZ72" s="408"/>
      <c r="JA72" s="408"/>
      <c r="JB72" s="408"/>
      <c r="JC72" s="408"/>
      <c r="JD72" s="408"/>
      <c r="JE72" s="408"/>
      <c r="JF72" s="408"/>
      <c r="JG72" s="408"/>
      <c r="JH72" s="408"/>
      <c r="JI72" s="408"/>
      <c r="JJ72" s="408"/>
      <c r="JK72" s="408"/>
      <c r="JL72" s="408"/>
      <c r="JM72" s="408"/>
      <c r="JN72" s="408"/>
      <c r="JO72" s="408"/>
      <c r="JP72" s="408"/>
      <c r="JQ72" s="408"/>
      <c r="JR72" s="408"/>
      <c r="JS72" s="408"/>
      <c r="JT72" s="408"/>
      <c r="JU72" s="408"/>
      <c r="JV72" s="408"/>
      <c r="JW72" s="408"/>
      <c r="JX72" s="408"/>
      <c r="JY72" s="408"/>
      <c r="JZ72" s="408"/>
      <c r="KA72" s="408"/>
      <c r="KB72" s="408"/>
      <c r="KC72" s="408"/>
      <c r="KD72" s="408"/>
      <c r="KE72" s="408"/>
      <c r="KF72" s="408"/>
      <c r="KG72" s="408"/>
      <c r="KH72" s="408"/>
      <c r="KI72" s="408"/>
      <c r="KJ72" s="408"/>
      <c r="KK72" s="408"/>
      <c r="KL72" s="408"/>
      <c r="KM72" s="408"/>
      <c r="KN72" s="408"/>
      <c r="KO72" s="408"/>
      <c r="KP72" s="408"/>
      <c r="KQ72" s="408"/>
      <c r="KR72" s="408"/>
      <c r="KS72" s="408"/>
      <c r="KT72" s="408"/>
      <c r="KU72" s="408"/>
      <c r="KV72" s="408"/>
      <c r="KW72" s="408"/>
      <c r="KX72" s="408"/>
      <c r="KY72" s="408"/>
      <c r="KZ72" s="408"/>
      <c r="LA72" s="408"/>
      <c r="LB72" s="408"/>
      <c r="LC72" s="408"/>
      <c r="LD72" s="408"/>
      <c r="LE72" s="408"/>
      <c r="LF72" s="408"/>
      <c r="LG72" s="408"/>
      <c r="LH72" s="408"/>
      <c r="LI72" s="408"/>
      <c r="LJ72" s="408"/>
      <c r="LK72" s="408"/>
      <c r="LL72" s="408"/>
      <c r="LM72" s="408"/>
      <c r="LN72" s="408"/>
      <c r="LO72" s="408"/>
      <c r="LP72" s="408"/>
      <c r="LQ72" s="408"/>
      <c r="LR72" s="408"/>
      <c r="LS72" s="408"/>
      <c r="LT72" s="408"/>
      <c r="LU72" s="408"/>
      <c r="LV72" s="408"/>
      <c r="LW72" s="408"/>
      <c r="LX72" s="408"/>
      <c r="LY72" s="408"/>
      <c r="LZ72" s="408"/>
      <c r="MA72" s="408"/>
      <c r="MB72" s="408"/>
      <c r="MC72" s="408"/>
      <c r="MD72" s="408"/>
      <c r="ME72" s="408"/>
      <c r="MF72" s="408"/>
      <c r="MG72" s="408"/>
      <c r="MH72" s="408"/>
      <c r="MI72" s="408"/>
      <c r="MJ72" s="408"/>
      <c r="MK72" s="408"/>
      <c r="ML72" s="408"/>
      <c r="MM72" s="408"/>
      <c r="MN72" s="408"/>
      <c r="MO72" s="408"/>
      <c r="MP72" s="408"/>
      <c r="MQ72" s="408"/>
      <c r="MR72" s="408"/>
      <c r="MS72" s="408"/>
      <c r="MT72" s="408"/>
      <c r="MU72" s="408"/>
      <c r="MV72" s="408"/>
      <c r="MW72" s="408"/>
      <c r="MX72" s="408"/>
      <c r="MY72" s="408"/>
      <c r="MZ72" s="408"/>
      <c r="NA72" s="408"/>
      <c r="NB72" s="408"/>
      <c r="NC72" s="408"/>
      <c r="ND72" s="408"/>
      <c r="NE72" s="408"/>
      <c r="NF72" s="408"/>
      <c r="NG72" s="408"/>
      <c r="NH72" s="408"/>
      <c r="NI72" s="408"/>
      <c r="NJ72" s="408"/>
      <c r="NK72" s="408"/>
      <c r="NL72" s="408"/>
      <c r="NM72" s="408"/>
      <c r="NN72" s="408"/>
      <c r="NO72" s="408"/>
      <c r="NP72" s="408"/>
      <c r="NQ72" s="408"/>
      <c r="NR72" s="408"/>
      <c r="NS72" s="408"/>
      <c r="NT72" s="408"/>
      <c r="NU72" s="408"/>
      <c r="NV72" s="408"/>
      <c r="NW72" s="408"/>
      <c r="NX72" s="408"/>
      <c r="NY72" s="408"/>
      <c r="NZ72" s="408"/>
      <c r="OA72" s="408"/>
      <c r="OB72" s="408"/>
      <c r="OC72" s="408"/>
      <c r="OD72" s="408"/>
      <c r="OE72" s="408"/>
      <c r="OF72" s="408"/>
      <c r="OG72" s="408"/>
      <c r="OH72" s="408"/>
      <c r="OI72" s="408"/>
      <c r="OJ72" s="408"/>
      <c r="OK72" s="408"/>
      <c r="OL72" s="408"/>
      <c r="OM72" s="408"/>
      <c r="ON72" s="408"/>
      <c r="OO72" s="408"/>
      <c r="OP72" s="408"/>
      <c r="OQ72" s="408"/>
      <c r="OR72" s="408"/>
      <c r="OS72" s="408"/>
      <c r="OT72" s="408"/>
      <c r="OU72" s="408"/>
      <c r="OV72" s="408"/>
      <c r="OW72" s="408"/>
      <c r="OX72" s="408"/>
      <c r="OY72" s="408"/>
      <c r="OZ72" s="408"/>
      <c r="PA72" s="408"/>
      <c r="PB72" s="408"/>
      <c r="PC72" s="408"/>
      <c r="PD72" s="408"/>
      <c r="PE72" s="408"/>
      <c r="PF72" s="408"/>
      <c r="PG72" s="408"/>
      <c r="PH72" s="408"/>
      <c r="PI72" s="408"/>
      <c r="PJ72" s="408"/>
      <c r="PK72" s="408"/>
      <c r="PL72" s="408"/>
      <c r="PM72" s="408"/>
      <c r="PN72" s="408"/>
      <c r="PO72" s="408"/>
      <c r="PP72" s="408"/>
      <c r="PQ72" s="408"/>
      <c r="PR72" s="408"/>
      <c r="PS72" s="408"/>
      <c r="PT72" s="408"/>
      <c r="PU72" s="408"/>
      <c r="PV72" s="408"/>
      <c r="PW72" s="408"/>
      <c r="PX72" s="408"/>
      <c r="PY72" s="408"/>
      <c r="PZ72" s="408"/>
      <c r="QA72" s="408"/>
      <c r="QB72" s="408"/>
      <c r="QC72" s="408"/>
      <c r="QD72" s="408"/>
      <c r="QE72" s="408"/>
      <c r="QF72" s="408"/>
      <c r="QG72" s="408"/>
      <c r="QH72" s="408"/>
      <c r="QI72" s="408"/>
      <c r="QJ72" s="408"/>
      <c r="QK72" s="408"/>
      <c r="QL72" s="408"/>
      <c r="QM72" s="408"/>
      <c r="QN72" s="408"/>
      <c r="QO72" s="408"/>
      <c r="QP72" s="408"/>
      <c r="QQ72" s="408"/>
      <c r="QR72" s="408"/>
      <c r="QS72" s="408"/>
      <c r="QT72" s="408"/>
      <c r="QU72" s="408"/>
      <c r="QV72" s="408"/>
      <c r="QW72" s="408"/>
      <c r="QX72" s="408"/>
      <c r="QY72" s="408"/>
      <c r="QZ72" s="408"/>
      <c r="RA72" s="408"/>
      <c r="RB72" s="408"/>
      <c r="RC72" s="408"/>
      <c r="RD72" s="408"/>
      <c r="RE72" s="408"/>
      <c r="RF72" s="408"/>
      <c r="RG72" s="408"/>
      <c r="RH72" s="408"/>
      <c r="RI72" s="408"/>
      <c r="RJ72" s="408"/>
      <c r="RK72" s="408"/>
      <c r="RL72" s="408"/>
      <c r="RM72" s="408"/>
      <c r="RN72" s="408"/>
      <c r="RO72" s="408"/>
      <c r="RP72" s="408"/>
    </row>
    <row r="73" spans="1:484" ht="120" customHeight="1" x14ac:dyDescent="0.2">
      <c r="A73" s="561" t="s">
        <v>169</v>
      </c>
      <c r="B73" s="908" t="s">
        <v>365</v>
      </c>
      <c r="C73" s="945"/>
      <c r="D73" s="945"/>
      <c r="E73" s="945"/>
      <c r="F73" s="945"/>
      <c r="G73" s="945"/>
      <c r="H73" s="945"/>
      <c r="I73" s="945"/>
      <c r="J73" s="945"/>
      <c r="K73" s="945"/>
      <c r="L73" s="945"/>
      <c r="M73" s="949"/>
      <c r="N73" s="208">
        <v>5.6</v>
      </c>
      <c r="O73" s="173"/>
      <c r="P73" s="636">
        <f t="shared" ref="P73:P75" si="30">AB73+AE73+AH73+AK73+AO73+AR73+AU73+AX73+BA73+BD73</f>
        <v>230</v>
      </c>
      <c r="Q73" s="636"/>
      <c r="R73" s="624">
        <f t="shared" ref="R73" si="31">AC73+AF73+AI73+AM73+AP73+AS73+AV73+AY73+BB73+BE73</f>
        <v>124</v>
      </c>
      <c r="S73" s="624"/>
      <c r="T73" s="840">
        <v>60</v>
      </c>
      <c r="U73" s="840"/>
      <c r="V73" s="840">
        <v>32</v>
      </c>
      <c r="W73" s="840"/>
      <c r="X73" s="840">
        <v>32</v>
      </c>
      <c r="Y73" s="840"/>
      <c r="Z73" s="883"/>
      <c r="AA73" s="1045"/>
      <c r="AB73" s="26"/>
      <c r="AC73" s="232"/>
      <c r="AD73" s="236"/>
      <c r="AE73" s="26"/>
      <c r="AF73" s="232"/>
      <c r="AG73" s="29"/>
      <c r="AH73" s="26"/>
      <c r="AI73" s="232"/>
      <c r="AJ73" s="236"/>
      <c r="AK73" s="729"/>
      <c r="AL73" s="971"/>
      <c r="AM73" s="232"/>
      <c r="AN73" s="236"/>
      <c r="AO73" s="26">
        <v>110</v>
      </c>
      <c r="AP73" s="232">
        <v>54</v>
      </c>
      <c r="AQ73" s="236">
        <v>3</v>
      </c>
      <c r="AR73" s="26">
        <v>120</v>
      </c>
      <c r="AS73" s="232">
        <v>70</v>
      </c>
      <c r="AT73" s="236">
        <v>3</v>
      </c>
      <c r="AU73" s="26"/>
      <c r="AV73" s="232"/>
      <c r="AW73" s="236"/>
      <c r="AX73" s="26"/>
      <c r="AY73" s="232"/>
      <c r="AZ73" s="233"/>
      <c r="BA73" s="197"/>
      <c r="BB73" s="31"/>
      <c r="BC73" s="233"/>
      <c r="BD73" s="197"/>
      <c r="BE73" s="31"/>
      <c r="BF73" s="236"/>
      <c r="BG73" s="368">
        <f>SUM(AD73,AG73,AJ73,AN73,AQ73,AT73,AW73,AZ73,BC73,BF73)</f>
        <v>6</v>
      </c>
      <c r="BH73" s="729"/>
      <c r="BI73" s="731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274"/>
      <c r="CF73" s="274"/>
      <c r="CG73" s="274"/>
      <c r="CH73" s="274"/>
      <c r="CI73" s="274"/>
      <c r="CJ73" s="274"/>
      <c r="CK73" s="274"/>
      <c r="CL73" s="274"/>
      <c r="CM73" s="274"/>
      <c r="CN73" s="274"/>
      <c r="CO73" s="274"/>
      <c r="CP73" s="274"/>
      <c r="CQ73" s="274"/>
      <c r="CR73" s="274"/>
      <c r="CS73" s="274"/>
      <c r="CT73" s="274"/>
      <c r="CU73" s="274"/>
      <c r="CV73" s="274"/>
      <c r="CW73" s="274"/>
      <c r="CX73" s="274"/>
      <c r="CY73" s="274"/>
      <c r="CZ73" s="274"/>
      <c r="DA73" s="274"/>
      <c r="DB73" s="274"/>
      <c r="DC73" s="274"/>
      <c r="DD73" s="274"/>
      <c r="DE73" s="274"/>
      <c r="DF73" s="274"/>
      <c r="DG73" s="274"/>
      <c r="DH73" s="274"/>
      <c r="DI73" s="274"/>
      <c r="DJ73" s="274"/>
      <c r="DK73" s="274"/>
      <c r="DL73" s="274"/>
      <c r="DM73" s="274"/>
      <c r="DN73" s="274"/>
      <c r="DO73" s="274"/>
      <c r="DP73" s="274"/>
      <c r="DQ73" s="274"/>
      <c r="DR73" s="274"/>
      <c r="DS73" s="274"/>
      <c r="DT73" s="274"/>
      <c r="DU73" s="274"/>
      <c r="DV73" s="274"/>
      <c r="DW73" s="274"/>
      <c r="DX73" s="274"/>
      <c r="DY73" s="274"/>
      <c r="DZ73" s="274"/>
      <c r="EA73" s="274"/>
      <c r="EB73" s="274"/>
      <c r="EC73" s="274"/>
      <c r="ED73" s="274"/>
      <c r="EE73" s="274"/>
      <c r="EF73" s="274"/>
      <c r="EG73" s="274"/>
      <c r="EH73" s="274"/>
      <c r="EI73" s="274"/>
      <c r="EJ73" s="274"/>
      <c r="EK73" s="274"/>
      <c r="EL73" s="274"/>
      <c r="EM73" s="274"/>
      <c r="EN73" s="274"/>
      <c r="EO73" s="274"/>
      <c r="EP73" s="274"/>
      <c r="EQ73" s="274"/>
      <c r="ER73" s="274"/>
      <c r="ES73" s="274"/>
      <c r="ET73" s="274"/>
      <c r="EU73" s="274"/>
      <c r="EV73" s="274"/>
      <c r="EW73" s="274"/>
      <c r="EX73" s="274"/>
      <c r="EY73" s="274"/>
      <c r="EZ73" s="274"/>
      <c r="FA73" s="274"/>
      <c r="FB73" s="274"/>
      <c r="FC73" s="274"/>
      <c r="FD73" s="274"/>
      <c r="FE73" s="274"/>
      <c r="FF73" s="274"/>
      <c r="FG73" s="274"/>
      <c r="FH73" s="274"/>
      <c r="FI73" s="274"/>
      <c r="FJ73" s="274"/>
      <c r="FK73" s="274"/>
      <c r="FL73" s="274"/>
      <c r="FM73" s="274"/>
      <c r="FN73" s="274"/>
      <c r="FO73" s="274"/>
      <c r="FP73" s="274"/>
      <c r="FQ73" s="274"/>
      <c r="FR73" s="274"/>
      <c r="FS73" s="274"/>
      <c r="FT73" s="274"/>
      <c r="FU73" s="274"/>
      <c r="FV73" s="274"/>
      <c r="FW73" s="274"/>
      <c r="FX73" s="274"/>
      <c r="FY73" s="274"/>
      <c r="FZ73" s="274"/>
      <c r="GA73" s="274"/>
      <c r="GB73" s="274"/>
      <c r="GC73" s="274"/>
      <c r="GD73" s="274"/>
      <c r="GE73" s="274"/>
      <c r="GF73" s="274"/>
      <c r="GG73" s="274"/>
      <c r="GH73" s="274"/>
      <c r="GI73" s="274"/>
      <c r="GJ73" s="274"/>
      <c r="GK73" s="274"/>
      <c r="GL73" s="274"/>
      <c r="GM73" s="274"/>
      <c r="GN73" s="274"/>
      <c r="GO73" s="274"/>
      <c r="GP73" s="274"/>
      <c r="GQ73" s="274"/>
      <c r="GR73" s="274"/>
      <c r="GS73" s="274"/>
      <c r="GT73" s="274"/>
      <c r="GU73" s="274"/>
      <c r="GV73" s="274"/>
      <c r="GW73" s="274"/>
      <c r="GX73" s="274"/>
      <c r="GY73" s="274"/>
      <c r="GZ73" s="274"/>
      <c r="HA73" s="274"/>
      <c r="HB73" s="274"/>
      <c r="HC73" s="274"/>
      <c r="HD73" s="274"/>
      <c r="HE73" s="274"/>
      <c r="HF73" s="274"/>
      <c r="HG73" s="274"/>
      <c r="HH73" s="274"/>
      <c r="HI73" s="274"/>
      <c r="HJ73" s="274"/>
      <c r="HK73" s="274"/>
      <c r="HL73" s="274"/>
      <c r="HM73" s="274"/>
      <c r="HN73" s="274"/>
      <c r="HO73" s="274"/>
      <c r="HP73" s="274"/>
      <c r="HQ73" s="274"/>
      <c r="HR73" s="274"/>
      <c r="HS73" s="274"/>
      <c r="HT73" s="274"/>
      <c r="HU73" s="274"/>
      <c r="HV73" s="274"/>
      <c r="HW73" s="274"/>
      <c r="HX73" s="274"/>
      <c r="HY73" s="274"/>
      <c r="HZ73" s="274"/>
      <c r="IA73" s="274"/>
      <c r="IB73" s="274"/>
      <c r="IC73" s="274"/>
      <c r="ID73" s="274"/>
      <c r="IE73" s="274"/>
      <c r="IF73" s="274"/>
      <c r="IG73" s="274"/>
      <c r="IH73" s="274"/>
      <c r="II73" s="274"/>
      <c r="IJ73" s="274"/>
      <c r="IK73" s="274"/>
      <c r="IL73" s="274"/>
      <c r="IM73" s="274"/>
      <c r="IN73" s="274"/>
      <c r="IO73" s="274"/>
      <c r="IP73" s="274"/>
      <c r="IQ73" s="274"/>
      <c r="IR73" s="274"/>
      <c r="IS73" s="274"/>
      <c r="IT73" s="274"/>
      <c r="IU73" s="274"/>
      <c r="IV73" s="274"/>
      <c r="IW73" s="274"/>
      <c r="IX73" s="274"/>
      <c r="IY73" s="274"/>
      <c r="IZ73" s="274"/>
      <c r="JA73" s="274"/>
      <c r="JB73" s="274"/>
      <c r="JC73" s="274"/>
      <c r="JD73" s="274"/>
      <c r="JE73" s="274"/>
      <c r="JF73" s="274"/>
      <c r="JG73" s="274"/>
      <c r="JH73" s="274"/>
      <c r="JI73" s="274"/>
      <c r="JJ73" s="274"/>
      <c r="JK73" s="274"/>
      <c r="JL73" s="274"/>
      <c r="JM73" s="274"/>
      <c r="JN73" s="274"/>
      <c r="JO73" s="274"/>
      <c r="JP73" s="274"/>
      <c r="JQ73" s="274"/>
      <c r="JR73" s="274"/>
      <c r="JS73" s="274"/>
      <c r="JT73" s="274"/>
      <c r="JU73" s="274"/>
      <c r="JV73" s="274"/>
      <c r="JW73" s="274"/>
      <c r="JX73" s="274"/>
      <c r="JY73" s="274"/>
      <c r="JZ73" s="274"/>
      <c r="KA73" s="274"/>
      <c r="KB73" s="274"/>
      <c r="KC73" s="274"/>
      <c r="KD73" s="274"/>
      <c r="KE73" s="274"/>
      <c r="KF73" s="274"/>
      <c r="KG73" s="274"/>
      <c r="KH73" s="274"/>
      <c r="KI73" s="274"/>
      <c r="KJ73" s="274"/>
      <c r="KK73" s="274"/>
      <c r="KL73" s="274"/>
      <c r="KM73" s="274"/>
      <c r="KN73" s="274"/>
      <c r="KO73" s="274"/>
      <c r="KP73" s="274"/>
      <c r="KQ73" s="274"/>
      <c r="KR73" s="274"/>
      <c r="KS73" s="274"/>
      <c r="KT73" s="274"/>
      <c r="KU73" s="274"/>
      <c r="KV73" s="274"/>
      <c r="KW73" s="274"/>
      <c r="KX73" s="274"/>
      <c r="KY73" s="274"/>
      <c r="KZ73" s="274"/>
      <c r="LA73" s="274"/>
      <c r="LB73" s="274"/>
      <c r="LC73" s="274"/>
      <c r="LD73" s="274"/>
      <c r="LE73" s="274"/>
      <c r="LF73" s="274"/>
      <c r="LG73" s="274"/>
      <c r="LH73" s="274"/>
      <c r="LI73" s="274"/>
      <c r="LJ73" s="274"/>
      <c r="LK73" s="274"/>
      <c r="LL73" s="274"/>
      <c r="LM73" s="274"/>
      <c r="LN73" s="274"/>
      <c r="LO73" s="274"/>
      <c r="LP73" s="274"/>
      <c r="LQ73" s="274"/>
      <c r="LR73" s="274"/>
      <c r="LS73" s="274"/>
      <c r="LT73" s="274"/>
      <c r="LU73" s="274"/>
      <c r="LV73" s="274"/>
      <c r="LW73" s="274"/>
      <c r="LX73" s="274"/>
      <c r="LY73" s="274"/>
      <c r="LZ73" s="274"/>
      <c r="MA73" s="274"/>
      <c r="MB73" s="274"/>
      <c r="MC73" s="274"/>
      <c r="MD73" s="274"/>
      <c r="ME73" s="274"/>
      <c r="MF73" s="274"/>
      <c r="MG73" s="274"/>
      <c r="MH73" s="274"/>
      <c r="MI73" s="274"/>
      <c r="MJ73" s="274"/>
      <c r="MK73" s="274"/>
      <c r="ML73" s="274"/>
      <c r="MM73" s="274"/>
      <c r="MN73" s="274"/>
      <c r="MO73" s="274"/>
      <c r="MP73" s="274"/>
      <c r="MQ73" s="274"/>
      <c r="MR73" s="274"/>
      <c r="MS73" s="274"/>
      <c r="MT73" s="274"/>
      <c r="MU73" s="274"/>
      <c r="MV73" s="274"/>
      <c r="MW73" s="274"/>
      <c r="MX73" s="274"/>
      <c r="MY73" s="274"/>
      <c r="MZ73" s="274"/>
      <c r="NA73" s="274"/>
      <c r="NB73" s="274"/>
      <c r="NC73" s="274"/>
      <c r="ND73" s="274"/>
      <c r="NE73" s="274"/>
      <c r="NF73" s="274"/>
      <c r="NG73" s="274"/>
      <c r="NH73" s="274"/>
      <c r="NI73" s="274"/>
      <c r="NJ73" s="274"/>
      <c r="NK73" s="274"/>
      <c r="NL73" s="274"/>
      <c r="NM73" s="274"/>
      <c r="NN73" s="274"/>
      <c r="NO73" s="274"/>
      <c r="NP73" s="274"/>
      <c r="NQ73" s="274"/>
      <c r="NR73" s="274"/>
      <c r="NS73" s="274"/>
      <c r="NT73" s="274"/>
      <c r="NU73" s="274"/>
      <c r="NV73" s="274"/>
      <c r="NW73" s="274"/>
      <c r="NX73" s="274"/>
      <c r="NY73" s="274"/>
      <c r="NZ73" s="274"/>
      <c r="OA73" s="274"/>
      <c r="OB73" s="274"/>
      <c r="OC73" s="274"/>
      <c r="OD73" s="274"/>
      <c r="OE73" s="274"/>
      <c r="OF73" s="274"/>
      <c r="OG73" s="274"/>
      <c r="OH73" s="274"/>
      <c r="OI73" s="274"/>
      <c r="OJ73" s="274"/>
      <c r="OK73" s="274"/>
      <c r="OL73" s="274"/>
      <c r="OM73" s="274"/>
      <c r="ON73" s="274"/>
      <c r="OO73" s="274"/>
      <c r="OP73" s="274"/>
      <c r="OQ73" s="274"/>
      <c r="OR73" s="274"/>
      <c r="OS73" s="274"/>
      <c r="OT73" s="274"/>
      <c r="OU73" s="274"/>
      <c r="OV73" s="274"/>
      <c r="OW73" s="274"/>
      <c r="OX73" s="274"/>
      <c r="OY73" s="274"/>
      <c r="OZ73" s="274"/>
      <c r="PA73" s="274"/>
      <c r="PB73" s="274"/>
      <c r="PC73" s="274"/>
      <c r="PD73" s="274"/>
      <c r="PE73" s="274"/>
      <c r="PF73" s="274"/>
      <c r="PG73" s="274"/>
      <c r="PH73" s="274"/>
      <c r="PI73" s="274"/>
      <c r="PJ73" s="274"/>
      <c r="PK73" s="274"/>
      <c r="PL73" s="274"/>
      <c r="PM73" s="274"/>
      <c r="PN73" s="274"/>
      <c r="PO73" s="274"/>
      <c r="PP73" s="274"/>
      <c r="PQ73" s="274"/>
      <c r="PR73" s="274"/>
      <c r="PS73" s="274"/>
      <c r="PT73" s="274"/>
      <c r="PU73" s="274"/>
      <c r="PV73" s="274"/>
      <c r="PW73" s="274"/>
      <c r="PX73" s="274"/>
      <c r="PY73" s="274"/>
      <c r="PZ73" s="274"/>
      <c r="QA73" s="274"/>
      <c r="QB73" s="274"/>
      <c r="QC73" s="274"/>
      <c r="QD73" s="274"/>
      <c r="QE73" s="274"/>
      <c r="QF73" s="274"/>
      <c r="QG73" s="274"/>
      <c r="QH73" s="274"/>
      <c r="QI73" s="274"/>
      <c r="QJ73" s="274"/>
      <c r="QK73" s="274"/>
      <c r="QL73" s="274"/>
      <c r="QM73" s="274"/>
      <c r="QN73" s="274"/>
      <c r="QO73" s="274"/>
      <c r="QP73" s="274"/>
      <c r="QQ73" s="274"/>
      <c r="QR73" s="274"/>
      <c r="QS73" s="274"/>
      <c r="QT73" s="274"/>
      <c r="QU73" s="274"/>
      <c r="QV73" s="274"/>
      <c r="QW73" s="274"/>
      <c r="QX73" s="274"/>
      <c r="QY73" s="274"/>
      <c r="QZ73" s="274"/>
      <c r="RA73" s="274"/>
      <c r="RB73" s="274"/>
      <c r="RC73" s="274"/>
      <c r="RD73" s="274"/>
      <c r="RE73" s="274"/>
      <c r="RF73" s="274"/>
      <c r="RG73" s="274"/>
      <c r="RH73" s="274"/>
      <c r="RI73" s="274"/>
      <c r="RJ73" s="274"/>
      <c r="RK73" s="274"/>
      <c r="RL73" s="274"/>
      <c r="RM73" s="274"/>
      <c r="RN73" s="274"/>
      <c r="RO73" s="274"/>
      <c r="RP73" s="274"/>
    </row>
    <row r="74" spans="1:484" ht="219" customHeight="1" x14ac:dyDescent="0.75">
      <c r="A74" s="161"/>
      <c r="B74" s="916" t="s">
        <v>258</v>
      </c>
      <c r="C74" s="917"/>
      <c r="D74" s="917"/>
      <c r="E74" s="917"/>
      <c r="F74" s="917"/>
      <c r="G74" s="917"/>
      <c r="H74" s="917"/>
      <c r="I74" s="917"/>
      <c r="J74" s="917"/>
      <c r="K74" s="917"/>
      <c r="L74" s="917"/>
      <c r="M74" s="1069"/>
      <c r="N74" s="417"/>
      <c r="O74" s="418"/>
      <c r="P74" s="636">
        <f t="shared" si="30"/>
        <v>40</v>
      </c>
      <c r="Q74" s="636"/>
      <c r="R74" s="626"/>
      <c r="S74" s="626"/>
      <c r="T74" s="627"/>
      <c r="U74" s="627"/>
      <c r="V74" s="627"/>
      <c r="W74" s="627"/>
      <c r="X74" s="627"/>
      <c r="Y74" s="627"/>
      <c r="Z74" s="1056"/>
      <c r="AA74" s="1059"/>
      <c r="AB74" s="166"/>
      <c r="AC74" s="164"/>
      <c r="AD74" s="240"/>
      <c r="AE74" s="166"/>
      <c r="AF74" s="164"/>
      <c r="AG74" s="176"/>
      <c r="AH74" s="166"/>
      <c r="AI74" s="164"/>
      <c r="AJ74" s="240"/>
      <c r="AK74" s="882"/>
      <c r="AL74" s="626"/>
      <c r="AM74" s="164"/>
      <c r="AN74" s="240"/>
      <c r="AO74" s="166"/>
      <c r="AP74" s="164"/>
      <c r="AQ74" s="240"/>
      <c r="AR74" s="397"/>
      <c r="AS74" s="419"/>
      <c r="AT74" s="267"/>
      <c r="AU74" s="166">
        <v>40</v>
      </c>
      <c r="AV74" s="164"/>
      <c r="AW74" s="240">
        <v>1</v>
      </c>
      <c r="AX74" s="166"/>
      <c r="AY74" s="164"/>
      <c r="AZ74" s="199"/>
      <c r="BA74" s="166"/>
      <c r="BB74" s="164"/>
      <c r="BC74" s="199"/>
      <c r="BD74" s="166"/>
      <c r="BE74" s="164"/>
      <c r="BF74" s="240"/>
      <c r="BG74" s="379">
        <f>SUM(AD74,AG74,AJ74,AN74,AQ74,AT74,AW74,AZ74,BC74,BF74)</f>
        <v>1</v>
      </c>
      <c r="BH74" s="882" t="s">
        <v>333</v>
      </c>
      <c r="BI74" s="629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274"/>
      <c r="CF74" s="274"/>
      <c r="CG74" s="274"/>
      <c r="CH74" s="274"/>
      <c r="CI74" s="274"/>
      <c r="CJ74" s="274"/>
      <c r="CK74" s="274"/>
      <c r="CL74" s="274"/>
      <c r="CM74" s="274"/>
      <c r="CN74" s="274"/>
      <c r="CO74" s="274"/>
      <c r="CP74" s="274"/>
      <c r="CQ74" s="274"/>
      <c r="CR74" s="274"/>
      <c r="CS74" s="274"/>
      <c r="CT74" s="274"/>
      <c r="CU74" s="274"/>
      <c r="CV74" s="274"/>
      <c r="CW74" s="274"/>
      <c r="CX74" s="274"/>
      <c r="CY74" s="274"/>
      <c r="CZ74" s="274"/>
      <c r="DA74" s="274"/>
      <c r="DB74" s="274"/>
      <c r="DC74" s="274"/>
      <c r="DD74" s="274"/>
      <c r="DE74" s="274"/>
      <c r="DF74" s="274"/>
      <c r="DG74" s="274"/>
      <c r="DH74" s="274"/>
      <c r="DI74" s="274"/>
      <c r="DJ74" s="274"/>
      <c r="DK74" s="274"/>
      <c r="DL74" s="274"/>
      <c r="DM74" s="274"/>
      <c r="DN74" s="274"/>
      <c r="DO74" s="274"/>
      <c r="DP74" s="274"/>
      <c r="DQ74" s="274"/>
      <c r="DR74" s="274"/>
      <c r="DS74" s="274"/>
      <c r="DT74" s="274"/>
      <c r="DU74" s="274"/>
      <c r="DV74" s="274"/>
      <c r="DW74" s="274"/>
      <c r="DX74" s="274"/>
      <c r="DY74" s="274"/>
      <c r="DZ74" s="274"/>
      <c r="EA74" s="274"/>
      <c r="EB74" s="274"/>
      <c r="EC74" s="274"/>
      <c r="ED74" s="274"/>
      <c r="EE74" s="274"/>
      <c r="EF74" s="274"/>
      <c r="EG74" s="274"/>
      <c r="EH74" s="274"/>
      <c r="EI74" s="274"/>
      <c r="EJ74" s="274"/>
      <c r="EK74" s="274"/>
      <c r="EL74" s="274"/>
      <c r="EM74" s="274"/>
      <c r="EN74" s="274"/>
      <c r="EO74" s="274"/>
      <c r="EP74" s="274"/>
      <c r="EQ74" s="274"/>
      <c r="ER74" s="274"/>
      <c r="ES74" s="274"/>
      <c r="ET74" s="274"/>
      <c r="EU74" s="274"/>
      <c r="EV74" s="274"/>
      <c r="EW74" s="274"/>
      <c r="EX74" s="274"/>
      <c r="EY74" s="274"/>
      <c r="EZ74" s="274"/>
      <c r="FA74" s="274"/>
      <c r="FB74" s="274"/>
      <c r="FC74" s="274"/>
      <c r="FD74" s="274"/>
      <c r="FE74" s="274"/>
      <c r="FF74" s="274"/>
      <c r="FG74" s="274"/>
      <c r="FH74" s="274"/>
      <c r="FI74" s="274"/>
      <c r="FJ74" s="274"/>
      <c r="FK74" s="274"/>
      <c r="FL74" s="274"/>
      <c r="FM74" s="274"/>
      <c r="FN74" s="274"/>
      <c r="FO74" s="274"/>
      <c r="FP74" s="274"/>
      <c r="FQ74" s="274"/>
      <c r="FR74" s="274"/>
      <c r="FS74" s="274"/>
      <c r="FT74" s="274"/>
      <c r="FU74" s="274"/>
      <c r="FV74" s="274"/>
      <c r="FW74" s="274"/>
      <c r="FX74" s="274"/>
      <c r="FY74" s="274"/>
      <c r="FZ74" s="274"/>
      <c r="GA74" s="274"/>
      <c r="GB74" s="274"/>
      <c r="GC74" s="274"/>
      <c r="GD74" s="274"/>
      <c r="GE74" s="274"/>
      <c r="GF74" s="274"/>
      <c r="GG74" s="274"/>
      <c r="GH74" s="274"/>
      <c r="GI74" s="274"/>
      <c r="GJ74" s="274"/>
      <c r="GK74" s="274"/>
      <c r="GL74" s="274"/>
      <c r="GM74" s="274"/>
      <c r="GN74" s="274"/>
      <c r="GO74" s="274"/>
      <c r="GP74" s="274"/>
      <c r="GQ74" s="274"/>
      <c r="GR74" s="274"/>
      <c r="GS74" s="274"/>
      <c r="GT74" s="274"/>
      <c r="GU74" s="274"/>
      <c r="GV74" s="274"/>
      <c r="GW74" s="274"/>
      <c r="GX74" s="274"/>
      <c r="GY74" s="274"/>
      <c r="GZ74" s="274"/>
      <c r="HA74" s="274"/>
      <c r="HB74" s="274"/>
      <c r="HC74" s="274"/>
      <c r="HD74" s="274"/>
      <c r="HE74" s="274"/>
      <c r="HF74" s="274"/>
      <c r="HG74" s="274"/>
      <c r="HH74" s="274"/>
      <c r="HI74" s="274"/>
      <c r="HJ74" s="274"/>
      <c r="HK74" s="274"/>
      <c r="HL74" s="274"/>
      <c r="HM74" s="274"/>
      <c r="HN74" s="274"/>
      <c r="HO74" s="274"/>
      <c r="HP74" s="274"/>
      <c r="HQ74" s="274"/>
      <c r="HR74" s="274"/>
      <c r="HS74" s="274"/>
      <c r="HT74" s="274"/>
      <c r="HU74" s="274"/>
      <c r="HV74" s="274"/>
      <c r="HW74" s="274"/>
      <c r="HX74" s="274"/>
      <c r="HY74" s="274"/>
      <c r="HZ74" s="274"/>
      <c r="IA74" s="274"/>
      <c r="IB74" s="274"/>
      <c r="IC74" s="274"/>
      <c r="ID74" s="274"/>
      <c r="IE74" s="274"/>
      <c r="IF74" s="274"/>
      <c r="IG74" s="274"/>
      <c r="IH74" s="274"/>
      <c r="II74" s="274"/>
      <c r="IJ74" s="274"/>
      <c r="IK74" s="274"/>
      <c r="IL74" s="274"/>
      <c r="IM74" s="274"/>
      <c r="IN74" s="274"/>
      <c r="IO74" s="274"/>
      <c r="IP74" s="274"/>
      <c r="IQ74" s="274"/>
      <c r="IR74" s="274"/>
      <c r="IS74" s="274"/>
      <c r="IT74" s="274"/>
      <c r="IU74" s="274"/>
      <c r="IV74" s="274"/>
      <c r="IW74" s="274"/>
      <c r="IX74" s="274"/>
      <c r="IY74" s="274"/>
      <c r="IZ74" s="274"/>
      <c r="JA74" s="274"/>
      <c r="JB74" s="274"/>
      <c r="JC74" s="274"/>
      <c r="JD74" s="274"/>
      <c r="JE74" s="274"/>
      <c r="JF74" s="274"/>
      <c r="JG74" s="274"/>
      <c r="JH74" s="274"/>
      <c r="JI74" s="274"/>
      <c r="JJ74" s="274"/>
      <c r="JK74" s="274"/>
      <c r="JL74" s="274"/>
      <c r="JM74" s="274"/>
      <c r="JN74" s="274"/>
      <c r="JO74" s="274"/>
      <c r="JP74" s="274"/>
      <c r="JQ74" s="274"/>
      <c r="JR74" s="274"/>
      <c r="JS74" s="274"/>
      <c r="JT74" s="274"/>
      <c r="JU74" s="274"/>
      <c r="JV74" s="274"/>
      <c r="JW74" s="274"/>
      <c r="JX74" s="274"/>
      <c r="JY74" s="274"/>
      <c r="JZ74" s="274"/>
      <c r="KA74" s="274"/>
      <c r="KB74" s="274"/>
      <c r="KC74" s="274"/>
      <c r="KD74" s="274"/>
      <c r="KE74" s="274"/>
      <c r="KF74" s="274"/>
      <c r="KG74" s="274"/>
      <c r="KH74" s="274"/>
      <c r="KI74" s="274"/>
      <c r="KJ74" s="274"/>
      <c r="KK74" s="274"/>
      <c r="KL74" s="274"/>
      <c r="KM74" s="274"/>
      <c r="KN74" s="274"/>
      <c r="KO74" s="274"/>
      <c r="KP74" s="274"/>
      <c r="KQ74" s="274"/>
      <c r="KR74" s="274"/>
      <c r="KS74" s="274"/>
      <c r="KT74" s="274"/>
      <c r="KU74" s="274"/>
      <c r="KV74" s="274"/>
      <c r="KW74" s="274"/>
      <c r="KX74" s="274"/>
      <c r="KY74" s="274"/>
      <c r="KZ74" s="274"/>
      <c r="LA74" s="274"/>
      <c r="LB74" s="274"/>
      <c r="LC74" s="274"/>
      <c r="LD74" s="274"/>
      <c r="LE74" s="274"/>
      <c r="LF74" s="274"/>
      <c r="LG74" s="274"/>
      <c r="LH74" s="274"/>
      <c r="LI74" s="274"/>
      <c r="LJ74" s="274"/>
      <c r="LK74" s="274"/>
      <c r="LL74" s="274"/>
      <c r="LM74" s="274"/>
      <c r="LN74" s="274"/>
      <c r="LO74" s="274"/>
      <c r="LP74" s="274"/>
      <c r="LQ74" s="274"/>
      <c r="LR74" s="274"/>
      <c r="LS74" s="274"/>
      <c r="LT74" s="274"/>
      <c r="LU74" s="274"/>
      <c r="LV74" s="274"/>
      <c r="LW74" s="274"/>
      <c r="LX74" s="274"/>
      <c r="LY74" s="274"/>
      <c r="LZ74" s="274"/>
      <c r="MA74" s="274"/>
      <c r="MB74" s="274"/>
      <c r="MC74" s="274"/>
      <c r="MD74" s="274"/>
      <c r="ME74" s="274"/>
      <c r="MF74" s="274"/>
      <c r="MG74" s="274"/>
      <c r="MH74" s="274"/>
      <c r="MI74" s="274"/>
      <c r="MJ74" s="274"/>
      <c r="MK74" s="274"/>
      <c r="ML74" s="274"/>
      <c r="MM74" s="274"/>
      <c r="MN74" s="274"/>
      <c r="MO74" s="274"/>
      <c r="MP74" s="274"/>
      <c r="MQ74" s="274"/>
      <c r="MR74" s="274"/>
      <c r="MS74" s="274"/>
      <c r="MT74" s="274"/>
      <c r="MU74" s="274"/>
      <c r="MV74" s="274"/>
      <c r="MW74" s="274"/>
      <c r="MX74" s="274"/>
      <c r="MY74" s="274"/>
      <c r="MZ74" s="274"/>
      <c r="NA74" s="274"/>
      <c r="NB74" s="274"/>
      <c r="NC74" s="274"/>
      <c r="ND74" s="274"/>
      <c r="NE74" s="274"/>
      <c r="NF74" s="274"/>
      <c r="NG74" s="274"/>
      <c r="NH74" s="274"/>
      <c r="NI74" s="274"/>
      <c r="NJ74" s="274"/>
      <c r="NK74" s="274"/>
      <c r="NL74" s="274"/>
      <c r="NM74" s="274"/>
      <c r="NN74" s="274"/>
      <c r="NO74" s="274"/>
      <c r="NP74" s="274"/>
      <c r="NQ74" s="274"/>
      <c r="NR74" s="274"/>
      <c r="NS74" s="274"/>
      <c r="NT74" s="274"/>
      <c r="NU74" s="274"/>
      <c r="NV74" s="274"/>
      <c r="NW74" s="274"/>
      <c r="NX74" s="274"/>
      <c r="NY74" s="274"/>
      <c r="NZ74" s="274"/>
      <c r="OA74" s="274"/>
      <c r="OB74" s="274"/>
      <c r="OC74" s="274"/>
      <c r="OD74" s="274"/>
      <c r="OE74" s="274"/>
      <c r="OF74" s="274"/>
      <c r="OG74" s="274"/>
      <c r="OH74" s="274"/>
      <c r="OI74" s="274"/>
      <c r="OJ74" s="274"/>
      <c r="OK74" s="274"/>
      <c r="OL74" s="274"/>
      <c r="OM74" s="274"/>
      <c r="ON74" s="274"/>
      <c r="OO74" s="274"/>
      <c r="OP74" s="274"/>
      <c r="OQ74" s="274"/>
      <c r="OR74" s="274"/>
      <c r="OS74" s="274"/>
      <c r="OT74" s="274"/>
      <c r="OU74" s="274"/>
      <c r="OV74" s="274"/>
      <c r="OW74" s="274"/>
      <c r="OX74" s="274"/>
      <c r="OY74" s="274"/>
      <c r="OZ74" s="274"/>
      <c r="PA74" s="274"/>
      <c r="PB74" s="274"/>
      <c r="PC74" s="274"/>
      <c r="PD74" s="274"/>
      <c r="PE74" s="274"/>
      <c r="PF74" s="274"/>
      <c r="PG74" s="274"/>
      <c r="PH74" s="274"/>
      <c r="PI74" s="274"/>
      <c r="PJ74" s="274"/>
      <c r="PK74" s="274"/>
      <c r="PL74" s="274"/>
      <c r="PM74" s="274"/>
      <c r="PN74" s="274"/>
      <c r="PO74" s="274"/>
      <c r="PP74" s="274"/>
      <c r="PQ74" s="274"/>
      <c r="PR74" s="274"/>
      <c r="PS74" s="274"/>
      <c r="PT74" s="274"/>
      <c r="PU74" s="274"/>
      <c r="PV74" s="274"/>
      <c r="PW74" s="274"/>
      <c r="PX74" s="274"/>
      <c r="PY74" s="274"/>
      <c r="PZ74" s="274"/>
      <c r="QA74" s="274"/>
      <c r="QB74" s="274"/>
      <c r="QC74" s="274"/>
      <c r="QD74" s="274"/>
      <c r="QE74" s="274"/>
      <c r="QF74" s="274"/>
      <c r="QG74" s="274"/>
      <c r="QH74" s="274"/>
      <c r="QI74" s="274"/>
      <c r="QJ74" s="274"/>
      <c r="QK74" s="274"/>
      <c r="QL74" s="274"/>
      <c r="QM74" s="274"/>
      <c r="QN74" s="274"/>
      <c r="QO74" s="274"/>
      <c r="QP74" s="274"/>
      <c r="QQ74" s="274"/>
      <c r="QR74" s="274"/>
      <c r="QS74" s="274"/>
      <c r="QT74" s="274"/>
      <c r="QU74" s="274"/>
      <c r="QV74" s="274"/>
      <c r="QW74" s="274"/>
      <c r="QX74" s="274"/>
      <c r="QY74" s="274"/>
      <c r="QZ74" s="274"/>
      <c r="RA74" s="274"/>
      <c r="RB74" s="274"/>
      <c r="RC74" s="274"/>
      <c r="RD74" s="274"/>
      <c r="RE74" s="274"/>
      <c r="RF74" s="274"/>
      <c r="RG74" s="274"/>
      <c r="RH74" s="274"/>
      <c r="RI74" s="274"/>
      <c r="RJ74" s="274"/>
      <c r="RK74" s="274"/>
      <c r="RL74" s="274"/>
      <c r="RM74" s="274"/>
      <c r="RN74" s="274"/>
      <c r="RO74" s="274"/>
      <c r="RP74" s="274"/>
    </row>
    <row r="75" spans="1:484" ht="71.45" customHeight="1" thickBot="1" x14ac:dyDescent="0.25">
      <c r="A75" s="492" t="s">
        <v>168</v>
      </c>
      <c r="B75" s="764" t="s">
        <v>248</v>
      </c>
      <c r="C75" s="764"/>
      <c r="D75" s="764"/>
      <c r="E75" s="764"/>
      <c r="F75" s="764"/>
      <c r="G75" s="764"/>
      <c r="H75" s="764"/>
      <c r="I75" s="764"/>
      <c r="J75" s="764"/>
      <c r="K75" s="764"/>
      <c r="L75" s="764"/>
      <c r="M75" s="1027"/>
      <c r="N75" s="195"/>
      <c r="O75" s="165">
        <v>6</v>
      </c>
      <c r="P75" s="636">
        <f t="shared" si="30"/>
        <v>130</v>
      </c>
      <c r="Q75" s="636"/>
      <c r="R75" s="624">
        <f t="shared" ref="R75" si="32">AC75+AF75+AI75+AM75+AP75+AS75+AV75+AY75+BB75+BE75</f>
        <v>56</v>
      </c>
      <c r="S75" s="624"/>
      <c r="T75" s="1010">
        <v>28</v>
      </c>
      <c r="U75" s="627"/>
      <c r="V75" s="1010">
        <v>14</v>
      </c>
      <c r="W75" s="627"/>
      <c r="X75" s="703">
        <v>14</v>
      </c>
      <c r="Y75" s="627"/>
      <c r="Z75" s="1056"/>
      <c r="AA75" s="1059"/>
      <c r="AB75" s="357"/>
      <c r="AC75" s="187"/>
      <c r="AD75" s="35"/>
      <c r="AE75" s="357"/>
      <c r="AF75" s="187"/>
      <c r="AG75" s="54"/>
      <c r="AH75" s="357"/>
      <c r="AI75" s="187"/>
      <c r="AJ75" s="35"/>
      <c r="AK75" s="647"/>
      <c r="AL75" s="648"/>
      <c r="AM75" s="187"/>
      <c r="AN75" s="35"/>
      <c r="AO75" s="33"/>
      <c r="AP75" s="34"/>
      <c r="AQ75" s="35"/>
      <c r="AR75" s="357">
        <v>130</v>
      </c>
      <c r="AS75" s="187">
        <v>56</v>
      </c>
      <c r="AT75" s="35">
        <v>3</v>
      </c>
      <c r="AU75" s="36"/>
      <c r="AV75" s="256"/>
      <c r="AW75" s="257"/>
      <c r="AX75" s="36"/>
      <c r="AY75" s="256"/>
      <c r="AZ75" s="257"/>
      <c r="BA75" s="420"/>
      <c r="BB75" s="58"/>
      <c r="BC75" s="57"/>
      <c r="BD75" s="420"/>
      <c r="BE75" s="58"/>
      <c r="BF75" s="35"/>
      <c r="BG75" s="384">
        <f>SUM(AD75,AG75,AJ75,AN75,AQ75,AT75,AW75,AZ75,BC75,BF75)</f>
        <v>3</v>
      </c>
      <c r="BH75" s="963"/>
      <c r="BI75" s="96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274"/>
      <c r="CT75" s="274"/>
      <c r="CU75" s="274"/>
      <c r="CV75" s="274"/>
      <c r="CW75" s="274"/>
      <c r="CX75" s="274"/>
      <c r="CY75" s="274"/>
      <c r="CZ75" s="274"/>
      <c r="DA75" s="274"/>
      <c r="DB75" s="274"/>
      <c r="DC75" s="274"/>
      <c r="DD75" s="274"/>
      <c r="DE75" s="274"/>
      <c r="DF75" s="274"/>
      <c r="DG75" s="274"/>
      <c r="DH75" s="274"/>
      <c r="DI75" s="274"/>
      <c r="DJ75" s="274"/>
      <c r="DK75" s="274"/>
      <c r="DL75" s="274"/>
      <c r="DM75" s="274"/>
      <c r="DN75" s="274"/>
      <c r="DO75" s="274"/>
      <c r="DP75" s="274"/>
      <c r="DQ75" s="274"/>
      <c r="DR75" s="274"/>
      <c r="DS75" s="274"/>
      <c r="DT75" s="274"/>
      <c r="DU75" s="274"/>
      <c r="DV75" s="274"/>
      <c r="DW75" s="274"/>
      <c r="DX75" s="274"/>
      <c r="DY75" s="274"/>
      <c r="DZ75" s="274"/>
      <c r="EA75" s="274"/>
      <c r="EB75" s="274"/>
      <c r="EC75" s="274"/>
      <c r="ED75" s="274"/>
      <c r="EE75" s="274"/>
      <c r="EF75" s="274"/>
      <c r="EG75" s="274"/>
      <c r="EH75" s="274"/>
      <c r="EI75" s="274"/>
      <c r="EJ75" s="274"/>
      <c r="EK75" s="274"/>
      <c r="EL75" s="274"/>
      <c r="EM75" s="274"/>
      <c r="EN75" s="274"/>
      <c r="EO75" s="274"/>
      <c r="EP75" s="274"/>
      <c r="EQ75" s="274"/>
      <c r="ER75" s="274"/>
      <c r="ES75" s="274"/>
      <c r="ET75" s="274"/>
      <c r="EU75" s="274"/>
      <c r="EV75" s="274"/>
      <c r="EW75" s="274"/>
      <c r="EX75" s="274"/>
      <c r="EY75" s="274"/>
      <c r="EZ75" s="274"/>
      <c r="FA75" s="274"/>
      <c r="FB75" s="274"/>
      <c r="FC75" s="274"/>
      <c r="FD75" s="274"/>
      <c r="FE75" s="274"/>
      <c r="FF75" s="274"/>
      <c r="FG75" s="274"/>
      <c r="FH75" s="274"/>
      <c r="FI75" s="274"/>
      <c r="FJ75" s="274"/>
      <c r="FK75" s="274"/>
      <c r="FL75" s="274"/>
      <c r="FM75" s="274"/>
      <c r="FN75" s="274"/>
      <c r="FO75" s="274"/>
      <c r="FP75" s="274"/>
      <c r="FQ75" s="274"/>
      <c r="FR75" s="274"/>
      <c r="FS75" s="274"/>
      <c r="FT75" s="274"/>
      <c r="FU75" s="274"/>
      <c r="FV75" s="274"/>
      <c r="FW75" s="274"/>
      <c r="FX75" s="274"/>
      <c r="FY75" s="274"/>
      <c r="FZ75" s="274"/>
      <c r="GA75" s="274"/>
      <c r="GB75" s="274"/>
      <c r="GC75" s="274"/>
      <c r="GD75" s="274"/>
      <c r="GE75" s="274"/>
      <c r="GF75" s="274"/>
      <c r="GG75" s="274"/>
      <c r="GH75" s="274"/>
      <c r="GI75" s="274"/>
      <c r="GJ75" s="274"/>
      <c r="GK75" s="274"/>
      <c r="GL75" s="274"/>
      <c r="GM75" s="274"/>
      <c r="GN75" s="274"/>
      <c r="GO75" s="274"/>
      <c r="GP75" s="274"/>
      <c r="GQ75" s="274"/>
      <c r="GR75" s="274"/>
      <c r="GS75" s="274"/>
      <c r="GT75" s="274"/>
      <c r="GU75" s="274"/>
      <c r="GV75" s="274"/>
      <c r="GW75" s="274"/>
      <c r="GX75" s="274"/>
      <c r="GY75" s="274"/>
      <c r="GZ75" s="274"/>
      <c r="HA75" s="274"/>
      <c r="HB75" s="274"/>
      <c r="HC75" s="274"/>
      <c r="HD75" s="274"/>
      <c r="HE75" s="274"/>
      <c r="HF75" s="274"/>
      <c r="HG75" s="274"/>
      <c r="HH75" s="274"/>
      <c r="HI75" s="274"/>
      <c r="HJ75" s="274"/>
      <c r="HK75" s="274"/>
      <c r="HL75" s="274"/>
      <c r="HM75" s="274"/>
      <c r="HN75" s="274"/>
      <c r="HO75" s="274"/>
      <c r="HP75" s="274"/>
      <c r="HQ75" s="274"/>
      <c r="HR75" s="274"/>
      <c r="HS75" s="274"/>
      <c r="HT75" s="274"/>
      <c r="HU75" s="274"/>
      <c r="HV75" s="274"/>
      <c r="HW75" s="274"/>
      <c r="HX75" s="274"/>
      <c r="HY75" s="274"/>
      <c r="HZ75" s="274"/>
      <c r="IA75" s="274"/>
      <c r="IB75" s="274"/>
      <c r="IC75" s="274"/>
      <c r="ID75" s="274"/>
      <c r="IE75" s="274"/>
      <c r="IF75" s="274"/>
      <c r="IG75" s="274"/>
      <c r="IH75" s="274"/>
      <c r="II75" s="274"/>
      <c r="IJ75" s="274"/>
      <c r="IK75" s="274"/>
      <c r="IL75" s="274"/>
      <c r="IM75" s="274"/>
      <c r="IN75" s="274"/>
      <c r="IO75" s="274"/>
      <c r="IP75" s="274"/>
      <c r="IQ75" s="274"/>
      <c r="IR75" s="274"/>
      <c r="IS75" s="274"/>
      <c r="IT75" s="274"/>
      <c r="IU75" s="274"/>
      <c r="IV75" s="274"/>
      <c r="IW75" s="274"/>
      <c r="IX75" s="274"/>
      <c r="IY75" s="274"/>
      <c r="IZ75" s="274"/>
      <c r="JA75" s="274"/>
      <c r="JB75" s="274"/>
      <c r="JC75" s="274"/>
      <c r="JD75" s="274"/>
      <c r="JE75" s="274"/>
      <c r="JF75" s="274"/>
      <c r="JG75" s="274"/>
      <c r="JH75" s="274"/>
      <c r="JI75" s="274"/>
      <c r="JJ75" s="274"/>
      <c r="JK75" s="274"/>
      <c r="JL75" s="274"/>
      <c r="JM75" s="274"/>
      <c r="JN75" s="274"/>
      <c r="JO75" s="274"/>
      <c r="JP75" s="274"/>
      <c r="JQ75" s="274"/>
      <c r="JR75" s="274"/>
      <c r="JS75" s="274"/>
      <c r="JT75" s="274"/>
      <c r="JU75" s="274"/>
      <c r="JV75" s="274"/>
      <c r="JW75" s="274"/>
      <c r="JX75" s="274"/>
      <c r="JY75" s="274"/>
      <c r="JZ75" s="274"/>
      <c r="KA75" s="274"/>
      <c r="KB75" s="274"/>
      <c r="KC75" s="274"/>
      <c r="KD75" s="274"/>
      <c r="KE75" s="274"/>
      <c r="KF75" s="274"/>
      <c r="KG75" s="274"/>
      <c r="KH75" s="274"/>
      <c r="KI75" s="274"/>
      <c r="KJ75" s="274"/>
      <c r="KK75" s="274"/>
      <c r="KL75" s="274"/>
      <c r="KM75" s="274"/>
      <c r="KN75" s="274"/>
      <c r="KO75" s="274"/>
      <c r="KP75" s="274"/>
      <c r="KQ75" s="274"/>
      <c r="KR75" s="274"/>
      <c r="KS75" s="274"/>
      <c r="KT75" s="274"/>
      <c r="KU75" s="274"/>
      <c r="KV75" s="274"/>
      <c r="KW75" s="274"/>
      <c r="KX75" s="274"/>
      <c r="KY75" s="274"/>
      <c r="KZ75" s="274"/>
      <c r="LA75" s="274"/>
      <c r="LB75" s="274"/>
      <c r="LC75" s="274"/>
      <c r="LD75" s="274"/>
      <c r="LE75" s="274"/>
      <c r="LF75" s="274"/>
      <c r="LG75" s="274"/>
      <c r="LH75" s="274"/>
      <c r="LI75" s="274"/>
      <c r="LJ75" s="274"/>
      <c r="LK75" s="274"/>
      <c r="LL75" s="274"/>
      <c r="LM75" s="274"/>
      <c r="LN75" s="274"/>
      <c r="LO75" s="274"/>
      <c r="LP75" s="274"/>
      <c r="LQ75" s="274"/>
      <c r="LR75" s="274"/>
      <c r="LS75" s="274"/>
      <c r="LT75" s="274"/>
      <c r="LU75" s="274"/>
      <c r="LV75" s="274"/>
      <c r="LW75" s="274"/>
      <c r="LX75" s="274"/>
      <c r="LY75" s="274"/>
      <c r="LZ75" s="274"/>
      <c r="MA75" s="274"/>
      <c r="MB75" s="274"/>
      <c r="MC75" s="274"/>
      <c r="MD75" s="274"/>
      <c r="ME75" s="274"/>
      <c r="MF75" s="274"/>
      <c r="MG75" s="274"/>
      <c r="MH75" s="274"/>
      <c r="MI75" s="274"/>
      <c r="MJ75" s="274"/>
      <c r="MK75" s="274"/>
      <c r="ML75" s="274"/>
      <c r="MM75" s="274"/>
      <c r="MN75" s="274"/>
      <c r="MO75" s="274"/>
      <c r="MP75" s="274"/>
      <c r="MQ75" s="274"/>
      <c r="MR75" s="274"/>
      <c r="MS75" s="274"/>
      <c r="MT75" s="274"/>
      <c r="MU75" s="274"/>
      <c r="MV75" s="274"/>
      <c r="MW75" s="274"/>
      <c r="MX75" s="274"/>
      <c r="MY75" s="274"/>
      <c r="MZ75" s="274"/>
      <c r="NA75" s="274"/>
      <c r="NB75" s="274"/>
      <c r="NC75" s="274"/>
      <c r="ND75" s="274"/>
      <c r="NE75" s="274"/>
      <c r="NF75" s="274"/>
      <c r="NG75" s="274"/>
      <c r="NH75" s="274"/>
      <c r="NI75" s="274"/>
      <c r="NJ75" s="274"/>
      <c r="NK75" s="274"/>
      <c r="NL75" s="274"/>
      <c r="NM75" s="274"/>
      <c r="NN75" s="274"/>
      <c r="NO75" s="274"/>
      <c r="NP75" s="274"/>
      <c r="NQ75" s="274"/>
      <c r="NR75" s="274"/>
      <c r="NS75" s="274"/>
      <c r="NT75" s="274"/>
      <c r="NU75" s="274"/>
      <c r="NV75" s="274"/>
      <c r="NW75" s="274"/>
      <c r="NX75" s="274"/>
      <c r="NY75" s="274"/>
      <c r="NZ75" s="274"/>
      <c r="OA75" s="274"/>
      <c r="OB75" s="274"/>
      <c r="OC75" s="274"/>
      <c r="OD75" s="274"/>
      <c r="OE75" s="274"/>
      <c r="OF75" s="274"/>
      <c r="OG75" s="274"/>
      <c r="OH75" s="274"/>
      <c r="OI75" s="274"/>
      <c r="OJ75" s="274"/>
      <c r="OK75" s="274"/>
      <c r="OL75" s="274"/>
      <c r="OM75" s="274"/>
      <c r="ON75" s="274"/>
      <c r="OO75" s="274"/>
      <c r="OP75" s="274"/>
      <c r="OQ75" s="274"/>
      <c r="OR75" s="274"/>
      <c r="OS75" s="274"/>
      <c r="OT75" s="274"/>
      <c r="OU75" s="274"/>
      <c r="OV75" s="274"/>
      <c r="OW75" s="274"/>
      <c r="OX75" s="274"/>
      <c r="OY75" s="274"/>
      <c r="OZ75" s="274"/>
      <c r="PA75" s="274"/>
      <c r="PB75" s="274"/>
      <c r="PC75" s="274"/>
      <c r="PD75" s="274"/>
      <c r="PE75" s="274"/>
      <c r="PF75" s="274"/>
      <c r="PG75" s="274"/>
      <c r="PH75" s="274"/>
      <c r="PI75" s="274"/>
      <c r="PJ75" s="274"/>
      <c r="PK75" s="274"/>
      <c r="PL75" s="274"/>
      <c r="PM75" s="274"/>
      <c r="PN75" s="274"/>
      <c r="PO75" s="274"/>
      <c r="PP75" s="274"/>
      <c r="PQ75" s="274"/>
      <c r="PR75" s="274"/>
      <c r="PS75" s="274"/>
      <c r="PT75" s="274"/>
      <c r="PU75" s="274"/>
      <c r="PV75" s="274"/>
      <c r="PW75" s="274"/>
      <c r="PX75" s="274"/>
      <c r="PY75" s="274"/>
      <c r="PZ75" s="274"/>
      <c r="QA75" s="274"/>
      <c r="QB75" s="274"/>
      <c r="QC75" s="274"/>
      <c r="QD75" s="274"/>
      <c r="QE75" s="274"/>
      <c r="QF75" s="274"/>
      <c r="QG75" s="274"/>
      <c r="QH75" s="274"/>
      <c r="QI75" s="274"/>
      <c r="QJ75" s="274"/>
      <c r="QK75" s="274"/>
      <c r="QL75" s="274"/>
      <c r="QM75" s="274"/>
      <c r="QN75" s="274"/>
      <c r="QO75" s="274"/>
      <c r="QP75" s="274"/>
      <c r="QQ75" s="274"/>
      <c r="QR75" s="274"/>
      <c r="QS75" s="274"/>
      <c r="QT75" s="274"/>
      <c r="QU75" s="274"/>
      <c r="QV75" s="274"/>
      <c r="QW75" s="274"/>
      <c r="QX75" s="274"/>
      <c r="QY75" s="274"/>
      <c r="QZ75" s="274"/>
      <c r="RA75" s="274"/>
      <c r="RB75" s="274"/>
      <c r="RC75" s="274"/>
      <c r="RD75" s="274"/>
      <c r="RE75" s="274"/>
      <c r="RF75" s="274"/>
      <c r="RG75" s="274"/>
      <c r="RH75" s="274"/>
      <c r="RI75" s="274"/>
      <c r="RJ75" s="274"/>
      <c r="RK75" s="274"/>
      <c r="RL75" s="274"/>
      <c r="RM75" s="274"/>
      <c r="RN75" s="274"/>
      <c r="RO75" s="274"/>
      <c r="RP75" s="274"/>
    </row>
    <row r="76" spans="1:484" s="409" customFormat="1" ht="183.75" customHeight="1" thickBot="1" x14ac:dyDescent="0.4">
      <c r="A76" s="389" t="s">
        <v>269</v>
      </c>
      <c r="B76" s="1025" t="s">
        <v>270</v>
      </c>
      <c r="C76" s="1025"/>
      <c r="D76" s="1025"/>
      <c r="E76" s="1025"/>
      <c r="F76" s="1025"/>
      <c r="G76" s="1025"/>
      <c r="H76" s="1025"/>
      <c r="I76" s="1025"/>
      <c r="J76" s="1025"/>
      <c r="K76" s="1025"/>
      <c r="L76" s="1025"/>
      <c r="M76" s="1034"/>
      <c r="N76" s="38"/>
      <c r="O76" s="163"/>
      <c r="P76" s="646"/>
      <c r="Q76" s="611"/>
      <c r="R76" s="1035"/>
      <c r="S76" s="606"/>
      <c r="T76" s="646"/>
      <c r="U76" s="611"/>
      <c r="V76" s="646"/>
      <c r="W76" s="611"/>
      <c r="X76" s="646"/>
      <c r="Y76" s="611"/>
      <c r="Z76" s="646"/>
      <c r="AA76" s="669"/>
      <c r="AB76" s="184"/>
      <c r="AC76" s="163"/>
      <c r="AD76" s="276"/>
      <c r="AE76" s="38"/>
      <c r="AF76" s="163"/>
      <c r="AG76" s="185"/>
      <c r="AH76" s="38"/>
      <c r="AI76" s="163"/>
      <c r="AJ76" s="276"/>
      <c r="AK76" s="605"/>
      <c r="AL76" s="606"/>
      <c r="AM76" s="232"/>
      <c r="AN76" s="236"/>
      <c r="AO76" s="184"/>
      <c r="AP76" s="163"/>
      <c r="AQ76" s="276"/>
      <c r="AR76" s="38"/>
      <c r="AS76" s="163"/>
      <c r="AT76" s="185"/>
      <c r="AU76" s="38"/>
      <c r="AV76" s="163"/>
      <c r="AW76" s="276"/>
      <c r="AX76" s="38"/>
      <c r="AY76" s="163"/>
      <c r="AZ76" s="227"/>
      <c r="BA76" s="369"/>
      <c r="BB76" s="183"/>
      <c r="BC76" s="227"/>
      <c r="BD76" s="369"/>
      <c r="BE76" s="183"/>
      <c r="BF76" s="185"/>
      <c r="BG76" s="368">
        <f t="shared" si="4"/>
        <v>0</v>
      </c>
      <c r="BH76" s="631" t="s">
        <v>37</v>
      </c>
      <c r="BI76" s="869"/>
      <c r="BJ76" s="407"/>
      <c r="BK76" s="408"/>
      <c r="BL76" s="408"/>
      <c r="BM76" s="408"/>
      <c r="BN76" s="408"/>
      <c r="BO76" s="408"/>
      <c r="BP76" s="408"/>
      <c r="BQ76" s="408"/>
      <c r="BR76" s="408"/>
      <c r="BS76" s="408"/>
      <c r="BT76" s="408"/>
      <c r="BU76" s="408"/>
      <c r="BV76" s="408"/>
      <c r="BW76" s="408"/>
      <c r="BX76" s="408"/>
      <c r="BY76" s="408"/>
      <c r="BZ76" s="408"/>
      <c r="CA76" s="408"/>
      <c r="CB76" s="408"/>
      <c r="CC76" s="408"/>
      <c r="CD76" s="408"/>
      <c r="CE76" s="408"/>
      <c r="CF76" s="408"/>
      <c r="CG76" s="408"/>
      <c r="CH76" s="408"/>
      <c r="CI76" s="408"/>
      <c r="CJ76" s="408"/>
      <c r="CK76" s="408"/>
      <c r="CL76" s="408"/>
      <c r="CM76" s="408"/>
      <c r="CN76" s="408"/>
      <c r="CO76" s="408"/>
      <c r="CP76" s="408"/>
      <c r="CQ76" s="408"/>
      <c r="CR76" s="408"/>
      <c r="CS76" s="408"/>
      <c r="CT76" s="408"/>
      <c r="CU76" s="408"/>
      <c r="CV76" s="408"/>
      <c r="CW76" s="408"/>
      <c r="CX76" s="408"/>
      <c r="CY76" s="408"/>
      <c r="CZ76" s="408"/>
      <c r="DA76" s="408"/>
      <c r="DB76" s="408"/>
      <c r="DC76" s="408"/>
      <c r="DD76" s="408"/>
      <c r="DE76" s="408"/>
      <c r="DF76" s="408"/>
      <c r="DG76" s="408"/>
      <c r="DH76" s="408"/>
      <c r="DI76" s="408"/>
      <c r="DJ76" s="408"/>
      <c r="DK76" s="408"/>
      <c r="DL76" s="408"/>
      <c r="DM76" s="408"/>
      <c r="DN76" s="408"/>
      <c r="DO76" s="408"/>
      <c r="DP76" s="408"/>
      <c r="DQ76" s="408"/>
      <c r="DR76" s="408"/>
      <c r="DS76" s="408"/>
      <c r="DT76" s="408"/>
      <c r="DU76" s="408"/>
      <c r="DV76" s="408"/>
      <c r="DW76" s="408"/>
      <c r="DX76" s="408"/>
      <c r="DY76" s="408"/>
      <c r="DZ76" s="408"/>
      <c r="EA76" s="408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  <c r="EQ76" s="408"/>
      <c r="ER76" s="408"/>
      <c r="ES76" s="408"/>
      <c r="ET76" s="408"/>
      <c r="EU76" s="408"/>
      <c r="EV76" s="408"/>
      <c r="EW76" s="408"/>
      <c r="EX76" s="408"/>
      <c r="EY76" s="408"/>
      <c r="EZ76" s="408"/>
      <c r="FA76" s="408"/>
      <c r="FB76" s="408"/>
      <c r="FC76" s="408"/>
      <c r="FD76" s="408"/>
      <c r="FE76" s="408"/>
      <c r="FF76" s="408"/>
      <c r="FG76" s="408"/>
      <c r="FH76" s="408"/>
      <c r="FI76" s="408"/>
      <c r="FJ76" s="408"/>
      <c r="FK76" s="408"/>
      <c r="FL76" s="408"/>
      <c r="FM76" s="408"/>
      <c r="FN76" s="408"/>
      <c r="FO76" s="408"/>
      <c r="FP76" s="408"/>
      <c r="FQ76" s="408"/>
      <c r="FR76" s="408"/>
      <c r="FS76" s="408"/>
      <c r="FT76" s="408"/>
      <c r="FU76" s="408"/>
      <c r="FV76" s="408"/>
      <c r="FW76" s="408"/>
      <c r="FX76" s="408"/>
      <c r="FY76" s="408"/>
      <c r="FZ76" s="408"/>
      <c r="GA76" s="408"/>
      <c r="GB76" s="408"/>
      <c r="GC76" s="408"/>
      <c r="GD76" s="408"/>
      <c r="GE76" s="408"/>
      <c r="GF76" s="408"/>
      <c r="GG76" s="408"/>
      <c r="GH76" s="408"/>
      <c r="GI76" s="408"/>
      <c r="GJ76" s="408"/>
      <c r="GK76" s="408"/>
      <c r="GL76" s="408"/>
      <c r="GM76" s="408"/>
      <c r="GN76" s="408"/>
      <c r="GO76" s="408"/>
      <c r="GP76" s="408"/>
      <c r="GQ76" s="408"/>
      <c r="GR76" s="408"/>
      <c r="GS76" s="408"/>
      <c r="GT76" s="408"/>
      <c r="GU76" s="408"/>
      <c r="GV76" s="408"/>
      <c r="GW76" s="408"/>
      <c r="GX76" s="408"/>
      <c r="GY76" s="408"/>
      <c r="GZ76" s="408"/>
      <c r="HA76" s="408"/>
      <c r="HB76" s="408"/>
      <c r="HC76" s="408"/>
      <c r="HD76" s="408"/>
      <c r="HE76" s="408"/>
      <c r="HF76" s="408"/>
      <c r="HG76" s="408"/>
      <c r="HH76" s="408"/>
      <c r="HI76" s="408"/>
      <c r="HJ76" s="408"/>
      <c r="HK76" s="408"/>
      <c r="HL76" s="408"/>
      <c r="HM76" s="408"/>
      <c r="HN76" s="408"/>
      <c r="HO76" s="408"/>
      <c r="HP76" s="408"/>
      <c r="HQ76" s="408"/>
      <c r="HR76" s="408"/>
      <c r="HS76" s="408"/>
      <c r="HT76" s="408"/>
      <c r="HU76" s="408"/>
      <c r="HV76" s="408"/>
      <c r="HW76" s="408"/>
      <c r="HX76" s="408"/>
      <c r="HY76" s="408"/>
      <c r="HZ76" s="408"/>
      <c r="IA76" s="408"/>
      <c r="IB76" s="408"/>
      <c r="IC76" s="408"/>
      <c r="ID76" s="408"/>
      <c r="IE76" s="408"/>
      <c r="IF76" s="408"/>
      <c r="IG76" s="408"/>
      <c r="IH76" s="408"/>
      <c r="II76" s="408"/>
      <c r="IJ76" s="408"/>
      <c r="IK76" s="408"/>
      <c r="IL76" s="408"/>
      <c r="IM76" s="408"/>
      <c r="IN76" s="408"/>
      <c r="IO76" s="408"/>
      <c r="IP76" s="408"/>
      <c r="IQ76" s="408"/>
      <c r="IR76" s="408"/>
      <c r="IS76" s="408"/>
      <c r="IT76" s="408"/>
      <c r="IU76" s="408"/>
      <c r="IV76" s="408"/>
      <c r="IW76" s="408"/>
      <c r="IX76" s="408"/>
      <c r="IY76" s="408"/>
      <c r="IZ76" s="408"/>
      <c r="JA76" s="408"/>
      <c r="JB76" s="408"/>
      <c r="JC76" s="408"/>
      <c r="JD76" s="408"/>
      <c r="JE76" s="408"/>
      <c r="JF76" s="408"/>
      <c r="JG76" s="408"/>
      <c r="JH76" s="408"/>
      <c r="JI76" s="408"/>
      <c r="JJ76" s="408"/>
      <c r="JK76" s="408"/>
      <c r="JL76" s="408"/>
      <c r="JM76" s="408"/>
      <c r="JN76" s="408"/>
      <c r="JO76" s="408"/>
      <c r="JP76" s="408"/>
      <c r="JQ76" s="408"/>
      <c r="JR76" s="408"/>
      <c r="JS76" s="408"/>
      <c r="JT76" s="408"/>
      <c r="JU76" s="408"/>
      <c r="JV76" s="408"/>
      <c r="JW76" s="408"/>
      <c r="JX76" s="408"/>
      <c r="JY76" s="408"/>
      <c r="JZ76" s="408"/>
      <c r="KA76" s="408"/>
      <c r="KB76" s="408"/>
      <c r="KC76" s="408"/>
      <c r="KD76" s="408"/>
      <c r="KE76" s="408"/>
      <c r="KF76" s="408"/>
      <c r="KG76" s="408"/>
      <c r="KH76" s="408"/>
      <c r="KI76" s="408"/>
      <c r="KJ76" s="408"/>
      <c r="KK76" s="408"/>
      <c r="KL76" s="408"/>
      <c r="KM76" s="408"/>
      <c r="KN76" s="408"/>
      <c r="KO76" s="408"/>
      <c r="KP76" s="408"/>
      <c r="KQ76" s="408"/>
      <c r="KR76" s="408"/>
      <c r="KS76" s="408"/>
      <c r="KT76" s="408"/>
      <c r="KU76" s="408"/>
      <c r="KV76" s="408"/>
      <c r="KW76" s="408"/>
      <c r="KX76" s="408"/>
      <c r="KY76" s="408"/>
      <c r="KZ76" s="408"/>
      <c r="LA76" s="408"/>
      <c r="LB76" s="408"/>
      <c r="LC76" s="408"/>
      <c r="LD76" s="408"/>
      <c r="LE76" s="408"/>
      <c r="LF76" s="408"/>
      <c r="LG76" s="408"/>
      <c r="LH76" s="408"/>
      <c r="LI76" s="408"/>
      <c r="LJ76" s="408"/>
      <c r="LK76" s="408"/>
      <c r="LL76" s="408"/>
      <c r="LM76" s="408"/>
      <c r="LN76" s="408"/>
      <c r="LO76" s="408"/>
      <c r="LP76" s="408"/>
      <c r="LQ76" s="408"/>
      <c r="LR76" s="408"/>
      <c r="LS76" s="408"/>
      <c r="LT76" s="408"/>
      <c r="LU76" s="408"/>
      <c r="LV76" s="408"/>
      <c r="LW76" s="408"/>
      <c r="LX76" s="408"/>
      <c r="LY76" s="408"/>
      <c r="LZ76" s="408"/>
      <c r="MA76" s="408"/>
      <c r="MB76" s="408"/>
      <c r="MC76" s="408"/>
      <c r="MD76" s="408"/>
      <c r="ME76" s="408"/>
      <c r="MF76" s="408"/>
      <c r="MG76" s="408"/>
      <c r="MH76" s="408"/>
      <c r="MI76" s="408"/>
      <c r="MJ76" s="408"/>
      <c r="MK76" s="408"/>
      <c r="ML76" s="408"/>
      <c r="MM76" s="408"/>
      <c r="MN76" s="408"/>
      <c r="MO76" s="408"/>
      <c r="MP76" s="408"/>
      <c r="MQ76" s="408"/>
      <c r="MR76" s="408"/>
      <c r="MS76" s="408"/>
      <c r="MT76" s="408"/>
      <c r="MU76" s="408"/>
      <c r="MV76" s="408"/>
      <c r="MW76" s="408"/>
      <c r="MX76" s="408"/>
      <c r="MY76" s="408"/>
      <c r="MZ76" s="408"/>
      <c r="NA76" s="408"/>
      <c r="NB76" s="408"/>
      <c r="NC76" s="408"/>
      <c r="ND76" s="408"/>
      <c r="NE76" s="408"/>
      <c r="NF76" s="408"/>
      <c r="NG76" s="408"/>
      <c r="NH76" s="408"/>
      <c r="NI76" s="408"/>
      <c r="NJ76" s="408"/>
      <c r="NK76" s="408"/>
      <c r="NL76" s="408"/>
      <c r="NM76" s="408"/>
      <c r="NN76" s="408"/>
      <c r="NO76" s="408"/>
      <c r="NP76" s="408"/>
      <c r="NQ76" s="408"/>
      <c r="NR76" s="408"/>
      <c r="NS76" s="408"/>
      <c r="NT76" s="408"/>
      <c r="NU76" s="408"/>
      <c r="NV76" s="408"/>
      <c r="NW76" s="408"/>
      <c r="NX76" s="408"/>
      <c r="NY76" s="408"/>
      <c r="NZ76" s="408"/>
      <c r="OA76" s="408"/>
      <c r="OB76" s="408"/>
      <c r="OC76" s="408"/>
      <c r="OD76" s="408"/>
      <c r="OE76" s="408"/>
      <c r="OF76" s="408"/>
      <c r="OG76" s="408"/>
      <c r="OH76" s="408"/>
      <c r="OI76" s="408"/>
      <c r="OJ76" s="408"/>
      <c r="OK76" s="408"/>
      <c r="OL76" s="408"/>
      <c r="OM76" s="408"/>
      <c r="ON76" s="408"/>
      <c r="OO76" s="408"/>
      <c r="OP76" s="408"/>
      <c r="OQ76" s="408"/>
      <c r="OR76" s="408"/>
      <c r="OS76" s="408"/>
      <c r="OT76" s="408"/>
      <c r="OU76" s="408"/>
      <c r="OV76" s="408"/>
      <c r="OW76" s="408"/>
      <c r="OX76" s="408"/>
      <c r="OY76" s="408"/>
      <c r="OZ76" s="408"/>
      <c r="PA76" s="408"/>
      <c r="PB76" s="408"/>
      <c r="PC76" s="408"/>
      <c r="PD76" s="408"/>
      <c r="PE76" s="408"/>
      <c r="PF76" s="408"/>
      <c r="PG76" s="408"/>
      <c r="PH76" s="408"/>
      <c r="PI76" s="408"/>
      <c r="PJ76" s="408"/>
      <c r="PK76" s="408"/>
      <c r="PL76" s="408"/>
      <c r="PM76" s="408"/>
      <c r="PN76" s="408"/>
      <c r="PO76" s="408"/>
      <c r="PP76" s="408"/>
      <c r="PQ76" s="408"/>
      <c r="PR76" s="408"/>
      <c r="PS76" s="408"/>
      <c r="PT76" s="408"/>
      <c r="PU76" s="408"/>
      <c r="PV76" s="408"/>
      <c r="PW76" s="408"/>
      <c r="PX76" s="408"/>
      <c r="PY76" s="408"/>
      <c r="PZ76" s="408"/>
      <c r="QA76" s="408"/>
      <c r="QB76" s="408"/>
      <c r="QC76" s="408"/>
      <c r="QD76" s="408"/>
      <c r="QE76" s="408"/>
      <c r="QF76" s="408"/>
      <c r="QG76" s="408"/>
      <c r="QH76" s="408"/>
      <c r="QI76" s="408"/>
      <c r="QJ76" s="408"/>
      <c r="QK76" s="408"/>
      <c r="QL76" s="408"/>
      <c r="QM76" s="408"/>
      <c r="QN76" s="408"/>
      <c r="QO76" s="408"/>
      <c r="QP76" s="408"/>
      <c r="QQ76" s="408"/>
      <c r="QR76" s="408"/>
      <c r="QS76" s="408"/>
      <c r="QT76" s="408"/>
      <c r="QU76" s="408"/>
      <c r="QV76" s="408"/>
      <c r="QW76" s="408"/>
      <c r="QX76" s="408"/>
      <c r="QY76" s="408"/>
      <c r="QZ76" s="408"/>
      <c r="RA76" s="408"/>
      <c r="RB76" s="408"/>
      <c r="RC76" s="408"/>
      <c r="RD76" s="408"/>
      <c r="RE76" s="408"/>
      <c r="RF76" s="408"/>
      <c r="RG76" s="408"/>
      <c r="RH76" s="408"/>
      <c r="RI76" s="408"/>
      <c r="RJ76" s="408"/>
      <c r="RK76" s="408"/>
      <c r="RL76" s="408"/>
      <c r="RM76" s="408"/>
      <c r="RN76" s="408"/>
      <c r="RO76" s="408"/>
      <c r="RP76" s="408"/>
    </row>
    <row r="77" spans="1:484" s="408" customFormat="1" ht="123.75" customHeight="1" x14ac:dyDescent="0.35">
      <c r="A77" s="1060" t="s">
        <v>170</v>
      </c>
      <c r="B77" s="828" t="s">
        <v>186</v>
      </c>
      <c r="C77" s="914"/>
      <c r="D77" s="914"/>
      <c r="E77" s="914"/>
      <c r="F77" s="914"/>
      <c r="G77" s="914"/>
      <c r="H77" s="914"/>
      <c r="I77" s="914"/>
      <c r="J77" s="914"/>
      <c r="K77" s="914"/>
      <c r="L77" s="914"/>
      <c r="M77" s="915"/>
      <c r="N77" s="42">
        <v>1.2</v>
      </c>
      <c r="O77" s="191"/>
      <c r="P77" s="636">
        <f t="shared" ref="P77:P79" si="33">AB77+AE77+AH77+AK77+AO77+AR77+AU77+AX77+BA77+BD77</f>
        <v>336</v>
      </c>
      <c r="Q77" s="636"/>
      <c r="R77" s="624">
        <f t="shared" ref="R77" si="34">AC77+AF77+AI77+AM77+AP77+AS77+AV77+AY77+BB77+BE77</f>
        <v>154</v>
      </c>
      <c r="S77" s="624"/>
      <c r="T77" s="754">
        <v>68</v>
      </c>
      <c r="U77" s="683"/>
      <c r="V77" s="754">
        <v>86</v>
      </c>
      <c r="W77" s="683"/>
      <c r="X77" s="754"/>
      <c r="Y77" s="683"/>
      <c r="Z77" s="1011"/>
      <c r="AA77" s="1012"/>
      <c r="AB77" s="172">
        <v>200</v>
      </c>
      <c r="AC77" s="191">
        <v>86</v>
      </c>
      <c r="AD77" s="39">
        <v>5</v>
      </c>
      <c r="AE77" s="261">
        <v>136</v>
      </c>
      <c r="AF77" s="173">
        <v>68</v>
      </c>
      <c r="AG77" s="41">
        <v>3</v>
      </c>
      <c r="AH77" s="172"/>
      <c r="AI77" s="191"/>
      <c r="AJ77" s="39"/>
      <c r="AK77" s="682"/>
      <c r="AL77" s="683"/>
      <c r="AM77" s="173"/>
      <c r="AN77" s="41"/>
      <c r="AO77" s="172"/>
      <c r="AP77" s="191"/>
      <c r="AQ77" s="39"/>
      <c r="AR77" s="261"/>
      <c r="AS77" s="173"/>
      <c r="AT77" s="41"/>
      <c r="AU77" s="42"/>
      <c r="AV77" s="191"/>
      <c r="AW77" s="277"/>
      <c r="AX77" s="42"/>
      <c r="AY77" s="191"/>
      <c r="AZ77" s="230"/>
      <c r="BA77" s="376"/>
      <c r="BB77" s="175"/>
      <c r="BC77" s="65"/>
      <c r="BD77" s="66"/>
      <c r="BE77" s="175"/>
      <c r="BF77" s="174"/>
      <c r="BG77" s="375">
        <f t="shared" si="4"/>
        <v>8</v>
      </c>
      <c r="BH77" s="707"/>
      <c r="BI77" s="708"/>
      <c r="BJ77" s="407"/>
    </row>
    <row r="78" spans="1:484" s="408" customFormat="1" ht="195.75" customHeight="1" x14ac:dyDescent="0.8">
      <c r="A78" s="824"/>
      <c r="B78" s="633" t="s">
        <v>187</v>
      </c>
      <c r="C78" s="634"/>
      <c r="D78" s="634"/>
      <c r="E78" s="634"/>
      <c r="F78" s="634"/>
      <c r="G78" s="634"/>
      <c r="H78" s="634"/>
      <c r="I78" s="634"/>
      <c r="J78" s="634"/>
      <c r="K78" s="634"/>
      <c r="L78" s="634"/>
      <c r="M78" s="635"/>
      <c r="N78" s="166"/>
      <c r="O78" s="164"/>
      <c r="P78" s="636">
        <f t="shared" si="33"/>
        <v>40</v>
      </c>
      <c r="Q78" s="636"/>
      <c r="R78" s="755"/>
      <c r="S78" s="663"/>
      <c r="T78" s="755"/>
      <c r="U78" s="663"/>
      <c r="V78" s="755"/>
      <c r="W78" s="663"/>
      <c r="X78" s="755"/>
      <c r="Y78" s="663"/>
      <c r="Z78" s="589"/>
      <c r="AA78" s="745"/>
      <c r="AB78" s="172"/>
      <c r="AC78" s="191"/>
      <c r="AD78" s="39"/>
      <c r="AE78" s="422"/>
      <c r="AF78" s="423"/>
      <c r="AG78" s="424"/>
      <c r="AH78" s="172">
        <v>40</v>
      </c>
      <c r="AI78" s="191"/>
      <c r="AJ78" s="39">
        <v>1</v>
      </c>
      <c r="AK78" s="662"/>
      <c r="AL78" s="663"/>
      <c r="AM78" s="164"/>
      <c r="AN78" s="240"/>
      <c r="AO78" s="172"/>
      <c r="AP78" s="191"/>
      <c r="AQ78" s="39"/>
      <c r="AR78" s="42"/>
      <c r="AS78" s="191"/>
      <c r="AT78" s="277"/>
      <c r="AU78" s="42"/>
      <c r="AV78" s="191"/>
      <c r="AW78" s="277"/>
      <c r="AX78" s="42"/>
      <c r="AY78" s="191"/>
      <c r="AZ78" s="230"/>
      <c r="BA78" s="376"/>
      <c r="BB78" s="178"/>
      <c r="BC78" s="199"/>
      <c r="BD78" s="318"/>
      <c r="BE78" s="178"/>
      <c r="BF78" s="176"/>
      <c r="BG78" s="379">
        <f t="shared" si="4"/>
        <v>1</v>
      </c>
      <c r="BH78" s="758" t="s">
        <v>333</v>
      </c>
      <c r="BI78" s="759"/>
      <c r="BJ78" s="407"/>
    </row>
    <row r="79" spans="1:484" s="408" customFormat="1" ht="141.75" customHeight="1" thickBot="1" x14ac:dyDescent="0.4">
      <c r="A79" s="392" t="s">
        <v>302</v>
      </c>
      <c r="B79" s="765" t="s">
        <v>255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991"/>
      <c r="N79" s="201"/>
      <c r="O79" s="170">
        <v>5</v>
      </c>
      <c r="P79" s="636">
        <f t="shared" si="33"/>
        <v>90</v>
      </c>
      <c r="Q79" s="636"/>
      <c r="R79" s="624">
        <f t="shared" ref="R79" si="35">AC79+AF79+AI79+AM79+AP79+AS79+AV79+AY79+BB79+BE79</f>
        <v>36</v>
      </c>
      <c r="S79" s="624"/>
      <c r="T79" s="644">
        <v>18</v>
      </c>
      <c r="U79" s="645"/>
      <c r="V79" s="644"/>
      <c r="W79" s="645"/>
      <c r="X79" s="644">
        <v>18</v>
      </c>
      <c r="Y79" s="645"/>
      <c r="Z79" s="644"/>
      <c r="AA79" s="786"/>
      <c r="AB79" s="168"/>
      <c r="AC79" s="170"/>
      <c r="AD79" s="491"/>
      <c r="AE79" s="201"/>
      <c r="AF79" s="170"/>
      <c r="AG79" s="244"/>
      <c r="AH79" s="45"/>
      <c r="AI79" s="440"/>
      <c r="AJ79" s="47"/>
      <c r="AK79" s="681"/>
      <c r="AL79" s="645"/>
      <c r="AM79" s="170"/>
      <c r="AN79" s="244"/>
      <c r="AO79" s="168">
        <v>90</v>
      </c>
      <c r="AP79" s="170">
        <v>36</v>
      </c>
      <c r="AQ79" s="491">
        <v>3</v>
      </c>
      <c r="AR79" s="358"/>
      <c r="AS79" s="440"/>
      <c r="AT79" s="49"/>
      <c r="AU79" s="201"/>
      <c r="AV79" s="170"/>
      <c r="AW79" s="244"/>
      <c r="AX79" s="201"/>
      <c r="AY79" s="170"/>
      <c r="AZ79" s="200"/>
      <c r="BA79" s="383"/>
      <c r="BB79" s="188"/>
      <c r="BC79" s="200"/>
      <c r="BD79" s="383"/>
      <c r="BE79" s="188"/>
      <c r="BF79" s="491"/>
      <c r="BG79" s="382">
        <f t="shared" si="4"/>
        <v>3</v>
      </c>
      <c r="BH79" s="904"/>
      <c r="BI79" s="905"/>
      <c r="BJ79" s="407"/>
    </row>
    <row r="80" spans="1:484" s="409" customFormat="1" ht="76.5" customHeight="1" thickBot="1" x14ac:dyDescent="0.4">
      <c r="A80" s="389" t="s">
        <v>229</v>
      </c>
      <c r="B80" s="952" t="s">
        <v>366</v>
      </c>
      <c r="C80" s="1025"/>
      <c r="D80" s="1025"/>
      <c r="E80" s="1025"/>
      <c r="F80" s="1025"/>
      <c r="G80" s="1025"/>
      <c r="H80" s="1025"/>
      <c r="I80" s="1025"/>
      <c r="J80" s="1025"/>
      <c r="K80" s="1025"/>
      <c r="L80" s="1025"/>
      <c r="M80" s="1025"/>
      <c r="N80" s="21"/>
      <c r="O80" s="162"/>
      <c r="P80" s="659"/>
      <c r="Q80" s="659"/>
      <c r="R80" s="628"/>
      <c r="S80" s="628"/>
      <c r="T80" s="659"/>
      <c r="U80" s="659"/>
      <c r="V80" s="659"/>
      <c r="W80" s="659"/>
      <c r="X80" s="659"/>
      <c r="Y80" s="659"/>
      <c r="Z80" s="659"/>
      <c r="AA80" s="660"/>
      <c r="AB80" s="249"/>
      <c r="AC80" s="162"/>
      <c r="AD80" s="20"/>
      <c r="AE80" s="21"/>
      <c r="AF80" s="162"/>
      <c r="AG80" s="22"/>
      <c r="AH80" s="21"/>
      <c r="AI80" s="162"/>
      <c r="AJ80" s="22"/>
      <c r="AK80" s="1061"/>
      <c r="AL80" s="1062"/>
      <c r="AM80" s="50"/>
      <c r="AN80" s="51"/>
      <c r="AO80" s="182"/>
      <c r="AP80" s="23"/>
      <c r="AQ80" s="20"/>
      <c r="AR80" s="24"/>
      <c r="AS80" s="23"/>
      <c r="AT80" s="22"/>
      <c r="AU80" s="24"/>
      <c r="AV80" s="23"/>
      <c r="AW80" s="20"/>
      <c r="AX80" s="24"/>
      <c r="AY80" s="23"/>
      <c r="AZ80" s="20"/>
      <c r="BA80" s="25"/>
      <c r="BB80" s="22"/>
      <c r="BC80" s="20"/>
      <c r="BD80" s="25"/>
      <c r="BE80" s="22"/>
      <c r="BF80" s="22"/>
      <c r="BG80" s="425">
        <f t="shared" si="4"/>
        <v>0</v>
      </c>
      <c r="BH80" s="697" t="s">
        <v>37</v>
      </c>
      <c r="BI80" s="632"/>
      <c r="BJ80" s="407"/>
      <c r="BK80" s="408"/>
      <c r="BL80" s="408"/>
      <c r="BM80" s="408"/>
    </row>
    <row r="81" spans="1:210" ht="130.5" customHeight="1" thickBot="1" x14ac:dyDescent="0.8">
      <c r="A81" s="447" t="s">
        <v>171</v>
      </c>
      <c r="B81" s="1063" t="s">
        <v>190</v>
      </c>
      <c r="C81" s="1064"/>
      <c r="D81" s="1064"/>
      <c r="E81" s="1064"/>
      <c r="F81" s="1064"/>
      <c r="G81" s="1064"/>
      <c r="H81" s="1064"/>
      <c r="I81" s="1064"/>
      <c r="J81" s="1064"/>
      <c r="K81" s="1064"/>
      <c r="L81" s="1064"/>
      <c r="M81" s="1064"/>
      <c r="N81" s="357">
        <v>9</v>
      </c>
      <c r="O81" s="187">
        <v>8</v>
      </c>
      <c r="P81" s="636">
        <f t="shared" ref="P81" si="36">AB81+AE81+AH81+AK81+AO81+AR81+AU81+AX81+BA81+BD81</f>
        <v>190</v>
      </c>
      <c r="Q81" s="636"/>
      <c r="R81" s="624">
        <f t="shared" ref="R81" si="37">AC81+AF81+AI81+AM81+AP81+AS81+AV81+AY81+BB81+BE81</f>
        <v>90</v>
      </c>
      <c r="S81" s="624"/>
      <c r="T81" s="992">
        <v>46</v>
      </c>
      <c r="U81" s="992"/>
      <c r="V81" s="992"/>
      <c r="W81" s="992"/>
      <c r="X81" s="992">
        <v>44</v>
      </c>
      <c r="Y81" s="992"/>
      <c r="Z81" s="1017"/>
      <c r="AA81" s="1018"/>
      <c r="AB81" s="421"/>
      <c r="AC81" s="187"/>
      <c r="AD81" s="35"/>
      <c r="AE81" s="357"/>
      <c r="AF81" s="187"/>
      <c r="AG81" s="54"/>
      <c r="AH81" s="357"/>
      <c r="AI81" s="187"/>
      <c r="AJ81" s="54"/>
      <c r="AK81" s="1058"/>
      <c r="AL81" s="1047"/>
      <c r="AM81" s="55"/>
      <c r="AN81" s="56"/>
      <c r="AO81" s="421"/>
      <c r="AP81" s="187"/>
      <c r="AQ81" s="35"/>
      <c r="AR81" s="357"/>
      <c r="AS81" s="187"/>
      <c r="AT81" s="54"/>
      <c r="AU81" s="357"/>
      <c r="AV81" s="187"/>
      <c r="AW81" s="54"/>
      <c r="AX81" s="357">
        <v>100</v>
      </c>
      <c r="AY81" s="187">
        <v>42</v>
      </c>
      <c r="AZ81" s="57">
        <v>3</v>
      </c>
      <c r="BA81" s="159">
        <v>90</v>
      </c>
      <c r="BB81" s="58">
        <v>48</v>
      </c>
      <c r="BC81" s="57">
        <v>3</v>
      </c>
      <c r="BD81" s="159"/>
      <c r="BE81" s="58"/>
      <c r="BF81" s="54"/>
      <c r="BG81" s="375">
        <f t="shared" si="4"/>
        <v>6</v>
      </c>
      <c r="BH81" s="775"/>
      <c r="BI81" s="776"/>
    </row>
    <row r="82" spans="1:210" ht="121.5" customHeight="1" thickBot="1" x14ac:dyDescent="0.8">
      <c r="A82" s="412" t="s">
        <v>230</v>
      </c>
      <c r="B82" s="961" t="s">
        <v>271</v>
      </c>
      <c r="C82" s="962"/>
      <c r="D82" s="962"/>
      <c r="E82" s="962"/>
      <c r="F82" s="962"/>
      <c r="G82" s="962"/>
      <c r="H82" s="962"/>
      <c r="I82" s="962"/>
      <c r="J82" s="962"/>
      <c r="K82" s="962"/>
      <c r="L82" s="962"/>
      <c r="M82" s="962"/>
      <c r="N82" s="38"/>
      <c r="O82" s="163"/>
      <c r="P82" s="628"/>
      <c r="Q82" s="628"/>
      <c r="R82" s="628"/>
      <c r="S82" s="628"/>
      <c r="T82" s="628"/>
      <c r="U82" s="628"/>
      <c r="V82" s="628"/>
      <c r="W82" s="628"/>
      <c r="X82" s="628"/>
      <c r="Y82" s="628"/>
      <c r="Z82" s="659"/>
      <c r="AA82" s="660"/>
      <c r="AB82" s="184"/>
      <c r="AC82" s="163"/>
      <c r="AD82" s="276"/>
      <c r="AE82" s="38"/>
      <c r="AF82" s="163"/>
      <c r="AG82" s="185"/>
      <c r="AH82" s="26"/>
      <c r="AI82" s="232"/>
      <c r="AJ82" s="236"/>
      <c r="AK82" s="641"/>
      <c r="AL82" s="642"/>
      <c r="AM82" s="59"/>
      <c r="AN82" s="60"/>
      <c r="AO82" s="184"/>
      <c r="AP82" s="163"/>
      <c r="AQ82" s="276"/>
      <c r="AR82" s="184"/>
      <c r="AS82" s="163"/>
      <c r="AT82" s="185"/>
      <c r="AU82" s="38"/>
      <c r="AV82" s="163"/>
      <c r="AW82" s="183"/>
      <c r="AX82" s="38"/>
      <c r="AY82" s="163"/>
      <c r="AZ82" s="227"/>
      <c r="BA82" s="369"/>
      <c r="BB82" s="183"/>
      <c r="BC82" s="227"/>
      <c r="BD82" s="369"/>
      <c r="BE82" s="183"/>
      <c r="BF82" s="185"/>
      <c r="BG82" s="375">
        <f t="shared" si="4"/>
        <v>0</v>
      </c>
      <c r="BH82" s="631"/>
      <c r="BI82" s="869"/>
    </row>
    <row r="83" spans="1:210" ht="127.5" customHeight="1" thickBot="1" x14ac:dyDescent="0.8">
      <c r="A83" s="561" t="s">
        <v>314</v>
      </c>
      <c r="B83" s="907" t="s">
        <v>191</v>
      </c>
      <c r="C83" s="907"/>
      <c r="D83" s="907"/>
      <c r="E83" s="907"/>
      <c r="F83" s="907"/>
      <c r="G83" s="907"/>
      <c r="H83" s="907"/>
      <c r="I83" s="907"/>
      <c r="J83" s="907"/>
      <c r="K83" s="907"/>
      <c r="L83" s="907"/>
      <c r="M83" s="1026"/>
      <c r="N83" s="172"/>
      <c r="O83" s="191">
        <v>5</v>
      </c>
      <c r="P83" s="636">
        <f t="shared" ref="P83:P84" si="38">AB83+AE83+AH83+AK83+AO83+AR83+AU83+AX83+BA83+BD83</f>
        <v>90</v>
      </c>
      <c r="Q83" s="636"/>
      <c r="R83" s="624">
        <f t="shared" ref="R83" si="39">AC83+AF83+AI83+AM83+AP83+AS83+AV83+AY83+BB83+BE83</f>
        <v>34</v>
      </c>
      <c r="S83" s="624"/>
      <c r="T83" s="624">
        <v>18</v>
      </c>
      <c r="U83" s="624"/>
      <c r="V83" s="624"/>
      <c r="W83" s="624"/>
      <c r="X83" s="624">
        <v>16</v>
      </c>
      <c r="Y83" s="624"/>
      <c r="Z83" s="599"/>
      <c r="AA83" s="600"/>
      <c r="AB83" s="208"/>
      <c r="AC83" s="173"/>
      <c r="AD83" s="41"/>
      <c r="AE83" s="261"/>
      <c r="AF83" s="173"/>
      <c r="AG83" s="174"/>
      <c r="AH83" s="426"/>
      <c r="AI83" s="63"/>
      <c r="AJ83" s="427"/>
      <c r="AK83" s="1039"/>
      <c r="AL83" s="1019"/>
      <c r="AM83" s="63"/>
      <c r="AN83" s="64"/>
      <c r="AO83" s="261">
        <v>90</v>
      </c>
      <c r="AP83" s="173">
        <v>34</v>
      </c>
      <c r="AQ83" s="41">
        <v>3</v>
      </c>
      <c r="AR83" s="261"/>
      <c r="AS83" s="173"/>
      <c r="AT83" s="41"/>
      <c r="AU83" s="261"/>
      <c r="AV83" s="173"/>
      <c r="AW83" s="175"/>
      <c r="AX83" s="261"/>
      <c r="AY83" s="173"/>
      <c r="AZ83" s="65"/>
      <c r="BA83" s="208"/>
      <c r="BB83" s="173"/>
      <c r="BC83" s="65"/>
      <c r="BD83" s="66"/>
      <c r="BE83" s="175"/>
      <c r="BF83" s="174"/>
      <c r="BG83" s="375">
        <f t="shared" si="4"/>
        <v>3</v>
      </c>
      <c r="BH83" s="778" t="s">
        <v>38</v>
      </c>
      <c r="BI83" s="708"/>
    </row>
    <row r="84" spans="1:210" ht="147" customHeight="1" thickBot="1" x14ac:dyDescent="0.8">
      <c r="A84" s="209" t="s">
        <v>315</v>
      </c>
      <c r="B84" s="764" t="s">
        <v>361</v>
      </c>
      <c r="C84" s="764"/>
      <c r="D84" s="764"/>
      <c r="E84" s="764"/>
      <c r="F84" s="764"/>
      <c r="G84" s="764"/>
      <c r="H84" s="764"/>
      <c r="I84" s="764"/>
      <c r="J84" s="764"/>
      <c r="K84" s="764"/>
      <c r="L84" s="764"/>
      <c r="M84" s="1027"/>
      <c r="N84" s="168"/>
      <c r="O84" s="170">
        <v>6</v>
      </c>
      <c r="P84" s="636">
        <f t="shared" si="38"/>
        <v>90</v>
      </c>
      <c r="Q84" s="636"/>
      <c r="R84" s="624">
        <v>42</v>
      </c>
      <c r="S84" s="624"/>
      <c r="T84" s="1024">
        <v>28</v>
      </c>
      <c r="U84" s="657"/>
      <c r="V84" s="671"/>
      <c r="W84" s="671"/>
      <c r="X84" s="671">
        <v>14</v>
      </c>
      <c r="Y84" s="657"/>
      <c r="Z84" s="958"/>
      <c r="AA84" s="959"/>
      <c r="AB84" s="168"/>
      <c r="AC84" s="170"/>
      <c r="AD84" s="244"/>
      <c r="AE84" s="201"/>
      <c r="AF84" s="170"/>
      <c r="AG84" s="491"/>
      <c r="AH84" s="201"/>
      <c r="AI84" s="170"/>
      <c r="AJ84" s="244"/>
      <c r="AK84" s="990"/>
      <c r="AL84" s="989"/>
      <c r="AM84" s="170"/>
      <c r="AN84" s="244"/>
      <c r="AO84" s="168"/>
      <c r="AP84" s="170"/>
      <c r="AQ84" s="491"/>
      <c r="AR84" s="201">
        <v>90</v>
      </c>
      <c r="AS84" s="170">
        <v>42</v>
      </c>
      <c r="AT84" s="244">
        <v>3</v>
      </c>
      <c r="AU84" s="201"/>
      <c r="AV84" s="170"/>
      <c r="AW84" s="491"/>
      <c r="AX84" s="201"/>
      <c r="AY84" s="170"/>
      <c r="AZ84" s="200"/>
      <c r="BA84" s="383"/>
      <c r="BB84" s="188"/>
      <c r="BC84" s="200"/>
      <c r="BD84" s="383"/>
      <c r="BE84" s="188"/>
      <c r="BF84" s="491"/>
      <c r="BG84" s="425">
        <f t="shared" si="4"/>
        <v>3</v>
      </c>
      <c r="BH84" s="778" t="s">
        <v>39</v>
      </c>
      <c r="BI84" s="708"/>
    </row>
    <row r="85" spans="1:210" ht="198" customHeight="1" thickBot="1" x14ac:dyDescent="0.8">
      <c r="A85" s="428" t="s">
        <v>231</v>
      </c>
      <c r="B85" s="1070" t="s">
        <v>367</v>
      </c>
      <c r="C85" s="1071"/>
      <c r="D85" s="1071"/>
      <c r="E85" s="1071"/>
      <c r="F85" s="1071"/>
      <c r="G85" s="1071"/>
      <c r="H85" s="1071"/>
      <c r="I85" s="1071"/>
      <c r="J85" s="1071"/>
      <c r="K85" s="1071"/>
      <c r="L85" s="1071"/>
      <c r="M85" s="1071"/>
      <c r="N85" s="26"/>
      <c r="O85" s="232"/>
      <c r="P85" s="667"/>
      <c r="Q85" s="667"/>
      <c r="R85" s="719"/>
      <c r="S85" s="719"/>
      <c r="T85" s="667"/>
      <c r="U85" s="667"/>
      <c r="V85" s="667"/>
      <c r="W85" s="667"/>
      <c r="X85" s="667"/>
      <c r="Y85" s="667"/>
      <c r="Z85" s="667"/>
      <c r="AA85" s="722"/>
      <c r="AB85" s="198"/>
      <c r="AC85" s="232"/>
      <c r="AD85" s="29"/>
      <c r="AE85" s="26"/>
      <c r="AF85" s="232"/>
      <c r="AG85" s="236"/>
      <c r="AH85" s="421"/>
      <c r="AI85" s="187"/>
      <c r="AJ85" s="54"/>
      <c r="AK85" s="429"/>
      <c r="AL85" s="430"/>
      <c r="AM85" s="232"/>
      <c r="AN85" s="29"/>
      <c r="AO85" s="26"/>
      <c r="AP85" s="232"/>
      <c r="AQ85" s="236"/>
      <c r="AR85" s="26"/>
      <c r="AS85" s="232"/>
      <c r="AT85" s="236"/>
      <c r="AU85" s="198"/>
      <c r="AV85" s="232"/>
      <c r="AW85" s="236"/>
      <c r="AX85" s="198"/>
      <c r="AY85" s="232"/>
      <c r="AZ85" s="31"/>
      <c r="BA85" s="197"/>
      <c r="BB85" s="31"/>
      <c r="BC85" s="233"/>
      <c r="BD85" s="266"/>
      <c r="BE85" s="31"/>
      <c r="BF85" s="29"/>
      <c r="BG85" s="368">
        <f t="shared" ref="BG85:BG129" si="40">SUM(AD85,AG85,AJ85,AN85,AQ85,AT85,AW85,AZ85,BC85,BF85)</f>
        <v>0</v>
      </c>
      <c r="BH85" s="710" t="s">
        <v>409</v>
      </c>
      <c r="BI85" s="999"/>
    </row>
    <row r="86" spans="1:210" s="438" customFormat="1" ht="60" x14ac:dyDescent="0.75">
      <c r="A86" s="1060" t="s">
        <v>316</v>
      </c>
      <c r="B86" s="907" t="s">
        <v>246</v>
      </c>
      <c r="C86" s="907"/>
      <c r="D86" s="907"/>
      <c r="E86" s="907"/>
      <c r="F86" s="907"/>
      <c r="G86" s="907"/>
      <c r="H86" s="907"/>
      <c r="I86" s="907"/>
      <c r="J86" s="907"/>
      <c r="K86" s="907"/>
      <c r="L86" s="907"/>
      <c r="M86" s="1026"/>
      <c r="N86" s="431">
        <v>5</v>
      </c>
      <c r="O86" s="173"/>
      <c r="P86" s="658">
        <f t="shared" ref="P86:P102" si="41">AB86+AE86+AH86+AK86+AO86+AR86+AU86+AX86+BA86+BD86</f>
        <v>110</v>
      </c>
      <c r="Q86" s="658"/>
      <c r="R86" s="840">
        <f t="shared" ref="R86" si="42">AC86+AF86+AI86+AM86+AP86+AS86+AV86+AY86+BB86+BE86</f>
        <v>54</v>
      </c>
      <c r="S86" s="840"/>
      <c r="T86" s="840">
        <v>18</v>
      </c>
      <c r="U86" s="840"/>
      <c r="V86" s="840">
        <v>18</v>
      </c>
      <c r="W86" s="840"/>
      <c r="X86" s="840">
        <v>18</v>
      </c>
      <c r="Y86" s="840"/>
      <c r="Z86" s="883"/>
      <c r="AA86" s="884"/>
      <c r="AB86" s="261"/>
      <c r="AC86" s="173"/>
      <c r="AD86" s="41"/>
      <c r="AE86" s="208"/>
      <c r="AF86" s="173"/>
      <c r="AG86" s="174"/>
      <c r="AH86" s="261"/>
      <c r="AI86" s="173"/>
      <c r="AJ86" s="41"/>
      <c r="AK86" s="1019"/>
      <c r="AL86" s="1020"/>
      <c r="AM86" s="63"/>
      <c r="AN86" s="67"/>
      <c r="AO86" s="261">
        <v>110</v>
      </c>
      <c r="AP86" s="173">
        <v>54</v>
      </c>
      <c r="AQ86" s="41">
        <v>3</v>
      </c>
      <c r="AR86" s="432"/>
      <c r="AS86" s="63"/>
      <c r="AT86" s="433"/>
      <c r="AU86" s="261"/>
      <c r="AV86" s="173"/>
      <c r="AW86" s="41"/>
      <c r="AX86" s="208"/>
      <c r="AY86" s="173"/>
      <c r="AZ86" s="175"/>
      <c r="BA86" s="261"/>
      <c r="BB86" s="173"/>
      <c r="BC86" s="65"/>
      <c r="BD86" s="208"/>
      <c r="BE86" s="173"/>
      <c r="BF86" s="174"/>
      <c r="BG86" s="375">
        <f t="shared" si="40"/>
        <v>3</v>
      </c>
      <c r="BH86" s="434"/>
      <c r="BI86" s="435"/>
      <c r="BJ86" s="274"/>
      <c r="BK86" s="436"/>
      <c r="BL86" s="436"/>
      <c r="BM86" s="436"/>
      <c r="BN86" s="436"/>
      <c r="BO86" s="436"/>
      <c r="BP86" s="436"/>
      <c r="BQ86" s="436"/>
      <c r="BR86" s="436"/>
      <c r="BS86" s="436"/>
      <c r="BT86" s="436"/>
      <c r="BU86" s="436"/>
      <c r="BV86" s="436"/>
      <c r="BW86" s="436"/>
      <c r="BX86" s="436"/>
      <c r="BY86" s="436"/>
      <c r="BZ86" s="436"/>
      <c r="CA86" s="436"/>
      <c r="CB86" s="436"/>
      <c r="CC86" s="436"/>
      <c r="CD86" s="436"/>
      <c r="CE86" s="436"/>
      <c r="CF86" s="436"/>
      <c r="CG86" s="436"/>
      <c r="CH86" s="436"/>
      <c r="CI86" s="436"/>
      <c r="CJ86" s="436"/>
      <c r="CK86" s="436"/>
      <c r="CL86" s="436"/>
      <c r="CM86" s="436"/>
      <c r="CN86" s="436"/>
      <c r="CO86" s="436"/>
      <c r="CP86" s="436"/>
      <c r="CQ86" s="436"/>
      <c r="CR86" s="436"/>
      <c r="CS86" s="436"/>
      <c r="CT86" s="436"/>
      <c r="CU86" s="436"/>
      <c r="CV86" s="436"/>
      <c r="CW86" s="436"/>
      <c r="CX86" s="436"/>
      <c r="CY86" s="436"/>
      <c r="CZ86" s="436"/>
      <c r="DA86" s="436"/>
      <c r="DB86" s="436"/>
      <c r="DC86" s="436"/>
      <c r="DD86" s="436"/>
      <c r="DE86" s="436"/>
      <c r="DF86" s="436"/>
      <c r="DG86" s="436"/>
      <c r="DH86" s="436"/>
      <c r="DI86" s="436"/>
      <c r="DJ86" s="436"/>
      <c r="DK86" s="436"/>
      <c r="DL86" s="436"/>
      <c r="DM86" s="436"/>
      <c r="DN86" s="436"/>
      <c r="DO86" s="436"/>
      <c r="DP86" s="436"/>
      <c r="DQ86" s="436"/>
      <c r="DR86" s="436"/>
      <c r="DS86" s="436"/>
      <c r="DT86" s="436"/>
      <c r="DU86" s="436"/>
      <c r="DV86" s="436"/>
      <c r="DW86" s="436"/>
      <c r="DX86" s="436"/>
      <c r="DY86" s="436"/>
      <c r="DZ86" s="436"/>
      <c r="EA86" s="436"/>
      <c r="EB86" s="436"/>
      <c r="EC86" s="436"/>
      <c r="ED86" s="436"/>
      <c r="EE86" s="436"/>
      <c r="EF86" s="436"/>
      <c r="EG86" s="436"/>
      <c r="EH86" s="436"/>
      <c r="EI86" s="436"/>
      <c r="EJ86" s="436"/>
      <c r="EK86" s="436"/>
      <c r="EL86" s="436"/>
      <c r="EM86" s="436"/>
      <c r="EN86" s="436"/>
      <c r="EO86" s="436"/>
      <c r="EP86" s="436"/>
      <c r="EQ86" s="436"/>
      <c r="ER86" s="436"/>
      <c r="ES86" s="436"/>
      <c r="ET86" s="436"/>
      <c r="EU86" s="436"/>
      <c r="EV86" s="436"/>
      <c r="EW86" s="436"/>
      <c r="EX86" s="436"/>
      <c r="EY86" s="436"/>
      <c r="EZ86" s="436"/>
      <c r="FA86" s="436"/>
      <c r="FB86" s="436"/>
      <c r="FC86" s="436"/>
      <c r="FD86" s="436"/>
      <c r="FE86" s="436"/>
      <c r="FF86" s="436"/>
      <c r="FG86" s="436"/>
      <c r="FH86" s="436"/>
      <c r="FI86" s="436"/>
      <c r="FJ86" s="436"/>
      <c r="FK86" s="436"/>
      <c r="FL86" s="436"/>
      <c r="FM86" s="436"/>
      <c r="FN86" s="436"/>
      <c r="FO86" s="436"/>
      <c r="FP86" s="436"/>
      <c r="FQ86" s="436"/>
      <c r="FR86" s="436"/>
      <c r="FS86" s="436"/>
      <c r="FT86" s="436"/>
      <c r="FU86" s="436"/>
      <c r="FV86" s="436"/>
      <c r="FW86" s="436"/>
      <c r="FX86" s="436"/>
      <c r="FY86" s="436"/>
      <c r="FZ86" s="436"/>
      <c r="GA86" s="436"/>
      <c r="GB86" s="436"/>
      <c r="GC86" s="436"/>
      <c r="GD86" s="436"/>
      <c r="GE86" s="436"/>
      <c r="GF86" s="436"/>
      <c r="GG86" s="436"/>
      <c r="GH86" s="436"/>
      <c r="GI86" s="436"/>
      <c r="GJ86" s="436"/>
      <c r="GK86" s="436"/>
      <c r="GL86" s="436"/>
      <c r="GM86" s="436"/>
      <c r="GN86" s="436"/>
      <c r="GO86" s="436"/>
      <c r="GP86" s="436"/>
      <c r="GQ86" s="436"/>
      <c r="GR86" s="436"/>
      <c r="GS86" s="436"/>
      <c r="GT86" s="436"/>
      <c r="GU86" s="436"/>
      <c r="GV86" s="436"/>
      <c r="GW86" s="436"/>
      <c r="GX86" s="436"/>
      <c r="GY86" s="436"/>
      <c r="GZ86" s="436"/>
      <c r="HA86" s="436"/>
      <c r="HB86" s="437"/>
    </row>
    <row r="87" spans="1:210" ht="148.5" customHeight="1" x14ac:dyDescent="0.75">
      <c r="A87" s="824"/>
      <c r="B87" s="828" t="s">
        <v>247</v>
      </c>
      <c r="C87" s="914"/>
      <c r="D87" s="914"/>
      <c r="E87" s="914"/>
      <c r="F87" s="914"/>
      <c r="G87" s="914"/>
      <c r="H87" s="914"/>
      <c r="I87" s="914"/>
      <c r="J87" s="914"/>
      <c r="K87" s="914"/>
      <c r="L87" s="914"/>
      <c r="M87" s="915"/>
      <c r="N87" s="439"/>
      <c r="O87" s="191"/>
      <c r="P87" s="636">
        <f t="shared" si="41"/>
        <v>60</v>
      </c>
      <c r="Q87" s="636"/>
      <c r="R87" s="624"/>
      <c r="S87" s="624"/>
      <c r="T87" s="624"/>
      <c r="U87" s="624"/>
      <c r="V87" s="624"/>
      <c r="W87" s="624"/>
      <c r="X87" s="624"/>
      <c r="Y87" s="624"/>
      <c r="Z87" s="599"/>
      <c r="AA87" s="600"/>
      <c r="AB87" s="42"/>
      <c r="AC87" s="191"/>
      <c r="AD87" s="277"/>
      <c r="AE87" s="172"/>
      <c r="AF87" s="191"/>
      <c r="AG87" s="39"/>
      <c r="AH87" s="42"/>
      <c r="AI87" s="191"/>
      <c r="AJ87" s="277"/>
      <c r="AK87" s="601"/>
      <c r="AL87" s="602"/>
      <c r="AM87" s="69"/>
      <c r="AN87" s="70"/>
      <c r="AO87" s="42"/>
      <c r="AP87" s="191"/>
      <c r="AQ87" s="277"/>
      <c r="AR87" s="172">
        <v>60</v>
      </c>
      <c r="AS87" s="191"/>
      <c r="AT87" s="39">
        <v>2</v>
      </c>
      <c r="AU87" s="42"/>
      <c r="AV87" s="191"/>
      <c r="AW87" s="277"/>
      <c r="AX87" s="172"/>
      <c r="AY87" s="191"/>
      <c r="AZ87" s="71"/>
      <c r="BA87" s="171"/>
      <c r="BB87" s="71"/>
      <c r="BC87" s="230"/>
      <c r="BD87" s="376"/>
      <c r="BE87" s="71"/>
      <c r="BF87" s="39"/>
      <c r="BG87" s="425">
        <f t="shared" si="40"/>
        <v>2</v>
      </c>
      <c r="BH87" s="655"/>
      <c r="BI87" s="656"/>
    </row>
    <row r="88" spans="1:210" ht="130.5" customHeight="1" x14ac:dyDescent="0.75">
      <c r="A88" s="161" t="s">
        <v>321</v>
      </c>
      <c r="B88" s="633" t="s">
        <v>394</v>
      </c>
      <c r="C88" s="634"/>
      <c r="D88" s="634"/>
      <c r="E88" s="634"/>
      <c r="F88" s="634"/>
      <c r="G88" s="634"/>
      <c r="H88" s="634"/>
      <c r="I88" s="634"/>
      <c r="J88" s="634"/>
      <c r="K88" s="634"/>
      <c r="L88" s="634"/>
      <c r="M88" s="635"/>
      <c r="N88" s="166"/>
      <c r="O88" s="164">
        <v>7</v>
      </c>
      <c r="P88" s="661">
        <f t="shared" si="41"/>
        <v>110</v>
      </c>
      <c r="Q88" s="661"/>
      <c r="R88" s="626">
        <f t="shared" ref="R88:R89" si="43">AC88+AF88+AI88+AM88+AP88+AS88+AV88+AY88+BB88+BE88</f>
        <v>48</v>
      </c>
      <c r="S88" s="626"/>
      <c r="T88" s="626">
        <v>32</v>
      </c>
      <c r="U88" s="626"/>
      <c r="V88" s="626"/>
      <c r="W88" s="626"/>
      <c r="X88" s="626">
        <v>16</v>
      </c>
      <c r="Y88" s="626"/>
      <c r="Z88" s="637"/>
      <c r="AA88" s="638"/>
      <c r="AB88" s="166"/>
      <c r="AC88" s="164"/>
      <c r="AD88" s="240"/>
      <c r="AE88" s="213"/>
      <c r="AF88" s="164"/>
      <c r="AG88" s="176"/>
      <c r="AH88" s="166"/>
      <c r="AI88" s="164"/>
      <c r="AJ88" s="240"/>
      <c r="AK88" s="639"/>
      <c r="AL88" s="640"/>
      <c r="AM88" s="5"/>
      <c r="AN88" s="76"/>
      <c r="AO88" s="166"/>
      <c r="AP88" s="164"/>
      <c r="AQ88" s="240"/>
      <c r="AR88" s="213"/>
      <c r="AS88" s="164"/>
      <c r="AT88" s="176"/>
      <c r="AU88" s="166">
        <v>110</v>
      </c>
      <c r="AV88" s="164">
        <v>48</v>
      </c>
      <c r="AW88" s="240">
        <v>3</v>
      </c>
      <c r="AX88" s="569"/>
      <c r="AY88" s="164"/>
      <c r="AZ88" s="178"/>
      <c r="BA88" s="212"/>
      <c r="BB88" s="178"/>
      <c r="BC88" s="199"/>
      <c r="BD88" s="318"/>
      <c r="BE88" s="178"/>
      <c r="BF88" s="176"/>
      <c r="BG88" s="379">
        <f>SUM(AD88,AG88,AJ88,AN88,AQ88,AT88,AW88,AZ88,BC88,BF88)</f>
        <v>3</v>
      </c>
      <c r="BH88" s="410"/>
      <c r="BI88" s="411"/>
    </row>
    <row r="89" spans="1:210" ht="60" x14ac:dyDescent="0.75">
      <c r="A89" s="912" t="s">
        <v>322</v>
      </c>
      <c r="B89" s="828" t="s">
        <v>245</v>
      </c>
      <c r="C89" s="914"/>
      <c r="D89" s="914"/>
      <c r="E89" s="914"/>
      <c r="F89" s="914"/>
      <c r="G89" s="914"/>
      <c r="H89" s="914"/>
      <c r="I89" s="914"/>
      <c r="J89" s="914"/>
      <c r="K89" s="914"/>
      <c r="L89" s="914"/>
      <c r="M89" s="915"/>
      <c r="N89" s="455">
        <v>7</v>
      </c>
      <c r="O89" s="191"/>
      <c r="P89" s="636">
        <f t="shared" si="41"/>
        <v>138</v>
      </c>
      <c r="Q89" s="636"/>
      <c r="R89" s="624">
        <f t="shared" si="43"/>
        <v>80</v>
      </c>
      <c r="S89" s="624"/>
      <c r="T89" s="624">
        <v>32</v>
      </c>
      <c r="U89" s="624"/>
      <c r="V89" s="624">
        <v>16</v>
      </c>
      <c r="W89" s="624"/>
      <c r="X89" s="624">
        <v>32</v>
      </c>
      <c r="Y89" s="624"/>
      <c r="Z89" s="599"/>
      <c r="AA89" s="600"/>
      <c r="AB89" s="42"/>
      <c r="AC89" s="191"/>
      <c r="AD89" s="277"/>
      <c r="AE89" s="172"/>
      <c r="AF89" s="191"/>
      <c r="AG89" s="39"/>
      <c r="AH89" s="42"/>
      <c r="AI89" s="191"/>
      <c r="AJ89" s="277"/>
      <c r="AK89" s="601"/>
      <c r="AL89" s="602"/>
      <c r="AM89" s="69"/>
      <c r="AN89" s="70"/>
      <c r="AO89" s="42"/>
      <c r="AP89" s="191"/>
      <c r="AQ89" s="277"/>
      <c r="AR89" s="172"/>
      <c r="AS89" s="191"/>
      <c r="AT89" s="39"/>
      <c r="AU89" s="42">
        <v>138</v>
      </c>
      <c r="AV89" s="191">
        <v>80</v>
      </c>
      <c r="AW89" s="277">
        <v>3</v>
      </c>
      <c r="AX89" s="172"/>
      <c r="AY89" s="191"/>
      <c r="AZ89" s="71"/>
      <c r="BA89" s="171"/>
      <c r="BB89" s="71"/>
      <c r="BC89" s="230"/>
      <c r="BD89" s="376"/>
      <c r="BE89" s="71"/>
      <c r="BF89" s="39"/>
      <c r="BG89" s="425">
        <f t="shared" si="40"/>
        <v>3</v>
      </c>
      <c r="BH89" s="456"/>
      <c r="BI89" s="457"/>
    </row>
    <row r="90" spans="1:210" ht="129.75" customHeight="1" thickBot="1" x14ac:dyDescent="0.8">
      <c r="A90" s="913"/>
      <c r="B90" s="765" t="s">
        <v>212</v>
      </c>
      <c r="C90" s="777"/>
      <c r="D90" s="777"/>
      <c r="E90" s="777"/>
      <c r="F90" s="777"/>
      <c r="G90" s="777"/>
      <c r="H90" s="777"/>
      <c r="I90" s="777"/>
      <c r="J90" s="777"/>
      <c r="K90" s="777"/>
      <c r="L90" s="777"/>
      <c r="M90" s="991"/>
      <c r="N90" s="402"/>
      <c r="O90" s="170"/>
      <c r="P90" s="853">
        <f t="shared" si="41"/>
        <v>60</v>
      </c>
      <c r="Q90" s="853"/>
      <c r="R90" s="657"/>
      <c r="S90" s="657"/>
      <c r="T90" s="657"/>
      <c r="U90" s="657"/>
      <c r="V90" s="657"/>
      <c r="W90" s="657"/>
      <c r="X90" s="657"/>
      <c r="Y90" s="657"/>
      <c r="Z90" s="958"/>
      <c r="AA90" s="959"/>
      <c r="AB90" s="201"/>
      <c r="AC90" s="170"/>
      <c r="AD90" s="244"/>
      <c r="AE90" s="168"/>
      <c r="AF90" s="170"/>
      <c r="AG90" s="491"/>
      <c r="AH90" s="201"/>
      <c r="AI90" s="170"/>
      <c r="AJ90" s="244"/>
      <c r="AK90" s="990"/>
      <c r="AL90" s="989"/>
      <c r="AM90" s="73"/>
      <c r="AN90" s="74"/>
      <c r="AO90" s="201"/>
      <c r="AP90" s="170"/>
      <c r="AQ90" s="244"/>
      <c r="AR90" s="168"/>
      <c r="AS90" s="170"/>
      <c r="AT90" s="491"/>
      <c r="AU90" s="575"/>
      <c r="AV90" s="73"/>
      <c r="AW90" s="576"/>
      <c r="AX90" s="168">
        <v>60</v>
      </c>
      <c r="AY90" s="170"/>
      <c r="AZ90" s="491">
        <v>2</v>
      </c>
      <c r="BA90" s="167"/>
      <c r="BB90" s="188"/>
      <c r="BC90" s="200"/>
      <c r="BD90" s="383"/>
      <c r="BE90" s="188"/>
      <c r="BF90" s="491"/>
      <c r="BG90" s="382">
        <f t="shared" si="40"/>
        <v>2</v>
      </c>
      <c r="BH90" s="785"/>
      <c r="BI90" s="786"/>
    </row>
    <row r="91" spans="1:210" ht="39.75" customHeight="1" x14ac:dyDescent="0.75">
      <c r="A91" s="443"/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445"/>
      <c r="AE91" s="158"/>
      <c r="AF91" s="158"/>
      <c r="AG91" s="445"/>
      <c r="AH91" s="158"/>
      <c r="AI91" s="158"/>
      <c r="AJ91" s="445"/>
      <c r="AK91" s="18"/>
      <c r="AL91" s="18"/>
      <c r="AM91" s="19"/>
      <c r="AN91" s="158"/>
      <c r="AO91" s="158"/>
      <c r="AP91" s="445"/>
      <c r="AQ91" s="158"/>
      <c r="AR91" s="158"/>
      <c r="AS91" s="445"/>
      <c r="AT91" s="445"/>
      <c r="AU91" s="158"/>
      <c r="AV91" s="445"/>
      <c r="AW91" s="158"/>
      <c r="AX91" s="158"/>
      <c r="AY91" s="158"/>
      <c r="AZ91" s="158"/>
      <c r="BA91" s="158"/>
      <c r="BB91" s="158"/>
      <c r="BC91" s="158"/>
      <c r="BD91" s="158"/>
      <c r="BE91" s="445"/>
      <c r="BF91" s="445"/>
      <c r="BG91" s="158"/>
      <c r="BH91" s="290"/>
      <c r="BI91" s="18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</row>
    <row r="92" spans="1:210" s="310" customFormat="1" ht="82.5" customHeight="1" x14ac:dyDescent="0.95">
      <c r="A92" s="310" t="s">
        <v>99</v>
      </c>
      <c r="B92" s="578"/>
      <c r="C92" s="578"/>
      <c r="D92" s="578"/>
      <c r="E92" s="578"/>
      <c r="F92" s="578"/>
      <c r="G92" s="578"/>
      <c r="H92" s="578"/>
      <c r="I92" s="578"/>
      <c r="J92" s="578"/>
      <c r="K92" s="578"/>
      <c r="L92" s="578"/>
      <c r="M92" s="578"/>
      <c r="N92" s="578"/>
      <c r="O92" s="579"/>
      <c r="P92" s="578"/>
      <c r="Q92" s="578"/>
      <c r="R92" s="578"/>
      <c r="S92" s="578"/>
      <c r="T92" s="578"/>
      <c r="U92" s="578"/>
      <c r="V92" s="578"/>
      <c r="W92" s="578"/>
      <c r="X92" s="578"/>
      <c r="Y92" s="578"/>
      <c r="Z92" s="578"/>
      <c r="AA92" s="580"/>
      <c r="AC92" s="578"/>
      <c r="AD92" s="581"/>
      <c r="AE92" s="578"/>
      <c r="AF92" s="310" t="s">
        <v>99</v>
      </c>
      <c r="AG92" s="581"/>
      <c r="AH92" s="578"/>
      <c r="AI92" s="578"/>
      <c r="AJ92" s="581"/>
      <c r="AK92" s="578"/>
      <c r="AL92" s="578"/>
      <c r="AM92" s="581"/>
      <c r="AN92" s="578"/>
      <c r="AO92" s="578"/>
      <c r="AP92" s="581"/>
      <c r="AQ92" s="578"/>
      <c r="AR92" s="578"/>
      <c r="AS92" s="581"/>
      <c r="AT92" s="582"/>
      <c r="AU92" s="578"/>
      <c r="AV92" s="581"/>
      <c r="AW92" s="578"/>
      <c r="AX92" s="578"/>
      <c r="AY92" s="578"/>
      <c r="AZ92" s="578"/>
      <c r="BA92" s="578"/>
      <c r="BB92" s="578"/>
      <c r="BC92" s="578"/>
      <c r="BD92" s="578"/>
      <c r="BE92" s="581"/>
      <c r="BF92" s="581"/>
      <c r="BG92" s="578"/>
      <c r="BH92" s="578"/>
      <c r="BI92" s="583"/>
      <c r="BJ92" s="583"/>
      <c r="BK92" s="583"/>
      <c r="BL92" s="584"/>
      <c r="BM92" s="584"/>
      <c r="BN92" s="584"/>
      <c r="BO92" s="584"/>
      <c r="BP92" s="584"/>
      <c r="BQ92" s="584"/>
      <c r="BR92" s="584"/>
      <c r="BS92" s="584"/>
      <c r="BT92" s="584"/>
      <c r="BU92" s="584"/>
      <c r="BV92" s="584"/>
      <c r="BW92" s="584"/>
      <c r="BX92" s="584"/>
      <c r="BY92" s="584"/>
      <c r="BZ92" s="584"/>
      <c r="CA92" s="584"/>
      <c r="CB92" s="584"/>
    </row>
    <row r="93" spans="1:210" s="292" customFormat="1" ht="206.25" customHeight="1" x14ac:dyDescent="0.85">
      <c r="A93" s="960" t="s">
        <v>257</v>
      </c>
      <c r="B93" s="960"/>
      <c r="C93" s="960"/>
      <c r="D93" s="960"/>
      <c r="E93" s="960"/>
      <c r="F93" s="960"/>
      <c r="G93" s="960"/>
      <c r="H93" s="960"/>
      <c r="I93" s="960"/>
      <c r="J93" s="960"/>
      <c r="K93" s="960"/>
      <c r="L93" s="960"/>
      <c r="M93" s="960"/>
      <c r="N93" s="960"/>
      <c r="O93" s="960"/>
      <c r="P93" s="960"/>
      <c r="Q93" s="960"/>
      <c r="R93" s="960"/>
      <c r="S93" s="960"/>
      <c r="T93" s="960"/>
      <c r="U93" s="960"/>
      <c r="V93" s="960"/>
      <c r="W93" s="960"/>
      <c r="X93" s="960"/>
      <c r="Y93" s="543"/>
      <c r="Z93" s="539"/>
      <c r="AA93" s="540"/>
      <c r="AB93" s="539"/>
      <c r="AC93" s="539"/>
      <c r="AD93" s="541"/>
      <c r="AE93" s="539"/>
      <c r="AF93" s="955" t="s">
        <v>428</v>
      </c>
      <c r="AG93" s="955"/>
      <c r="AH93" s="955"/>
      <c r="AI93" s="955"/>
      <c r="AJ93" s="955"/>
      <c r="AK93" s="955"/>
      <c r="AL93" s="955"/>
      <c r="AM93" s="955"/>
      <c r="AN93" s="955"/>
      <c r="AO93" s="955"/>
      <c r="AP93" s="955"/>
      <c r="AQ93" s="955"/>
      <c r="AR93" s="955"/>
      <c r="AS93" s="955"/>
      <c r="AT93" s="955"/>
      <c r="AU93" s="955"/>
      <c r="AV93" s="955"/>
      <c r="AW93" s="955"/>
      <c r="AX93" s="955"/>
      <c r="AY93" s="955"/>
      <c r="AZ93" s="955"/>
      <c r="BA93" s="955"/>
      <c r="BB93" s="955"/>
      <c r="BC93" s="955"/>
      <c r="BD93" s="955"/>
      <c r="BE93" s="955"/>
      <c r="BF93" s="955"/>
      <c r="BG93" s="539"/>
      <c r="BH93" s="539"/>
      <c r="BI93" s="297"/>
      <c r="BJ93" s="297"/>
      <c r="BK93" s="297"/>
      <c r="BL93" s="554"/>
      <c r="BM93" s="554"/>
      <c r="BN93" s="554"/>
      <c r="BO93" s="554"/>
      <c r="BP93" s="554"/>
      <c r="BQ93" s="554"/>
      <c r="BR93" s="554"/>
      <c r="BS93" s="554"/>
      <c r="BT93" s="554"/>
      <c r="BU93" s="554"/>
      <c r="BV93" s="554"/>
      <c r="BW93" s="554"/>
      <c r="BX93" s="554"/>
      <c r="BY93" s="554"/>
      <c r="BZ93" s="554"/>
      <c r="CA93" s="554"/>
      <c r="CB93" s="554"/>
    </row>
    <row r="94" spans="1:210" s="292" customFormat="1" ht="82.5" customHeight="1" x14ac:dyDescent="0.85">
      <c r="A94" s="577" t="s">
        <v>407</v>
      </c>
      <c r="B94" s="543"/>
      <c r="C94" s="543"/>
      <c r="D94" s="543"/>
      <c r="E94" s="543"/>
      <c r="F94" s="543"/>
      <c r="G94" s="540"/>
      <c r="H94" s="543"/>
      <c r="I94" s="543"/>
      <c r="J94" s="543"/>
      <c r="K94" s="543"/>
      <c r="L94" s="543"/>
      <c r="M94" s="543"/>
      <c r="N94" s="543"/>
      <c r="O94" s="543"/>
      <c r="P94" s="543"/>
      <c r="Q94" s="543"/>
      <c r="R94" s="543"/>
      <c r="S94" s="543"/>
      <c r="T94" s="543"/>
      <c r="U94" s="543"/>
      <c r="V94" s="543"/>
      <c r="W94" s="540"/>
      <c r="X94" s="540"/>
      <c r="Y94" s="540"/>
      <c r="Z94" s="540"/>
      <c r="AA94" s="540"/>
      <c r="AB94" s="540"/>
      <c r="AC94" s="540"/>
      <c r="AD94" s="555"/>
      <c r="AE94" s="540"/>
      <c r="AF94" s="544" t="s">
        <v>408</v>
      </c>
      <c r="AG94" s="543"/>
      <c r="AH94" s="543"/>
      <c r="AI94" s="543"/>
      <c r="AJ94" s="543"/>
      <c r="AK94" s="543"/>
      <c r="AL94" s="543"/>
      <c r="AM94" s="297"/>
      <c r="AN94" s="297"/>
      <c r="AO94" s="297"/>
      <c r="AP94" s="297"/>
      <c r="AQ94" s="543"/>
      <c r="AR94" s="543"/>
      <c r="AS94" s="543"/>
      <c r="AT94" s="543"/>
      <c r="AU94" s="543"/>
      <c r="AV94" s="543"/>
      <c r="AW94" s="543"/>
      <c r="AX94" s="543"/>
      <c r="AY94" s="543"/>
      <c r="AZ94" s="543"/>
      <c r="BA94" s="543"/>
      <c r="BB94" s="543"/>
      <c r="BC94" s="543"/>
      <c r="BD94" s="543"/>
      <c r="BE94" s="543"/>
      <c r="BF94" s="543"/>
      <c r="BG94" s="543"/>
      <c r="BH94" s="543"/>
      <c r="BI94" s="297"/>
      <c r="BJ94" s="297"/>
      <c r="BK94" s="297"/>
      <c r="BL94" s="554"/>
      <c r="BM94" s="554"/>
      <c r="BN94" s="554"/>
      <c r="BO94" s="554"/>
      <c r="BP94" s="554"/>
      <c r="BQ94" s="554"/>
      <c r="BR94" s="554"/>
      <c r="BS94" s="554"/>
      <c r="BT94" s="554"/>
      <c r="BU94" s="554"/>
      <c r="BV94" s="554"/>
      <c r="BW94" s="554"/>
      <c r="BX94" s="554"/>
      <c r="BY94" s="554"/>
      <c r="BZ94" s="554"/>
      <c r="CA94" s="554"/>
      <c r="CB94" s="554"/>
    </row>
    <row r="95" spans="1:210" s="274" customFormat="1" ht="108.75" customHeight="1" x14ac:dyDescent="0.75">
      <c r="A95" s="763"/>
      <c r="B95" s="763"/>
      <c r="C95" s="763"/>
      <c r="D95" s="763"/>
      <c r="E95" s="763"/>
      <c r="F95" s="763"/>
      <c r="G95" s="763"/>
      <c r="H95" s="763"/>
      <c r="I95" s="763"/>
      <c r="J95" s="763"/>
      <c r="K95" s="763"/>
      <c r="L95" s="763"/>
      <c r="M95" s="763"/>
      <c r="N95" s="763"/>
      <c r="O95" s="763"/>
      <c r="P95" s="763"/>
      <c r="Q95" s="763"/>
      <c r="R95" s="763"/>
      <c r="S95" s="763"/>
      <c r="T95" s="763"/>
      <c r="U95" s="763"/>
      <c r="V95" s="763"/>
      <c r="W95" s="763"/>
      <c r="X95" s="763"/>
      <c r="Y95" s="763"/>
      <c r="Z95" s="763"/>
      <c r="AA95" s="763"/>
      <c r="AB95" s="763"/>
      <c r="AC95" s="763"/>
      <c r="AD95" s="763"/>
      <c r="AE95" s="763"/>
      <c r="AF95" s="763"/>
      <c r="AG95" s="763"/>
      <c r="AH95" s="763"/>
      <c r="AI95" s="763"/>
      <c r="AJ95" s="763"/>
      <c r="AK95" s="763"/>
      <c r="AL95" s="763"/>
      <c r="AM95" s="763"/>
      <c r="AN95" s="763"/>
      <c r="AO95" s="763"/>
      <c r="AP95" s="763"/>
      <c r="AQ95" s="763"/>
      <c r="AR95" s="763"/>
      <c r="AS95" s="763"/>
      <c r="AT95" s="763"/>
      <c r="AU95" s="763"/>
      <c r="AV95" s="763"/>
      <c r="AW95" s="763"/>
      <c r="AX95" s="763"/>
      <c r="AY95" s="763"/>
      <c r="AZ95" s="763"/>
      <c r="BA95" s="763"/>
      <c r="BB95" s="763"/>
      <c r="BC95" s="763"/>
      <c r="BD95" s="763"/>
      <c r="BE95" s="763"/>
      <c r="BF95" s="763"/>
      <c r="BG95" s="763"/>
      <c r="BH95" s="763"/>
      <c r="BI95" s="18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</row>
    <row r="96" spans="1:210" ht="108.75" customHeight="1" thickBot="1" x14ac:dyDescent="0.8">
      <c r="A96" s="598" t="s">
        <v>350</v>
      </c>
      <c r="B96" s="598"/>
      <c r="C96" s="598"/>
      <c r="D96" s="598"/>
      <c r="E96" s="598"/>
      <c r="F96" s="598"/>
      <c r="G96" s="598"/>
      <c r="H96" s="598"/>
      <c r="I96" s="598"/>
      <c r="J96" s="598"/>
      <c r="K96" s="598"/>
      <c r="L96" s="598"/>
      <c r="M96" s="598"/>
      <c r="N96" s="598"/>
      <c r="O96" s="598"/>
      <c r="P96" s="598"/>
      <c r="Q96" s="598"/>
      <c r="R96" s="598"/>
      <c r="S96" s="598"/>
      <c r="T96" s="598"/>
      <c r="U96" s="598"/>
      <c r="V96" s="598"/>
      <c r="W96" s="598"/>
      <c r="X96" s="598"/>
      <c r="Y96" s="598"/>
      <c r="Z96" s="598"/>
      <c r="AA96" s="598"/>
      <c r="AB96" s="598"/>
      <c r="AC96" s="598"/>
      <c r="AD96" s="598"/>
      <c r="AE96" s="598"/>
      <c r="AF96" s="598"/>
      <c r="AG96" s="598"/>
      <c r="AH96" s="598"/>
      <c r="AI96" s="598"/>
      <c r="AJ96" s="598"/>
      <c r="AK96" s="598"/>
      <c r="AL96" s="598"/>
      <c r="AM96" s="598"/>
      <c r="AN96" s="598"/>
      <c r="AO96" s="598"/>
      <c r="AP96" s="598"/>
      <c r="AQ96" s="598"/>
      <c r="AR96" s="598"/>
      <c r="AS96" s="598"/>
      <c r="AT96" s="598"/>
      <c r="AU96" s="598"/>
      <c r="AV96" s="598"/>
      <c r="AW96" s="598"/>
      <c r="AX96" s="598"/>
      <c r="AY96" s="598"/>
      <c r="AZ96" s="598"/>
      <c r="BA96" s="598"/>
      <c r="BB96" s="598"/>
      <c r="BC96" s="598"/>
      <c r="BD96" s="598"/>
      <c r="BE96" s="598"/>
      <c r="BF96" s="598"/>
      <c r="BG96" s="598"/>
      <c r="BH96" s="598"/>
      <c r="BI96" s="18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</row>
    <row r="97" spans="1:80" s="352" customFormat="1" ht="60.75" thickBot="1" x14ac:dyDescent="0.8">
      <c r="A97" s="911" t="s">
        <v>13</v>
      </c>
      <c r="B97" s="1028" t="s">
        <v>135</v>
      </c>
      <c r="C97" s="1029"/>
      <c r="D97" s="1029"/>
      <c r="E97" s="1029"/>
      <c r="F97" s="1029"/>
      <c r="G97" s="1029"/>
      <c r="H97" s="1029"/>
      <c r="I97" s="1029"/>
      <c r="J97" s="1029"/>
      <c r="K97" s="1029"/>
      <c r="L97" s="1029"/>
      <c r="M97" s="1029"/>
      <c r="N97" s="886" t="s">
        <v>1</v>
      </c>
      <c r="O97" s="889" t="s">
        <v>78</v>
      </c>
      <c r="P97" s="890" t="s">
        <v>77</v>
      </c>
      <c r="Q97" s="891"/>
      <c r="R97" s="891"/>
      <c r="S97" s="891"/>
      <c r="T97" s="891"/>
      <c r="U97" s="891"/>
      <c r="V97" s="891"/>
      <c r="W97" s="891"/>
      <c r="X97" s="891"/>
      <c r="Y97" s="891"/>
      <c r="Z97" s="891"/>
      <c r="AA97" s="892"/>
      <c r="AB97" s="1013" t="s">
        <v>85</v>
      </c>
      <c r="AC97" s="1013"/>
      <c r="AD97" s="1013"/>
      <c r="AE97" s="1013"/>
      <c r="AF97" s="1013"/>
      <c r="AG97" s="1013"/>
      <c r="AH97" s="1013"/>
      <c r="AI97" s="1013"/>
      <c r="AJ97" s="1013"/>
      <c r="AK97" s="1013"/>
      <c r="AL97" s="1013"/>
      <c r="AM97" s="1013"/>
      <c r="AN97" s="1013"/>
      <c r="AO97" s="1013"/>
      <c r="AP97" s="1013"/>
      <c r="AQ97" s="1013"/>
      <c r="AR97" s="1013"/>
      <c r="AS97" s="1013"/>
      <c r="AT97" s="1013"/>
      <c r="AU97" s="1013"/>
      <c r="AV97" s="1013"/>
      <c r="AW97" s="1013"/>
      <c r="AX97" s="1013"/>
      <c r="AY97" s="1013"/>
      <c r="AZ97" s="1013"/>
      <c r="BA97" s="1013"/>
      <c r="BB97" s="1013"/>
      <c r="BC97" s="1013"/>
      <c r="BD97" s="1013"/>
      <c r="BE97" s="1013"/>
      <c r="BF97" s="1014"/>
      <c r="BG97" s="779" t="s">
        <v>277</v>
      </c>
      <c r="BH97" s="746" t="s">
        <v>91</v>
      </c>
      <c r="BI97" s="747"/>
      <c r="BJ97" s="355"/>
      <c r="BK97" s="355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</row>
    <row r="98" spans="1:80" s="352" customFormat="1" ht="60" customHeight="1" thickBot="1" x14ac:dyDescent="0.65">
      <c r="A98" s="912"/>
      <c r="B98" s="1030"/>
      <c r="C98" s="1031"/>
      <c r="D98" s="1031"/>
      <c r="E98" s="1031"/>
      <c r="F98" s="1031"/>
      <c r="G98" s="1031"/>
      <c r="H98" s="1031"/>
      <c r="I98" s="1031"/>
      <c r="J98" s="1031"/>
      <c r="K98" s="1031"/>
      <c r="L98" s="1031"/>
      <c r="M98" s="1031"/>
      <c r="N98" s="887"/>
      <c r="O98" s="653"/>
      <c r="P98" s="653" t="s">
        <v>79</v>
      </c>
      <c r="Q98" s="653"/>
      <c r="R98" s="653" t="s">
        <v>80</v>
      </c>
      <c r="S98" s="653"/>
      <c r="T98" s="825" t="s">
        <v>86</v>
      </c>
      <c r="U98" s="825"/>
      <c r="V98" s="825"/>
      <c r="W98" s="825"/>
      <c r="X98" s="825"/>
      <c r="Y98" s="825"/>
      <c r="Z98" s="825"/>
      <c r="AA98" s="826"/>
      <c r="AB98" s="874" t="s">
        <v>2</v>
      </c>
      <c r="AC98" s="875"/>
      <c r="AD98" s="875"/>
      <c r="AE98" s="875"/>
      <c r="AF98" s="875"/>
      <c r="AG98" s="875"/>
      <c r="AH98" s="794" t="s">
        <v>3</v>
      </c>
      <c r="AI98" s="795"/>
      <c r="AJ98" s="795"/>
      <c r="AK98" s="795"/>
      <c r="AL98" s="795"/>
      <c r="AM98" s="795"/>
      <c r="AN98" s="795"/>
      <c r="AO98" s="704" t="s">
        <v>4</v>
      </c>
      <c r="AP98" s="705"/>
      <c r="AQ98" s="705"/>
      <c r="AR98" s="705"/>
      <c r="AS98" s="705"/>
      <c r="AT98" s="706"/>
      <c r="AU98" s="705" t="s">
        <v>15</v>
      </c>
      <c r="AV98" s="705"/>
      <c r="AW98" s="705"/>
      <c r="AX98" s="705"/>
      <c r="AY98" s="705"/>
      <c r="AZ98" s="705"/>
      <c r="BA98" s="704" t="s">
        <v>116</v>
      </c>
      <c r="BB98" s="705"/>
      <c r="BC98" s="705"/>
      <c r="BD98" s="705"/>
      <c r="BE98" s="705"/>
      <c r="BF98" s="706"/>
      <c r="BG98" s="780"/>
      <c r="BH98" s="748"/>
      <c r="BI98" s="749"/>
      <c r="BJ98" s="355"/>
      <c r="BK98" s="355"/>
      <c r="BL98" s="355"/>
      <c r="BM98" s="355"/>
    </row>
    <row r="99" spans="1:80" s="352" customFormat="1" ht="122.25" customHeight="1" x14ac:dyDescent="0.6">
      <c r="A99" s="912"/>
      <c r="B99" s="1030"/>
      <c r="C99" s="1031"/>
      <c r="D99" s="1031"/>
      <c r="E99" s="1031"/>
      <c r="F99" s="1031"/>
      <c r="G99" s="1031"/>
      <c r="H99" s="1031"/>
      <c r="I99" s="1031"/>
      <c r="J99" s="1031"/>
      <c r="K99" s="1031"/>
      <c r="L99" s="1031"/>
      <c r="M99" s="1031"/>
      <c r="N99" s="887"/>
      <c r="O99" s="653"/>
      <c r="P99" s="653"/>
      <c r="Q99" s="653"/>
      <c r="R99" s="653"/>
      <c r="S99" s="653"/>
      <c r="T99" s="652" t="s">
        <v>81</v>
      </c>
      <c r="U99" s="653"/>
      <c r="V99" s="652" t="s">
        <v>82</v>
      </c>
      <c r="W99" s="653"/>
      <c r="X99" s="652" t="s">
        <v>83</v>
      </c>
      <c r="Y99" s="653"/>
      <c r="Z99" s="653" t="s">
        <v>84</v>
      </c>
      <c r="AA99" s="1021"/>
      <c r="AB99" s="796" t="s">
        <v>236</v>
      </c>
      <c r="AC99" s="797"/>
      <c r="AD99" s="797"/>
      <c r="AE99" s="876" t="s">
        <v>237</v>
      </c>
      <c r="AF99" s="797"/>
      <c r="AG99" s="797"/>
      <c r="AH99" s="876" t="s">
        <v>238</v>
      </c>
      <c r="AI99" s="797"/>
      <c r="AJ99" s="797"/>
      <c r="AK99" s="997" t="s">
        <v>239</v>
      </c>
      <c r="AL99" s="998"/>
      <c r="AM99" s="998"/>
      <c r="AN99" s="998"/>
      <c r="AO99" s="791" t="s">
        <v>240</v>
      </c>
      <c r="AP99" s="792"/>
      <c r="AQ99" s="793"/>
      <c r="AR99" s="791" t="s">
        <v>241</v>
      </c>
      <c r="AS99" s="792"/>
      <c r="AT99" s="793"/>
      <c r="AU99" s="792" t="s">
        <v>242</v>
      </c>
      <c r="AV99" s="792"/>
      <c r="AW99" s="793"/>
      <c r="AX99" s="792" t="s">
        <v>243</v>
      </c>
      <c r="AY99" s="792"/>
      <c r="AZ99" s="792"/>
      <c r="BA99" s="791" t="s">
        <v>256</v>
      </c>
      <c r="BB99" s="792"/>
      <c r="BC99" s="793"/>
      <c r="BD99" s="792" t="s">
        <v>117</v>
      </c>
      <c r="BE99" s="792"/>
      <c r="BF99" s="792"/>
      <c r="BG99" s="780"/>
      <c r="BH99" s="748"/>
      <c r="BI99" s="749"/>
      <c r="BJ99" s="355"/>
      <c r="BK99" s="355"/>
      <c r="BL99" s="355"/>
      <c r="BM99" s="355"/>
    </row>
    <row r="100" spans="1:80" s="352" customFormat="1" ht="306" customHeight="1" thickBot="1" x14ac:dyDescent="0.65">
      <c r="A100" s="913"/>
      <c r="B100" s="1032"/>
      <c r="C100" s="1033"/>
      <c r="D100" s="1033"/>
      <c r="E100" s="1033"/>
      <c r="F100" s="1033"/>
      <c r="G100" s="1033"/>
      <c r="H100" s="1033"/>
      <c r="I100" s="1033"/>
      <c r="J100" s="1033"/>
      <c r="K100" s="1033"/>
      <c r="L100" s="1033"/>
      <c r="M100" s="1033"/>
      <c r="N100" s="888"/>
      <c r="O100" s="654"/>
      <c r="P100" s="654"/>
      <c r="Q100" s="654"/>
      <c r="R100" s="654"/>
      <c r="S100" s="654"/>
      <c r="T100" s="654"/>
      <c r="U100" s="654"/>
      <c r="V100" s="654"/>
      <c r="W100" s="654"/>
      <c r="X100" s="654"/>
      <c r="Y100" s="654"/>
      <c r="Z100" s="654"/>
      <c r="AA100" s="1022"/>
      <c r="AB100" s="448" t="s">
        <v>88</v>
      </c>
      <c r="AC100" s="449" t="s">
        <v>89</v>
      </c>
      <c r="AD100" s="450" t="s">
        <v>90</v>
      </c>
      <c r="AE100" s="451" t="s">
        <v>88</v>
      </c>
      <c r="AF100" s="449" t="s">
        <v>89</v>
      </c>
      <c r="AG100" s="450" t="s">
        <v>90</v>
      </c>
      <c r="AH100" s="451" t="s">
        <v>88</v>
      </c>
      <c r="AI100" s="449" t="s">
        <v>89</v>
      </c>
      <c r="AJ100" s="450" t="s">
        <v>90</v>
      </c>
      <c r="AK100" s="956" t="s">
        <v>88</v>
      </c>
      <c r="AL100" s="957"/>
      <c r="AM100" s="452" t="s">
        <v>89</v>
      </c>
      <c r="AN100" s="453" t="s">
        <v>90</v>
      </c>
      <c r="AO100" s="451" t="s">
        <v>88</v>
      </c>
      <c r="AP100" s="449" t="s">
        <v>89</v>
      </c>
      <c r="AQ100" s="450" t="s">
        <v>90</v>
      </c>
      <c r="AR100" s="448" t="s">
        <v>88</v>
      </c>
      <c r="AS100" s="449" t="s">
        <v>89</v>
      </c>
      <c r="AT100" s="450" t="s">
        <v>90</v>
      </c>
      <c r="AU100" s="448" t="s">
        <v>88</v>
      </c>
      <c r="AV100" s="449" t="s">
        <v>89</v>
      </c>
      <c r="AW100" s="450" t="s">
        <v>90</v>
      </c>
      <c r="AX100" s="448" t="s">
        <v>88</v>
      </c>
      <c r="AY100" s="449" t="s">
        <v>89</v>
      </c>
      <c r="AZ100" s="454" t="s">
        <v>90</v>
      </c>
      <c r="BA100" s="451" t="s">
        <v>88</v>
      </c>
      <c r="BB100" s="449" t="s">
        <v>89</v>
      </c>
      <c r="BC100" s="450" t="s">
        <v>90</v>
      </c>
      <c r="BD100" s="448" t="s">
        <v>88</v>
      </c>
      <c r="BE100" s="449" t="s">
        <v>89</v>
      </c>
      <c r="BF100" s="454" t="s">
        <v>90</v>
      </c>
      <c r="BG100" s="781"/>
      <c r="BH100" s="750"/>
      <c r="BI100" s="751"/>
      <c r="BJ100" s="355"/>
      <c r="BK100" s="355"/>
      <c r="BL100" s="355"/>
      <c r="BM100" s="355"/>
    </row>
    <row r="101" spans="1:80" ht="140.25" customHeight="1" x14ac:dyDescent="0.75">
      <c r="A101" s="835" t="s">
        <v>317</v>
      </c>
      <c r="B101" s="633" t="s">
        <v>214</v>
      </c>
      <c r="C101" s="634"/>
      <c r="D101" s="634"/>
      <c r="E101" s="634"/>
      <c r="F101" s="634"/>
      <c r="G101" s="634"/>
      <c r="H101" s="634"/>
      <c r="I101" s="634"/>
      <c r="J101" s="634"/>
      <c r="K101" s="634"/>
      <c r="L101" s="634"/>
      <c r="M101" s="635"/>
      <c r="N101" s="129">
        <v>9</v>
      </c>
      <c r="O101" s="18"/>
      <c r="P101" s="636">
        <f t="shared" si="41"/>
        <v>200</v>
      </c>
      <c r="Q101" s="636"/>
      <c r="R101" s="624">
        <f t="shared" ref="R101" si="44">AC101+AF101+AI101+AM101+AP101+AS101+AV101+AY101+BB101+BE101</f>
        <v>84</v>
      </c>
      <c r="S101" s="624"/>
      <c r="T101" s="626">
        <v>32</v>
      </c>
      <c r="U101" s="626"/>
      <c r="V101" s="626">
        <v>32</v>
      </c>
      <c r="W101" s="626"/>
      <c r="X101" s="626">
        <v>16</v>
      </c>
      <c r="Y101" s="626"/>
      <c r="Z101" s="637"/>
      <c r="AA101" s="638"/>
      <c r="AB101" s="129"/>
      <c r="AC101" s="107"/>
      <c r="AD101" s="32"/>
      <c r="AE101" s="109"/>
      <c r="AF101" s="107"/>
      <c r="AG101" s="153"/>
      <c r="AH101" s="129"/>
      <c r="AI101" s="107"/>
      <c r="AJ101" s="32"/>
      <c r="AK101" s="639"/>
      <c r="AL101" s="640"/>
      <c r="AM101" s="5"/>
      <c r="AN101" s="76"/>
      <c r="AO101" s="129"/>
      <c r="AP101" s="107"/>
      <c r="AQ101" s="32"/>
      <c r="AR101" s="109"/>
      <c r="AS101" s="107"/>
      <c r="AT101" s="153"/>
      <c r="AU101" s="129"/>
      <c r="AV101" s="107"/>
      <c r="AW101" s="32"/>
      <c r="AX101" s="109"/>
      <c r="AY101" s="107"/>
      <c r="AZ101" s="138"/>
      <c r="BA101" s="108">
        <v>200</v>
      </c>
      <c r="BB101" s="138">
        <v>84</v>
      </c>
      <c r="BC101" s="121">
        <v>6</v>
      </c>
      <c r="BD101" s="77"/>
      <c r="BE101" s="138"/>
      <c r="BF101" s="153"/>
      <c r="BG101" s="379">
        <f t="shared" si="40"/>
        <v>6</v>
      </c>
      <c r="BH101" s="410"/>
      <c r="BI101" s="411"/>
    </row>
    <row r="102" spans="1:80" ht="205.5" customHeight="1" thickBot="1" x14ac:dyDescent="0.8">
      <c r="A102" s="913"/>
      <c r="B102" s="765" t="s">
        <v>250</v>
      </c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991"/>
      <c r="N102" s="136"/>
      <c r="O102" s="122"/>
      <c r="P102" s="636">
        <f t="shared" si="41"/>
        <v>60</v>
      </c>
      <c r="Q102" s="636"/>
      <c r="R102" s="657"/>
      <c r="S102" s="657"/>
      <c r="T102" s="657"/>
      <c r="U102" s="657"/>
      <c r="V102" s="657"/>
      <c r="W102" s="657"/>
      <c r="X102" s="657"/>
      <c r="Y102" s="657"/>
      <c r="Z102" s="958"/>
      <c r="AA102" s="959"/>
      <c r="AB102" s="136"/>
      <c r="AC102" s="122"/>
      <c r="AD102" s="44"/>
      <c r="AE102" s="115"/>
      <c r="AF102" s="122"/>
      <c r="AG102" s="43"/>
      <c r="AH102" s="136"/>
      <c r="AI102" s="122"/>
      <c r="AJ102" s="44"/>
      <c r="AK102" s="990"/>
      <c r="AL102" s="989"/>
      <c r="AM102" s="73"/>
      <c r="AN102" s="74"/>
      <c r="AO102" s="136"/>
      <c r="AP102" s="122"/>
      <c r="AQ102" s="44"/>
      <c r="AR102" s="115"/>
      <c r="AS102" s="122"/>
      <c r="AT102" s="43"/>
      <c r="AU102" s="136"/>
      <c r="AV102" s="122"/>
      <c r="AW102" s="44"/>
      <c r="AX102" s="115"/>
      <c r="AY102" s="122"/>
      <c r="AZ102" s="139"/>
      <c r="BA102" s="114">
        <v>60</v>
      </c>
      <c r="BB102" s="139"/>
      <c r="BC102" s="128">
        <v>2</v>
      </c>
      <c r="BD102" s="75"/>
      <c r="BE102" s="139"/>
      <c r="BF102" s="43"/>
      <c r="BG102" s="382">
        <f t="shared" si="40"/>
        <v>2</v>
      </c>
      <c r="BH102" s="441"/>
      <c r="BI102" s="442"/>
    </row>
    <row r="103" spans="1:80" ht="190.5" customHeight="1" thickBot="1" x14ac:dyDescent="0.8">
      <c r="A103" s="389" t="s">
        <v>272</v>
      </c>
      <c r="B103" s="952" t="s">
        <v>395</v>
      </c>
      <c r="C103" s="1025"/>
      <c r="D103" s="1025"/>
      <c r="E103" s="1025"/>
      <c r="F103" s="1025"/>
      <c r="G103" s="1025"/>
      <c r="H103" s="1025"/>
      <c r="I103" s="1025"/>
      <c r="J103" s="1025"/>
      <c r="K103" s="1025"/>
      <c r="L103" s="1025"/>
      <c r="M103" s="1025"/>
      <c r="N103" s="38"/>
      <c r="O103" s="130"/>
      <c r="P103" s="628"/>
      <c r="Q103" s="628"/>
      <c r="R103" s="651"/>
      <c r="S103" s="651"/>
      <c r="T103" s="628"/>
      <c r="U103" s="628"/>
      <c r="V103" s="628"/>
      <c r="W103" s="628"/>
      <c r="X103" s="628"/>
      <c r="Y103" s="628"/>
      <c r="Z103" s="628"/>
      <c r="AA103" s="643"/>
      <c r="AB103" s="135"/>
      <c r="AC103" s="130"/>
      <c r="AD103" s="37"/>
      <c r="AE103" s="38"/>
      <c r="AF103" s="130"/>
      <c r="AG103" s="37"/>
      <c r="AH103" s="135"/>
      <c r="AI103" s="130"/>
      <c r="AJ103" s="150"/>
      <c r="AK103" s="148"/>
      <c r="AL103" s="149"/>
      <c r="AM103" s="130"/>
      <c r="AN103" s="150"/>
      <c r="AO103" s="38"/>
      <c r="AP103" s="130"/>
      <c r="AQ103" s="37"/>
      <c r="AR103" s="135"/>
      <c r="AS103" s="130"/>
      <c r="AT103" s="37"/>
      <c r="AU103" s="135"/>
      <c r="AV103" s="130"/>
      <c r="AW103" s="37"/>
      <c r="AX103" s="135"/>
      <c r="AY103" s="130"/>
      <c r="AZ103" s="134"/>
      <c r="BA103" s="90"/>
      <c r="BB103" s="134"/>
      <c r="BC103" s="61"/>
      <c r="BD103" s="90"/>
      <c r="BE103" s="134"/>
      <c r="BF103" s="150"/>
      <c r="BG103" s="425">
        <f t="shared" si="40"/>
        <v>0</v>
      </c>
      <c r="BH103" s="697" t="s">
        <v>41</v>
      </c>
      <c r="BI103" s="632"/>
    </row>
    <row r="104" spans="1:80" ht="60" x14ac:dyDescent="0.2">
      <c r="A104" s="401" t="s">
        <v>318</v>
      </c>
      <c r="B104" s="1008" t="s">
        <v>194</v>
      </c>
      <c r="C104" s="1009"/>
      <c r="D104" s="1009"/>
      <c r="E104" s="1009"/>
      <c r="F104" s="1009"/>
      <c r="G104" s="1009"/>
      <c r="H104" s="1009"/>
      <c r="I104" s="1009"/>
      <c r="J104" s="1009"/>
      <c r="K104" s="1009"/>
      <c r="L104" s="1009"/>
      <c r="M104" s="1009"/>
      <c r="N104" s="40"/>
      <c r="O104" s="125">
        <v>4</v>
      </c>
      <c r="P104" s="658">
        <f t="shared" ref="P104:P107" si="45">AB104+AE104+AH104+AK104+AO104+AR104+AU104+AX104+BA104+BD104</f>
        <v>110</v>
      </c>
      <c r="Q104" s="658"/>
      <c r="R104" s="840">
        <f t="shared" ref="R104:R107" si="46">AC104+AF104+AI104+AM104+AP104+AS104+AV104+AY104+BB104+BE104</f>
        <v>52</v>
      </c>
      <c r="S104" s="840"/>
      <c r="T104" s="840">
        <v>18</v>
      </c>
      <c r="U104" s="840"/>
      <c r="V104" s="840">
        <v>16</v>
      </c>
      <c r="W104" s="840"/>
      <c r="X104" s="840">
        <v>18</v>
      </c>
      <c r="Y104" s="840"/>
      <c r="Z104" s="883"/>
      <c r="AA104" s="884"/>
      <c r="AB104" s="111"/>
      <c r="AC104" s="27"/>
      <c r="AD104" s="28"/>
      <c r="AE104" s="26"/>
      <c r="AF104" s="27"/>
      <c r="AG104" s="28"/>
      <c r="AH104" s="111"/>
      <c r="AI104" s="27"/>
      <c r="AJ104" s="28"/>
      <c r="AK104" s="729">
        <v>110</v>
      </c>
      <c r="AL104" s="971"/>
      <c r="AM104" s="27">
        <v>52</v>
      </c>
      <c r="AN104" s="29">
        <v>3</v>
      </c>
      <c r="AO104" s="26"/>
      <c r="AP104" s="27"/>
      <c r="AQ104" s="28"/>
      <c r="AR104" s="26"/>
      <c r="AS104" s="27"/>
      <c r="AT104" s="28"/>
      <c r="AU104" s="111"/>
      <c r="AV104" s="27"/>
      <c r="AW104" s="29"/>
      <c r="AX104" s="26"/>
      <c r="AY104" s="27"/>
      <c r="AZ104" s="30"/>
      <c r="BA104" s="110"/>
      <c r="BB104" s="31"/>
      <c r="BC104" s="30"/>
      <c r="BD104" s="78"/>
      <c r="BE104" s="31"/>
      <c r="BF104" s="29"/>
      <c r="BG104" s="375">
        <f t="shared" si="40"/>
        <v>3</v>
      </c>
      <c r="BH104" s="434"/>
      <c r="BI104" s="435"/>
    </row>
    <row r="105" spans="1:80" ht="133.5" customHeight="1" x14ac:dyDescent="0.75">
      <c r="A105" s="118" t="s">
        <v>219</v>
      </c>
      <c r="B105" s="633" t="s">
        <v>178</v>
      </c>
      <c r="C105" s="634"/>
      <c r="D105" s="634"/>
      <c r="E105" s="634"/>
      <c r="F105" s="634"/>
      <c r="G105" s="634"/>
      <c r="H105" s="634"/>
      <c r="I105" s="634"/>
      <c r="J105" s="634"/>
      <c r="K105" s="634"/>
      <c r="L105" s="634"/>
      <c r="M105" s="634"/>
      <c r="N105" s="129"/>
      <c r="O105" s="107">
        <v>7</v>
      </c>
      <c r="P105" s="636">
        <f t="shared" si="45"/>
        <v>120</v>
      </c>
      <c r="Q105" s="636"/>
      <c r="R105" s="624">
        <f t="shared" si="46"/>
        <v>48</v>
      </c>
      <c r="S105" s="624"/>
      <c r="T105" s="626">
        <v>32</v>
      </c>
      <c r="U105" s="626"/>
      <c r="V105" s="626">
        <v>16</v>
      </c>
      <c r="W105" s="626"/>
      <c r="X105" s="18"/>
      <c r="Y105" s="18"/>
      <c r="Z105" s="637"/>
      <c r="AA105" s="638"/>
      <c r="AB105" s="141"/>
      <c r="AC105" s="132"/>
      <c r="AD105" s="79"/>
      <c r="AE105" s="80"/>
      <c r="AF105" s="132"/>
      <c r="AG105" s="79"/>
      <c r="AH105" s="141"/>
      <c r="AI105" s="132"/>
      <c r="AJ105" s="79"/>
      <c r="AK105" s="612"/>
      <c r="AL105" s="613"/>
      <c r="AM105" s="132"/>
      <c r="AN105" s="81"/>
      <c r="AO105" s="80"/>
      <c r="AP105" s="132"/>
      <c r="AQ105" s="79"/>
      <c r="AR105" s="80"/>
      <c r="AS105" s="132"/>
      <c r="AT105" s="79"/>
      <c r="AU105" s="141">
        <v>120</v>
      </c>
      <c r="AV105" s="132">
        <v>48</v>
      </c>
      <c r="AW105" s="81">
        <v>3</v>
      </c>
      <c r="AX105" s="80"/>
      <c r="AY105" s="132"/>
      <c r="AZ105" s="82"/>
      <c r="BA105" s="140"/>
      <c r="BB105" s="83"/>
      <c r="BC105" s="82"/>
      <c r="BD105" s="84"/>
      <c r="BE105" s="83"/>
      <c r="BF105" s="81"/>
      <c r="BG105" s="379">
        <f t="shared" si="40"/>
        <v>3</v>
      </c>
      <c r="BH105" s="458"/>
      <c r="BI105" s="411"/>
    </row>
    <row r="106" spans="1:80" ht="60" x14ac:dyDescent="0.2">
      <c r="A106" s="118" t="s">
        <v>220</v>
      </c>
      <c r="B106" s="633" t="s">
        <v>259</v>
      </c>
      <c r="C106" s="634"/>
      <c r="D106" s="634"/>
      <c r="E106" s="634"/>
      <c r="F106" s="634"/>
      <c r="G106" s="634"/>
      <c r="H106" s="634"/>
      <c r="I106" s="634"/>
      <c r="J106" s="634"/>
      <c r="K106" s="634"/>
      <c r="L106" s="634"/>
      <c r="M106" s="634"/>
      <c r="N106" s="129"/>
      <c r="O106" s="107">
        <v>8</v>
      </c>
      <c r="P106" s="636">
        <f t="shared" si="45"/>
        <v>90</v>
      </c>
      <c r="Q106" s="636"/>
      <c r="R106" s="624">
        <f t="shared" si="46"/>
        <v>56</v>
      </c>
      <c r="S106" s="624"/>
      <c r="T106" s="626">
        <v>28</v>
      </c>
      <c r="U106" s="626"/>
      <c r="V106" s="626">
        <v>14</v>
      </c>
      <c r="W106" s="626"/>
      <c r="X106" s="626">
        <v>14</v>
      </c>
      <c r="Y106" s="626"/>
      <c r="Z106" s="637"/>
      <c r="AA106" s="638"/>
      <c r="AB106" s="141"/>
      <c r="AC106" s="132"/>
      <c r="AD106" s="79"/>
      <c r="AE106" s="80"/>
      <c r="AF106" s="132"/>
      <c r="AG106" s="79"/>
      <c r="AH106" s="141"/>
      <c r="AI106" s="132"/>
      <c r="AJ106" s="79"/>
      <c r="AK106" s="607"/>
      <c r="AL106" s="591"/>
      <c r="AM106" s="132"/>
      <c r="AN106" s="81"/>
      <c r="AO106" s="80"/>
      <c r="AP106" s="132"/>
      <c r="AQ106" s="79"/>
      <c r="AR106" s="80"/>
      <c r="AS106" s="132"/>
      <c r="AT106" s="79"/>
      <c r="AU106" s="141"/>
      <c r="AV106" s="132"/>
      <c r="AW106" s="81"/>
      <c r="AX106" s="80">
        <v>90</v>
      </c>
      <c r="AY106" s="132">
        <v>56</v>
      </c>
      <c r="AZ106" s="82">
        <v>3</v>
      </c>
      <c r="BA106" s="140"/>
      <c r="BB106" s="138"/>
      <c r="BC106" s="121"/>
      <c r="BD106" s="84"/>
      <c r="BE106" s="83"/>
      <c r="BF106" s="81"/>
      <c r="BG106" s="379">
        <f t="shared" si="40"/>
        <v>3</v>
      </c>
      <c r="BH106" s="458"/>
      <c r="BI106" s="411"/>
    </row>
    <row r="107" spans="1:80" ht="60.75" thickBot="1" x14ac:dyDescent="0.8">
      <c r="A107" s="123" t="s">
        <v>313</v>
      </c>
      <c r="B107" s="765" t="s">
        <v>244</v>
      </c>
      <c r="C107" s="777"/>
      <c r="D107" s="777"/>
      <c r="E107" s="777"/>
      <c r="F107" s="777"/>
      <c r="G107" s="777"/>
      <c r="H107" s="777"/>
      <c r="I107" s="777"/>
      <c r="J107" s="777"/>
      <c r="K107" s="777"/>
      <c r="L107" s="777"/>
      <c r="M107" s="777"/>
      <c r="N107" s="246">
        <v>9</v>
      </c>
      <c r="O107" s="122"/>
      <c r="P107" s="853">
        <f t="shared" si="45"/>
        <v>90</v>
      </c>
      <c r="Q107" s="853"/>
      <c r="R107" s="734">
        <f t="shared" si="46"/>
        <v>48</v>
      </c>
      <c r="S107" s="734"/>
      <c r="T107" s="657">
        <v>16</v>
      </c>
      <c r="U107" s="657"/>
      <c r="V107" s="657">
        <v>16</v>
      </c>
      <c r="W107" s="657"/>
      <c r="X107" s="657">
        <v>16</v>
      </c>
      <c r="Y107" s="657"/>
      <c r="Z107" s="870"/>
      <c r="AA107" s="871"/>
      <c r="AB107" s="115"/>
      <c r="AC107" s="122"/>
      <c r="AD107" s="44"/>
      <c r="AE107" s="136"/>
      <c r="AF107" s="122"/>
      <c r="AG107" s="44"/>
      <c r="AH107" s="115"/>
      <c r="AI107" s="122"/>
      <c r="AJ107" s="44"/>
      <c r="AK107" s="85"/>
      <c r="AL107" s="86"/>
      <c r="AM107" s="73"/>
      <c r="AN107" s="74"/>
      <c r="AO107" s="136"/>
      <c r="AP107" s="122"/>
      <c r="AQ107" s="44"/>
      <c r="AR107" s="115"/>
      <c r="AS107" s="122"/>
      <c r="AT107" s="44"/>
      <c r="AU107" s="115"/>
      <c r="AV107" s="122"/>
      <c r="AW107" s="43"/>
      <c r="AX107" s="136"/>
      <c r="AY107" s="122"/>
      <c r="AZ107" s="128"/>
      <c r="BA107" s="114">
        <v>90</v>
      </c>
      <c r="BB107" s="87">
        <v>48</v>
      </c>
      <c r="BC107" s="88">
        <v>3</v>
      </c>
      <c r="BD107" s="75"/>
      <c r="BE107" s="139"/>
      <c r="BF107" s="43"/>
      <c r="BG107" s="382">
        <f t="shared" si="40"/>
        <v>3</v>
      </c>
      <c r="BH107" s="459"/>
      <c r="BI107" s="460"/>
    </row>
    <row r="108" spans="1:80" ht="130.5" customHeight="1" thickBot="1" x14ac:dyDescent="0.8">
      <c r="A108" s="389" t="s">
        <v>273</v>
      </c>
      <c r="B108" s="952" t="s">
        <v>274</v>
      </c>
      <c r="C108" s="1025"/>
      <c r="D108" s="1025"/>
      <c r="E108" s="1025"/>
      <c r="F108" s="1025"/>
      <c r="G108" s="1025"/>
      <c r="H108" s="1025"/>
      <c r="I108" s="1025"/>
      <c r="J108" s="1025"/>
      <c r="K108" s="1025"/>
      <c r="L108" s="1025"/>
      <c r="M108" s="1025"/>
      <c r="N108" s="38"/>
      <c r="O108" s="130"/>
      <c r="P108" s="628"/>
      <c r="Q108" s="628"/>
      <c r="R108" s="628"/>
      <c r="S108" s="628"/>
      <c r="T108" s="628"/>
      <c r="U108" s="628"/>
      <c r="V108" s="646"/>
      <c r="W108" s="611"/>
      <c r="X108" s="628"/>
      <c r="Y108" s="628"/>
      <c r="Z108" s="872"/>
      <c r="AA108" s="873"/>
      <c r="AB108" s="135"/>
      <c r="AC108" s="130"/>
      <c r="AD108" s="150"/>
      <c r="AE108" s="38"/>
      <c r="AF108" s="130"/>
      <c r="AG108" s="37"/>
      <c r="AH108" s="135"/>
      <c r="AI108" s="130"/>
      <c r="AJ108" s="37"/>
      <c r="AK108" s="148"/>
      <c r="AL108" s="149"/>
      <c r="AM108" s="59"/>
      <c r="AN108" s="89"/>
      <c r="AO108" s="38"/>
      <c r="AP108" s="130"/>
      <c r="AQ108" s="37"/>
      <c r="AR108" s="135"/>
      <c r="AS108" s="130"/>
      <c r="AT108" s="37"/>
      <c r="AU108" s="135"/>
      <c r="AV108" s="130"/>
      <c r="AW108" s="37"/>
      <c r="AX108" s="135"/>
      <c r="AY108" s="130"/>
      <c r="AZ108" s="134"/>
      <c r="BA108" s="90"/>
      <c r="BB108" s="134"/>
      <c r="BC108" s="61"/>
      <c r="BD108" s="110"/>
      <c r="BE108" s="31"/>
      <c r="BF108" s="29"/>
      <c r="BG108" s="368">
        <f t="shared" si="40"/>
        <v>0</v>
      </c>
      <c r="BH108" s="710" t="s">
        <v>376</v>
      </c>
      <c r="BI108" s="877"/>
    </row>
    <row r="109" spans="1:80" ht="127.5" customHeight="1" x14ac:dyDescent="0.2">
      <c r="A109" s="401" t="s">
        <v>234</v>
      </c>
      <c r="B109" s="908" t="s">
        <v>252</v>
      </c>
      <c r="C109" s="945"/>
      <c r="D109" s="945"/>
      <c r="E109" s="945"/>
      <c r="F109" s="945"/>
      <c r="G109" s="945"/>
      <c r="H109" s="945"/>
      <c r="I109" s="945"/>
      <c r="J109" s="945"/>
      <c r="K109" s="945"/>
      <c r="L109" s="945"/>
      <c r="M109" s="945"/>
      <c r="N109" s="455">
        <v>7</v>
      </c>
      <c r="O109" s="112">
        <v>8</v>
      </c>
      <c r="P109" s="636">
        <f t="shared" ref="P109:P111" si="47">AB109+AE109+AH109+AK109+AO109+AR109+AU109+AX109+BA109+BD109</f>
        <v>190</v>
      </c>
      <c r="Q109" s="636"/>
      <c r="R109" s="624">
        <f t="shared" ref="R109:R110" si="48">AC109+AF109+AI109+AM109+AP109+AS109+AV109+AY109+BB109+BE109</f>
        <v>104</v>
      </c>
      <c r="S109" s="624"/>
      <c r="T109" s="624">
        <v>60</v>
      </c>
      <c r="U109" s="624"/>
      <c r="V109" s="624">
        <v>30</v>
      </c>
      <c r="W109" s="624"/>
      <c r="X109" s="624">
        <v>14</v>
      </c>
      <c r="Y109" s="624"/>
      <c r="Z109" s="599"/>
      <c r="AA109" s="600"/>
      <c r="AB109" s="157"/>
      <c r="AC109" s="112"/>
      <c r="AD109" s="39"/>
      <c r="AE109" s="42"/>
      <c r="AF109" s="112"/>
      <c r="AG109" s="68"/>
      <c r="AH109" s="157"/>
      <c r="AI109" s="112"/>
      <c r="AJ109" s="39"/>
      <c r="AK109" s="603"/>
      <c r="AL109" s="604"/>
      <c r="AM109" s="112"/>
      <c r="AN109" s="29"/>
      <c r="AO109" s="42"/>
      <c r="AP109" s="112"/>
      <c r="AQ109" s="68"/>
      <c r="AR109" s="42"/>
      <c r="AS109" s="112"/>
      <c r="AT109" s="68"/>
      <c r="AU109" s="157">
        <v>90</v>
      </c>
      <c r="AV109" s="112">
        <v>48</v>
      </c>
      <c r="AW109" s="68">
        <v>3</v>
      </c>
      <c r="AX109" s="42">
        <v>100</v>
      </c>
      <c r="AY109" s="112">
        <v>56</v>
      </c>
      <c r="AZ109" s="71">
        <v>3</v>
      </c>
      <c r="BA109" s="156"/>
      <c r="BB109" s="71"/>
      <c r="BC109" s="72"/>
      <c r="BD109" s="40"/>
      <c r="BE109" s="125"/>
      <c r="BF109" s="151"/>
      <c r="BG109" s="375">
        <f t="shared" si="40"/>
        <v>6</v>
      </c>
      <c r="BH109" s="461"/>
      <c r="BI109" s="435"/>
    </row>
    <row r="110" spans="1:80" ht="60" x14ac:dyDescent="0.2">
      <c r="A110" s="835" t="s">
        <v>235</v>
      </c>
      <c r="B110" s="633" t="s">
        <v>253</v>
      </c>
      <c r="C110" s="634"/>
      <c r="D110" s="634"/>
      <c r="E110" s="634"/>
      <c r="F110" s="634"/>
      <c r="G110" s="634"/>
      <c r="H110" s="634"/>
      <c r="I110" s="634"/>
      <c r="J110" s="634"/>
      <c r="K110" s="634"/>
      <c r="L110" s="634"/>
      <c r="M110" s="634"/>
      <c r="N110" s="462">
        <v>8</v>
      </c>
      <c r="O110" s="107">
        <v>9</v>
      </c>
      <c r="P110" s="636">
        <f t="shared" si="47"/>
        <v>210</v>
      </c>
      <c r="Q110" s="636"/>
      <c r="R110" s="624">
        <f t="shared" si="48"/>
        <v>120</v>
      </c>
      <c r="S110" s="624"/>
      <c r="T110" s="626">
        <v>60</v>
      </c>
      <c r="U110" s="626"/>
      <c r="V110" s="626">
        <v>30</v>
      </c>
      <c r="W110" s="626"/>
      <c r="X110" s="626">
        <v>30</v>
      </c>
      <c r="Y110" s="626"/>
      <c r="Z110" s="637"/>
      <c r="AA110" s="638"/>
      <c r="AB110" s="157"/>
      <c r="AC110" s="112"/>
      <c r="AD110" s="39"/>
      <c r="AE110" s="42"/>
      <c r="AF110" s="112"/>
      <c r="AG110" s="68"/>
      <c r="AH110" s="157"/>
      <c r="AI110" s="112"/>
      <c r="AJ110" s="39"/>
      <c r="AK110" s="1072"/>
      <c r="AL110" s="1073"/>
      <c r="AM110" s="112"/>
      <c r="AN110" s="153"/>
      <c r="AO110" s="42"/>
      <c r="AP110" s="112"/>
      <c r="AQ110" s="68"/>
      <c r="AR110" s="42"/>
      <c r="AS110" s="112"/>
      <c r="AT110" s="68"/>
      <c r="AU110" s="157"/>
      <c r="AV110" s="112"/>
      <c r="AW110" s="39"/>
      <c r="AX110" s="129">
        <v>120</v>
      </c>
      <c r="AY110" s="112">
        <v>64</v>
      </c>
      <c r="AZ110" s="39">
        <v>3</v>
      </c>
      <c r="BA110" s="42">
        <v>90</v>
      </c>
      <c r="BB110" s="112">
        <v>56</v>
      </c>
      <c r="BC110" s="71">
        <v>3</v>
      </c>
      <c r="BD110" s="129"/>
      <c r="BE110" s="107"/>
      <c r="BF110" s="39"/>
      <c r="BG110" s="379">
        <f t="shared" si="40"/>
        <v>6</v>
      </c>
      <c r="BH110" s="410"/>
      <c r="BI110" s="411"/>
    </row>
    <row r="111" spans="1:80" ht="156" customHeight="1" thickBot="1" x14ac:dyDescent="0.25">
      <c r="A111" s="913"/>
      <c r="B111" s="765" t="s">
        <v>351</v>
      </c>
      <c r="C111" s="777"/>
      <c r="D111" s="777"/>
      <c r="E111" s="777"/>
      <c r="F111" s="777"/>
      <c r="G111" s="777"/>
      <c r="H111" s="777"/>
      <c r="I111" s="777"/>
      <c r="J111" s="777"/>
      <c r="K111" s="777"/>
      <c r="L111" s="777"/>
      <c r="M111" s="777"/>
      <c r="N111" s="80"/>
      <c r="O111" s="132"/>
      <c r="P111" s="636">
        <f t="shared" si="47"/>
        <v>60</v>
      </c>
      <c r="Q111" s="636"/>
      <c r="R111" s="627"/>
      <c r="S111" s="627"/>
      <c r="T111" s="627"/>
      <c r="U111" s="627"/>
      <c r="V111" s="627"/>
      <c r="W111" s="627"/>
      <c r="X111" s="627"/>
      <c r="Y111" s="627"/>
      <c r="Z111" s="1056"/>
      <c r="AA111" s="1057"/>
      <c r="AB111" s="52"/>
      <c r="AC111" s="144"/>
      <c r="AD111" s="54"/>
      <c r="AE111" s="53"/>
      <c r="AF111" s="144"/>
      <c r="AG111" s="35"/>
      <c r="AH111" s="52"/>
      <c r="AI111" s="144"/>
      <c r="AJ111" s="54"/>
      <c r="AK111" s="681"/>
      <c r="AL111" s="645"/>
      <c r="AM111" s="144"/>
      <c r="AN111" s="54"/>
      <c r="AO111" s="53"/>
      <c r="AP111" s="144"/>
      <c r="AQ111" s="35"/>
      <c r="AR111" s="53"/>
      <c r="AS111" s="144"/>
      <c r="AT111" s="35"/>
      <c r="AU111" s="52"/>
      <c r="AV111" s="144"/>
      <c r="AW111" s="35"/>
      <c r="AX111" s="53"/>
      <c r="AY111" s="144"/>
      <c r="AZ111" s="58"/>
      <c r="BA111" s="91">
        <v>60</v>
      </c>
      <c r="BB111" s="58"/>
      <c r="BC111" s="57">
        <v>2</v>
      </c>
      <c r="BD111" s="136"/>
      <c r="BE111" s="122"/>
      <c r="BF111" s="47"/>
      <c r="BG111" s="382">
        <f t="shared" si="40"/>
        <v>2</v>
      </c>
      <c r="BH111" s="441"/>
      <c r="BI111" s="442"/>
    </row>
    <row r="112" spans="1:80" ht="279" customHeight="1" thickBot="1" x14ac:dyDescent="0.8">
      <c r="A112" s="389" t="s">
        <v>18</v>
      </c>
      <c r="B112" s="649" t="s">
        <v>406</v>
      </c>
      <c r="C112" s="650"/>
      <c r="D112" s="650"/>
      <c r="E112" s="650"/>
      <c r="F112" s="650"/>
      <c r="G112" s="650"/>
      <c r="H112" s="650"/>
      <c r="I112" s="650"/>
      <c r="J112" s="650"/>
      <c r="K112" s="650"/>
      <c r="L112" s="650"/>
      <c r="M112" s="650"/>
      <c r="N112" s="38"/>
      <c r="O112" s="130"/>
      <c r="P112" s="628"/>
      <c r="Q112" s="628"/>
      <c r="R112" s="651"/>
      <c r="S112" s="651"/>
      <c r="T112" s="628"/>
      <c r="U112" s="628"/>
      <c r="V112" s="628"/>
      <c r="W112" s="628"/>
      <c r="X112" s="628"/>
      <c r="Y112" s="628"/>
      <c r="Z112" s="628"/>
      <c r="AA112" s="643"/>
      <c r="AB112" s="135"/>
      <c r="AC112" s="130"/>
      <c r="AD112" s="150"/>
      <c r="AE112" s="38"/>
      <c r="AF112" s="130"/>
      <c r="AG112" s="37"/>
      <c r="AH112" s="135"/>
      <c r="AI112" s="130"/>
      <c r="AJ112" s="37"/>
      <c r="AK112" s="641"/>
      <c r="AL112" s="642"/>
      <c r="AM112" s="130"/>
      <c r="AN112" s="150"/>
      <c r="AO112" s="38"/>
      <c r="AP112" s="130"/>
      <c r="AQ112" s="37"/>
      <c r="AR112" s="135"/>
      <c r="AS112" s="130"/>
      <c r="AT112" s="37"/>
      <c r="AU112" s="135"/>
      <c r="AV112" s="130"/>
      <c r="AW112" s="37"/>
      <c r="AX112" s="135"/>
      <c r="AY112" s="130"/>
      <c r="AZ112" s="134"/>
      <c r="BA112" s="90"/>
      <c r="BB112" s="134"/>
      <c r="BC112" s="61"/>
      <c r="BD112" s="463"/>
      <c r="BE112" s="87"/>
      <c r="BF112" s="47"/>
      <c r="BG112" s="425">
        <f t="shared" si="40"/>
        <v>0</v>
      </c>
      <c r="BH112" s="752"/>
      <c r="BI112" s="753"/>
    </row>
    <row r="113" spans="1:61" ht="195" customHeight="1" thickBot="1" x14ac:dyDescent="0.8">
      <c r="A113" s="412" t="s">
        <v>275</v>
      </c>
      <c r="B113" s="649" t="s">
        <v>276</v>
      </c>
      <c r="C113" s="650"/>
      <c r="D113" s="650"/>
      <c r="E113" s="650"/>
      <c r="F113" s="650"/>
      <c r="G113" s="650"/>
      <c r="H113" s="650"/>
      <c r="I113" s="650"/>
      <c r="J113" s="650"/>
      <c r="K113" s="650"/>
      <c r="L113" s="650"/>
      <c r="M113" s="650"/>
      <c r="N113" s="48"/>
      <c r="O113" s="46"/>
      <c r="P113" s="734"/>
      <c r="Q113" s="734"/>
      <c r="R113" s="853"/>
      <c r="S113" s="853"/>
      <c r="T113" s="734"/>
      <c r="U113" s="734"/>
      <c r="V113" s="734"/>
      <c r="W113" s="734"/>
      <c r="X113" s="734"/>
      <c r="Y113" s="734"/>
      <c r="Z113" s="734"/>
      <c r="AA113" s="1007"/>
      <c r="AB113" s="135"/>
      <c r="AC113" s="130"/>
      <c r="AD113" s="150"/>
      <c r="AE113" s="38"/>
      <c r="AF113" s="130"/>
      <c r="AG113" s="37"/>
      <c r="AH113" s="135"/>
      <c r="AI113" s="130"/>
      <c r="AJ113" s="37"/>
      <c r="AK113" s="641"/>
      <c r="AL113" s="642"/>
      <c r="AM113" s="130"/>
      <c r="AN113" s="150"/>
      <c r="AO113" s="38"/>
      <c r="AP113" s="130"/>
      <c r="AQ113" s="37"/>
      <c r="AR113" s="135"/>
      <c r="AS113" s="130"/>
      <c r="AT113" s="37"/>
      <c r="AU113" s="111"/>
      <c r="AV113" s="27"/>
      <c r="AW113" s="28"/>
      <c r="AX113" s="135"/>
      <c r="AY113" s="130"/>
      <c r="AZ113" s="134"/>
      <c r="BA113" s="90"/>
      <c r="BB113" s="134"/>
      <c r="BC113" s="61"/>
      <c r="BD113" s="62"/>
      <c r="BE113" s="134"/>
      <c r="BF113" s="150"/>
      <c r="BG113" s="368">
        <f t="shared" si="40"/>
        <v>0</v>
      </c>
      <c r="BH113" s="631" t="s">
        <v>349</v>
      </c>
      <c r="BI113" s="632"/>
    </row>
    <row r="114" spans="1:61" ht="59.25" x14ac:dyDescent="0.75">
      <c r="A114" s="1060" t="s">
        <v>232</v>
      </c>
      <c r="B114" s="945" t="s">
        <v>188</v>
      </c>
      <c r="C114" s="945"/>
      <c r="D114" s="945"/>
      <c r="E114" s="945"/>
      <c r="F114" s="945"/>
      <c r="G114" s="945"/>
      <c r="H114" s="945"/>
      <c r="I114" s="945"/>
      <c r="J114" s="945"/>
      <c r="K114" s="945"/>
      <c r="L114" s="945"/>
      <c r="M114" s="945"/>
      <c r="N114" s="42"/>
      <c r="O114" s="112">
        <v>7</v>
      </c>
      <c r="P114" s="636">
        <f t="shared" ref="P114:P122" si="49">AB114+AE114+AH114+AK114+AO114+AR114+AU114+AX114+BA114+BD114</f>
        <v>110</v>
      </c>
      <c r="Q114" s="636"/>
      <c r="R114" s="624">
        <f t="shared" ref="R114" si="50">AC114+AF114+AI114+AM114+AP114+AS114+AV114+AY114+BB114+BE114</f>
        <v>48</v>
      </c>
      <c r="S114" s="624"/>
      <c r="T114" s="624">
        <v>16</v>
      </c>
      <c r="U114" s="624"/>
      <c r="V114" s="624">
        <v>16</v>
      </c>
      <c r="W114" s="624"/>
      <c r="X114" s="624">
        <v>16</v>
      </c>
      <c r="Y114" s="624"/>
      <c r="Z114" s="624"/>
      <c r="AA114" s="625"/>
      <c r="AB114" s="127"/>
      <c r="AC114" s="125"/>
      <c r="AD114" s="151"/>
      <c r="AE114" s="40"/>
      <c r="AF114" s="125"/>
      <c r="AG114" s="41"/>
      <c r="AH114" s="127"/>
      <c r="AI114" s="125"/>
      <c r="AJ114" s="41"/>
      <c r="AK114" s="1023"/>
      <c r="AL114" s="1019"/>
      <c r="AM114" s="125"/>
      <c r="AN114" s="151"/>
      <c r="AO114" s="40"/>
      <c r="AP114" s="125"/>
      <c r="AQ114" s="41"/>
      <c r="AR114" s="127"/>
      <c r="AS114" s="125"/>
      <c r="AT114" s="151"/>
      <c r="AU114" s="40">
        <v>110</v>
      </c>
      <c r="AV114" s="125">
        <v>48</v>
      </c>
      <c r="AW114" s="41">
        <v>3</v>
      </c>
      <c r="AX114" s="127"/>
      <c r="AY114" s="125"/>
      <c r="AZ114" s="152"/>
      <c r="BA114" s="126"/>
      <c r="BB114" s="152"/>
      <c r="BC114" s="65"/>
      <c r="BD114" s="66"/>
      <c r="BE114" s="152"/>
      <c r="BF114" s="151"/>
      <c r="BG114" s="375">
        <f t="shared" si="40"/>
        <v>3</v>
      </c>
      <c r="BH114" s="707"/>
      <c r="BI114" s="708"/>
    </row>
    <row r="115" spans="1:61" ht="135" customHeight="1" x14ac:dyDescent="0.75">
      <c r="A115" s="824"/>
      <c r="B115" s="634" t="s">
        <v>251</v>
      </c>
      <c r="C115" s="634"/>
      <c r="D115" s="634"/>
      <c r="E115" s="634"/>
      <c r="F115" s="634"/>
      <c r="G115" s="634"/>
      <c r="H115" s="634"/>
      <c r="I115" s="634"/>
      <c r="J115" s="634"/>
      <c r="K115" s="634"/>
      <c r="L115" s="634"/>
      <c r="M115" s="634"/>
      <c r="N115" s="129"/>
      <c r="O115" s="107"/>
      <c r="P115" s="636">
        <f t="shared" si="49"/>
        <v>40</v>
      </c>
      <c r="Q115" s="636"/>
      <c r="R115" s="661"/>
      <c r="S115" s="661"/>
      <c r="T115" s="626"/>
      <c r="U115" s="626"/>
      <c r="V115" s="626"/>
      <c r="W115" s="626"/>
      <c r="X115" s="626"/>
      <c r="Y115" s="626"/>
      <c r="Z115" s="626"/>
      <c r="AA115" s="629"/>
      <c r="AB115" s="109"/>
      <c r="AC115" s="107"/>
      <c r="AD115" s="153"/>
      <c r="AE115" s="129"/>
      <c r="AF115" s="107"/>
      <c r="AG115" s="32"/>
      <c r="AH115" s="109"/>
      <c r="AI115" s="107"/>
      <c r="AJ115" s="32"/>
      <c r="AK115" s="783"/>
      <c r="AL115" s="640"/>
      <c r="AM115" s="107"/>
      <c r="AN115" s="153"/>
      <c r="AO115" s="129"/>
      <c r="AP115" s="107"/>
      <c r="AQ115" s="32"/>
      <c r="AR115" s="109"/>
      <c r="AS115" s="107"/>
      <c r="AT115" s="153"/>
      <c r="AU115" s="397"/>
      <c r="AV115" s="5"/>
      <c r="AW115" s="398"/>
      <c r="AX115" s="109">
        <v>40</v>
      </c>
      <c r="AY115" s="107"/>
      <c r="AZ115" s="32">
        <v>1</v>
      </c>
      <c r="BA115" s="108"/>
      <c r="BB115" s="138"/>
      <c r="BC115" s="121"/>
      <c r="BD115" s="77"/>
      <c r="BE115" s="138"/>
      <c r="BF115" s="153"/>
      <c r="BG115" s="379">
        <f t="shared" si="40"/>
        <v>1</v>
      </c>
      <c r="BH115" s="758"/>
      <c r="BI115" s="759"/>
    </row>
    <row r="116" spans="1:61" ht="127.5" customHeight="1" x14ac:dyDescent="0.75">
      <c r="A116" s="835" t="s">
        <v>233</v>
      </c>
      <c r="B116" s="634" t="s">
        <v>296</v>
      </c>
      <c r="C116" s="634"/>
      <c r="D116" s="634"/>
      <c r="E116" s="634"/>
      <c r="F116" s="634"/>
      <c r="G116" s="634"/>
      <c r="H116" s="634"/>
      <c r="I116" s="634"/>
      <c r="J116" s="634"/>
      <c r="K116" s="634"/>
      <c r="L116" s="634"/>
      <c r="M116" s="634"/>
      <c r="N116" s="129">
        <v>8</v>
      </c>
      <c r="O116" s="107">
        <v>7</v>
      </c>
      <c r="P116" s="636">
        <f t="shared" si="49"/>
        <v>230</v>
      </c>
      <c r="Q116" s="636"/>
      <c r="R116" s="624">
        <f t="shared" ref="R116" si="51">AC116+AF116+AI116+AM116+AP116+AS116+AV116+AY116+BB116+BE116</f>
        <v>120</v>
      </c>
      <c r="S116" s="624"/>
      <c r="T116" s="626">
        <v>60</v>
      </c>
      <c r="U116" s="626"/>
      <c r="V116" s="626">
        <v>14</v>
      </c>
      <c r="W116" s="626"/>
      <c r="X116" s="626">
        <v>46</v>
      </c>
      <c r="Y116" s="626"/>
      <c r="Z116" s="637"/>
      <c r="AA116" s="638"/>
      <c r="AB116" s="109"/>
      <c r="AC116" s="107"/>
      <c r="AD116" s="153"/>
      <c r="AE116" s="129"/>
      <c r="AF116" s="107"/>
      <c r="AG116" s="32"/>
      <c r="AH116" s="109"/>
      <c r="AI116" s="107"/>
      <c r="AJ116" s="153"/>
      <c r="AK116" s="783"/>
      <c r="AL116" s="640"/>
      <c r="AM116" s="5"/>
      <c r="AN116" s="76"/>
      <c r="AO116" s="129"/>
      <c r="AP116" s="107"/>
      <c r="AQ116" s="32"/>
      <c r="AR116" s="129"/>
      <c r="AS116" s="107"/>
      <c r="AT116" s="153"/>
      <c r="AU116" s="129">
        <v>100</v>
      </c>
      <c r="AV116" s="107">
        <v>50</v>
      </c>
      <c r="AW116" s="32">
        <v>3</v>
      </c>
      <c r="AX116" s="109">
        <v>130</v>
      </c>
      <c r="AY116" s="107">
        <v>70</v>
      </c>
      <c r="AZ116" s="138">
        <v>3</v>
      </c>
      <c r="BA116" s="108"/>
      <c r="BB116" s="138"/>
      <c r="BC116" s="121"/>
      <c r="BD116" s="77"/>
      <c r="BE116" s="138"/>
      <c r="BF116" s="153"/>
      <c r="BG116" s="379">
        <f t="shared" si="40"/>
        <v>6</v>
      </c>
      <c r="BH116" s="590"/>
      <c r="BI116" s="745"/>
    </row>
    <row r="117" spans="1:61" ht="181.5" customHeight="1" x14ac:dyDescent="0.75">
      <c r="A117" s="824"/>
      <c r="B117" s="634" t="s">
        <v>292</v>
      </c>
      <c r="C117" s="634"/>
      <c r="D117" s="634"/>
      <c r="E117" s="634"/>
      <c r="F117" s="634"/>
      <c r="G117" s="634"/>
      <c r="H117" s="634"/>
      <c r="I117" s="634"/>
      <c r="J117" s="634"/>
      <c r="K117" s="634"/>
      <c r="L117" s="634"/>
      <c r="M117" s="634"/>
      <c r="N117" s="129"/>
      <c r="O117" s="107"/>
      <c r="P117" s="636">
        <f t="shared" si="49"/>
        <v>60</v>
      </c>
      <c r="Q117" s="636"/>
      <c r="R117" s="626"/>
      <c r="S117" s="626"/>
      <c r="T117" s="626"/>
      <c r="U117" s="626"/>
      <c r="V117" s="626"/>
      <c r="W117" s="626"/>
      <c r="X117" s="626"/>
      <c r="Y117" s="626"/>
      <c r="Z117" s="637"/>
      <c r="AA117" s="638"/>
      <c r="AB117" s="109"/>
      <c r="AC117" s="107"/>
      <c r="AD117" s="153"/>
      <c r="AE117" s="129"/>
      <c r="AF117" s="107"/>
      <c r="AG117" s="32"/>
      <c r="AH117" s="109"/>
      <c r="AI117" s="107"/>
      <c r="AJ117" s="153"/>
      <c r="AK117" s="783"/>
      <c r="AL117" s="640"/>
      <c r="AM117" s="5"/>
      <c r="AN117" s="76"/>
      <c r="AO117" s="129"/>
      <c r="AP117" s="107"/>
      <c r="AQ117" s="32"/>
      <c r="AR117" s="129"/>
      <c r="AS117" s="107"/>
      <c r="AT117" s="153"/>
      <c r="AU117" s="129"/>
      <c r="AV117" s="107"/>
      <c r="AW117" s="32"/>
      <c r="AX117" s="109">
        <v>60</v>
      </c>
      <c r="AY117" s="107"/>
      <c r="AZ117" s="138">
        <v>2</v>
      </c>
      <c r="BA117" s="108"/>
      <c r="BB117" s="138"/>
      <c r="BC117" s="121"/>
      <c r="BD117" s="77"/>
      <c r="BE117" s="138"/>
      <c r="BF117" s="153"/>
      <c r="BG117" s="379">
        <f t="shared" si="40"/>
        <v>2</v>
      </c>
      <c r="BH117" s="590"/>
      <c r="BI117" s="745"/>
    </row>
    <row r="118" spans="1:61" ht="59.25" x14ac:dyDescent="0.75">
      <c r="A118" s="118" t="s">
        <v>305</v>
      </c>
      <c r="B118" s="634" t="s">
        <v>213</v>
      </c>
      <c r="C118" s="634"/>
      <c r="D118" s="634"/>
      <c r="E118" s="634"/>
      <c r="F118" s="634"/>
      <c r="G118" s="634"/>
      <c r="H118" s="634"/>
      <c r="I118" s="634"/>
      <c r="J118" s="634"/>
      <c r="K118" s="634"/>
      <c r="L118" s="634"/>
      <c r="M118" s="634"/>
      <c r="N118" s="129"/>
      <c r="O118" s="107">
        <v>9</v>
      </c>
      <c r="P118" s="636">
        <f t="shared" si="49"/>
        <v>90</v>
      </c>
      <c r="Q118" s="636"/>
      <c r="R118" s="624">
        <f t="shared" ref="R118:R119" si="52">AC118+AF118+AI118+AM118+AP118+AS118+AV118+AY118+BB118+BE118</f>
        <v>48</v>
      </c>
      <c r="S118" s="624"/>
      <c r="T118" s="626">
        <v>32</v>
      </c>
      <c r="U118" s="626"/>
      <c r="V118" s="626">
        <v>16</v>
      </c>
      <c r="W118" s="626"/>
      <c r="X118" s="626"/>
      <c r="Y118" s="626"/>
      <c r="Z118" s="626"/>
      <c r="AA118" s="629"/>
      <c r="AB118" s="109"/>
      <c r="AC118" s="107"/>
      <c r="AD118" s="153"/>
      <c r="AE118" s="129"/>
      <c r="AF118" s="107"/>
      <c r="AG118" s="32"/>
      <c r="AH118" s="109"/>
      <c r="AI118" s="107"/>
      <c r="AJ118" s="32"/>
      <c r="AK118" s="783"/>
      <c r="AL118" s="640"/>
      <c r="AM118" s="107"/>
      <c r="AN118" s="153"/>
      <c r="AO118" s="129"/>
      <c r="AP118" s="107"/>
      <c r="AQ118" s="32"/>
      <c r="AR118" s="109"/>
      <c r="AS118" s="107"/>
      <c r="AT118" s="153"/>
      <c r="AU118" s="129"/>
      <c r="AV118" s="107"/>
      <c r="AW118" s="32"/>
      <c r="AX118" s="109"/>
      <c r="AY118" s="107"/>
      <c r="AZ118" s="138"/>
      <c r="BA118" s="108">
        <v>90</v>
      </c>
      <c r="BB118" s="138">
        <v>48</v>
      </c>
      <c r="BC118" s="121">
        <v>3</v>
      </c>
      <c r="BD118" s="77"/>
      <c r="BE118" s="138"/>
      <c r="BF118" s="153"/>
      <c r="BG118" s="379">
        <f t="shared" si="40"/>
        <v>3</v>
      </c>
      <c r="BH118" s="466"/>
      <c r="BI118" s="467"/>
    </row>
    <row r="119" spans="1:61" ht="59.25" x14ac:dyDescent="0.75">
      <c r="A119" s="835" t="s">
        <v>306</v>
      </c>
      <c r="B119" s="634" t="s">
        <v>192</v>
      </c>
      <c r="C119" s="634"/>
      <c r="D119" s="634"/>
      <c r="E119" s="634"/>
      <c r="F119" s="634"/>
      <c r="G119" s="634"/>
      <c r="H119" s="634"/>
      <c r="I119" s="634"/>
      <c r="J119" s="634"/>
      <c r="K119" s="634"/>
      <c r="L119" s="634"/>
      <c r="M119" s="634"/>
      <c r="N119" s="129">
        <v>9</v>
      </c>
      <c r="O119" s="107"/>
      <c r="P119" s="636">
        <f t="shared" si="49"/>
        <v>90</v>
      </c>
      <c r="Q119" s="636"/>
      <c r="R119" s="624">
        <f t="shared" si="52"/>
        <v>64</v>
      </c>
      <c r="S119" s="624"/>
      <c r="T119" s="626">
        <v>32</v>
      </c>
      <c r="U119" s="626"/>
      <c r="V119" s="626">
        <v>16</v>
      </c>
      <c r="W119" s="626"/>
      <c r="X119" s="626">
        <v>16</v>
      </c>
      <c r="Y119" s="626"/>
      <c r="Z119" s="626"/>
      <c r="AA119" s="629"/>
      <c r="AB119" s="109"/>
      <c r="AC119" s="107"/>
      <c r="AD119" s="153"/>
      <c r="AE119" s="129"/>
      <c r="AF119" s="107"/>
      <c r="AG119" s="32"/>
      <c r="AH119" s="109"/>
      <c r="AI119" s="107"/>
      <c r="AJ119" s="32"/>
      <c r="AK119" s="783"/>
      <c r="AL119" s="640"/>
      <c r="AM119" s="107"/>
      <c r="AN119" s="153"/>
      <c r="AO119" s="129"/>
      <c r="AP119" s="107"/>
      <c r="AQ119" s="32"/>
      <c r="AR119" s="109"/>
      <c r="AS119" s="107"/>
      <c r="AT119" s="153"/>
      <c r="AU119" s="129"/>
      <c r="AV119" s="107"/>
      <c r="AW119" s="121"/>
      <c r="AX119" s="109"/>
      <c r="AY119" s="107"/>
      <c r="AZ119" s="138"/>
      <c r="BA119" s="129">
        <v>90</v>
      </c>
      <c r="BB119" s="107">
        <v>64</v>
      </c>
      <c r="BC119" s="121">
        <v>3</v>
      </c>
      <c r="BD119" s="77"/>
      <c r="BE119" s="138"/>
      <c r="BF119" s="153"/>
      <c r="BG119" s="379">
        <f t="shared" si="40"/>
        <v>3</v>
      </c>
      <c r="BH119" s="758"/>
      <c r="BI119" s="759"/>
    </row>
    <row r="120" spans="1:61" ht="136.5" customHeight="1" x14ac:dyDescent="0.75">
      <c r="A120" s="824"/>
      <c r="B120" s="634" t="s">
        <v>304</v>
      </c>
      <c r="C120" s="634"/>
      <c r="D120" s="634"/>
      <c r="E120" s="634"/>
      <c r="F120" s="634"/>
      <c r="G120" s="634"/>
      <c r="H120" s="634"/>
      <c r="I120" s="634"/>
      <c r="J120" s="634"/>
      <c r="K120" s="634"/>
      <c r="L120" s="634"/>
      <c r="M120" s="634"/>
      <c r="N120" s="129"/>
      <c r="O120" s="107"/>
      <c r="P120" s="636">
        <f t="shared" si="49"/>
        <v>60</v>
      </c>
      <c r="Q120" s="636"/>
      <c r="R120" s="661"/>
      <c r="S120" s="626"/>
      <c r="T120" s="626"/>
      <c r="U120" s="626"/>
      <c r="V120" s="626"/>
      <c r="W120" s="626"/>
      <c r="X120" s="626"/>
      <c r="Y120" s="626"/>
      <c r="Z120" s="626"/>
      <c r="AA120" s="629"/>
      <c r="AB120" s="109"/>
      <c r="AC120" s="107"/>
      <c r="AD120" s="153"/>
      <c r="AE120" s="129"/>
      <c r="AF120" s="107"/>
      <c r="AG120" s="32"/>
      <c r="AH120" s="109"/>
      <c r="AI120" s="107"/>
      <c r="AJ120" s="32"/>
      <c r="AK120" s="783"/>
      <c r="AL120" s="640"/>
      <c r="AM120" s="107"/>
      <c r="AN120" s="153"/>
      <c r="AO120" s="129"/>
      <c r="AP120" s="107"/>
      <c r="AQ120" s="32"/>
      <c r="AR120" s="109"/>
      <c r="AS120" s="107"/>
      <c r="AT120" s="153"/>
      <c r="AU120" s="129"/>
      <c r="AV120" s="107"/>
      <c r="AW120" s="121"/>
      <c r="AX120" s="109"/>
      <c r="AY120" s="107"/>
      <c r="AZ120" s="138"/>
      <c r="BA120" s="129">
        <v>60</v>
      </c>
      <c r="BB120" s="107"/>
      <c r="BC120" s="121">
        <v>2</v>
      </c>
      <c r="BD120" s="77"/>
      <c r="BE120" s="138"/>
      <c r="BF120" s="153"/>
      <c r="BG120" s="379">
        <f t="shared" si="40"/>
        <v>2</v>
      </c>
      <c r="BH120" s="758"/>
      <c r="BI120" s="759"/>
    </row>
    <row r="121" spans="1:61" ht="129" customHeight="1" x14ac:dyDescent="0.75">
      <c r="A121" s="118" t="s">
        <v>307</v>
      </c>
      <c r="B121" s="634" t="s">
        <v>193</v>
      </c>
      <c r="C121" s="634"/>
      <c r="D121" s="634"/>
      <c r="E121" s="634"/>
      <c r="F121" s="634"/>
      <c r="G121" s="634"/>
      <c r="H121" s="634"/>
      <c r="I121" s="634"/>
      <c r="J121" s="634"/>
      <c r="K121" s="634"/>
      <c r="L121" s="634"/>
      <c r="M121" s="634"/>
      <c r="N121" s="129"/>
      <c r="O121" s="107">
        <v>9</v>
      </c>
      <c r="P121" s="636">
        <f t="shared" si="49"/>
        <v>90</v>
      </c>
      <c r="Q121" s="636"/>
      <c r="R121" s="624">
        <f t="shared" ref="R121:R122" si="53">AC121+AF121+AI121+AM121+AP121+AS121+AV121+AY121+BB121+BE121</f>
        <v>48</v>
      </c>
      <c r="S121" s="624"/>
      <c r="T121" s="626">
        <v>32</v>
      </c>
      <c r="U121" s="626"/>
      <c r="V121" s="626">
        <v>16</v>
      </c>
      <c r="W121" s="626"/>
      <c r="X121" s="626"/>
      <c r="Y121" s="626"/>
      <c r="Z121" s="626"/>
      <c r="AA121" s="629"/>
      <c r="AB121" s="109"/>
      <c r="AC121" s="107"/>
      <c r="AD121" s="153"/>
      <c r="AE121" s="129"/>
      <c r="AF121" s="107"/>
      <c r="AG121" s="32"/>
      <c r="AH121" s="109"/>
      <c r="AI121" s="107"/>
      <c r="AJ121" s="32"/>
      <c r="AK121" s="783"/>
      <c r="AL121" s="640"/>
      <c r="AM121" s="107"/>
      <c r="AN121" s="153"/>
      <c r="AO121" s="129"/>
      <c r="AP121" s="107"/>
      <c r="AQ121" s="32"/>
      <c r="AR121" s="109"/>
      <c r="AS121" s="107"/>
      <c r="AT121" s="153"/>
      <c r="AU121" s="129"/>
      <c r="AV121" s="107"/>
      <c r="AW121" s="32"/>
      <c r="AX121" s="109"/>
      <c r="AY121" s="107"/>
      <c r="AZ121" s="138"/>
      <c r="BA121" s="108">
        <v>90</v>
      </c>
      <c r="BB121" s="138">
        <v>48</v>
      </c>
      <c r="BC121" s="121">
        <v>3</v>
      </c>
      <c r="BD121" s="77"/>
      <c r="BE121" s="138"/>
      <c r="BF121" s="153"/>
      <c r="BG121" s="379">
        <f t="shared" si="40"/>
        <v>3</v>
      </c>
      <c r="BH121" s="466"/>
      <c r="BI121" s="467"/>
    </row>
    <row r="122" spans="1:61" ht="60" thickBot="1" x14ac:dyDescent="0.8">
      <c r="A122" s="120" t="s">
        <v>308</v>
      </c>
      <c r="B122" s="917" t="s">
        <v>254</v>
      </c>
      <c r="C122" s="917"/>
      <c r="D122" s="917"/>
      <c r="E122" s="917"/>
      <c r="F122" s="917"/>
      <c r="G122" s="917"/>
      <c r="H122" s="917"/>
      <c r="I122" s="917"/>
      <c r="J122" s="917"/>
      <c r="K122" s="917"/>
      <c r="L122" s="917"/>
      <c r="M122" s="917"/>
      <c r="N122" s="80"/>
      <c r="O122" s="132">
        <v>9</v>
      </c>
      <c r="P122" s="636">
        <f t="shared" si="49"/>
        <v>90</v>
      </c>
      <c r="Q122" s="636"/>
      <c r="R122" s="624">
        <f t="shared" si="53"/>
        <v>48</v>
      </c>
      <c r="S122" s="624"/>
      <c r="T122" s="627">
        <v>32</v>
      </c>
      <c r="U122" s="627"/>
      <c r="V122" s="627">
        <v>16</v>
      </c>
      <c r="W122" s="627"/>
      <c r="X122" s="627"/>
      <c r="Y122" s="627"/>
      <c r="Z122" s="627"/>
      <c r="AA122" s="630"/>
      <c r="AB122" s="115"/>
      <c r="AC122" s="122"/>
      <c r="AD122" s="43"/>
      <c r="AE122" s="136"/>
      <c r="AF122" s="122"/>
      <c r="AG122" s="44"/>
      <c r="AH122" s="115"/>
      <c r="AI122" s="122"/>
      <c r="AJ122" s="44"/>
      <c r="AK122" s="988"/>
      <c r="AL122" s="989"/>
      <c r="AM122" s="122"/>
      <c r="AN122" s="43"/>
      <c r="AO122" s="136"/>
      <c r="AP122" s="122"/>
      <c r="AQ122" s="44"/>
      <c r="AR122" s="115"/>
      <c r="AS122" s="122"/>
      <c r="AT122" s="43"/>
      <c r="AU122" s="136"/>
      <c r="AV122" s="122"/>
      <c r="AW122" s="44"/>
      <c r="AX122" s="115"/>
      <c r="AY122" s="122"/>
      <c r="AZ122" s="139"/>
      <c r="BA122" s="114">
        <v>90</v>
      </c>
      <c r="BB122" s="139">
        <v>48</v>
      </c>
      <c r="BC122" s="128">
        <v>3</v>
      </c>
      <c r="BD122" s="75"/>
      <c r="BE122" s="139"/>
      <c r="BF122" s="43"/>
      <c r="BG122" s="382">
        <f t="shared" si="40"/>
        <v>3</v>
      </c>
      <c r="BH122" s="468"/>
      <c r="BI122" s="460"/>
    </row>
    <row r="123" spans="1:61" ht="60.75" thickBot="1" x14ac:dyDescent="0.25">
      <c r="A123" s="389" t="s">
        <v>17</v>
      </c>
      <c r="B123" s="696" t="s">
        <v>100</v>
      </c>
      <c r="C123" s="631"/>
      <c r="D123" s="631"/>
      <c r="E123" s="631"/>
      <c r="F123" s="631"/>
      <c r="G123" s="631"/>
      <c r="H123" s="631"/>
      <c r="I123" s="631"/>
      <c r="J123" s="631"/>
      <c r="K123" s="631"/>
      <c r="L123" s="631"/>
      <c r="M123" s="869"/>
      <c r="N123" s="90"/>
      <c r="O123" s="130"/>
      <c r="P123" s="628"/>
      <c r="Q123" s="628"/>
      <c r="R123" s="628"/>
      <c r="S123" s="628"/>
      <c r="T123" s="651"/>
      <c r="U123" s="651"/>
      <c r="V123" s="651"/>
      <c r="W123" s="651"/>
      <c r="X123" s="651"/>
      <c r="Y123" s="651"/>
      <c r="Z123" s="651"/>
      <c r="AA123" s="850"/>
      <c r="AB123" s="146"/>
      <c r="AC123" s="116"/>
      <c r="AD123" s="150"/>
      <c r="AE123" s="228"/>
      <c r="AF123" s="116"/>
      <c r="AG123" s="37"/>
      <c r="AH123" s="146"/>
      <c r="AI123" s="116"/>
      <c r="AJ123" s="37"/>
      <c r="AK123" s="605"/>
      <c r="AL123" s="606"/>
      <c r="AM123" s="116"/>
      <c r="AN123" s="150"/>
      <c r="AO123" s="228"/>
      <c r="AP123" s="116"/>
      <c r="AQ123" s="37"/>
      <c r="AR123" s="146"/>
      <c r="AS123" s="116"/>
      <c r="AT123" s="37"/>
      <c r="AU123" s="469"/>
      <c r="AV123" s="113"/>
      <c r="AW123" s="49"/>
      <c r="AX123" s="146"/>
      <c r="AY123" s="116"/>
      <c r="AZ123" s="150"/>
      <c r="BA123" s="145"/>
      <c r="BB123" s="150"/>
      <c r="BC123" s="37"/>
      <c r="BD123" s="229"/>
      <c r="BE123" s="150"/>
      <c r="BF123" s="150"/>
      <c r="BG123" s="425">
        <f t="shared" si="40"/>
        <v>0</v>
      </c>
      <c r="BH123" s="470"/>
      <c r="BI123" s="471"/>
    </row>
    <row r="124" spans="1:61" ht="59.25" x14ac:dyDescent="0.2">
      <c r="A124" s="124" t="s">
        <v>203</v>
      </c>
      <c r="B124" s="674" t="s">
        <v>358</v>
      </c>
      <c r="C124" s="675"/>
      <c r="D124" s="675"/>
      <c r="E124" s="675"/>
      <c r="F124" s="675"/>
      <c r="G124" s="675"/>
      <c r="H124" s="675"/>
      <c r="I124" s="675"/>
      <c r="J124" s="675"/>
      <c r="K124" s="675"/>
      <c r="L124" s="675"/>
      <c r="M124" s="675"/>
      <c r="N124" s="156"/>
      <c r="O124" s="112"/>
      <c r="P124" s="901" t="s">
        <v>197</v>
      </c>
      <c r="Q124" s="624"/>
      <c r="R124" s="901" t="s">
        <v>197</v>
      </c>
      <c r="S124" s="624"/>
      <c r="T124" s="901" t="s">
        <v>197</v>
      </c>
      <c r="U124" s="624"/>
      <c r="V124" s="636"/>
      <c r="W124" s="636"/>
      <c r="X124" s="636"/>
      <c r="Y124" s="636"/>
      <c r="Z124" s="636"/>
      <c r="AA124" s="885"/>
      <c r="AB124" s="472" t="s">
        <v>197</v>
      </c>
      <c r="AC124" s="133" t="s">
        <v>197</v>
      </c>
      <c r="AD124" s="39"/>
      <c r="AE124" s="278"/>
      <c r="AF124" s="133"/>
      <c r="AG124" s="68"/>
      <c r="AH124" s="143"/>
      <c r="AI124" s="133"/>
      <c r="AJ124" s="39"/>
      <c r="AK124" s="665"/>
      <c r="AL124" s="666"/>
      <c r="AM124" s="133"/>
      <c r="AN124" s="39"/>
      <c r="AO124" s="278"/>
      <c r="AP124" s="133"/>
      <c r="AQ124" s="68"/>
      <c r="AR124" s="143"/>
      <c r="AS124" s="133"/>
      <c r="AT124" s="68"/>
      <c r="AU124" s="143"/>
      <c r="AV124" s="133"/>
      <c r="AW124" s="68"/>
      <c r="AX124" s="143"/>
      <c r="AY124" s="133"/>
      <c r="AZ124" s="39"/>
      <c r="BA124" s="142"/>
      <c r="BB124" s="39"/>
      <c r="BC124" s="68"/>
      <c r="BD124" s="374"/>
      <c r="BE124" s="39"/>
      <c r="BF124" s="39"/>
      <c r="BG124" s="375">
        <f t="shared" si="40"/>
        <v>0</v>
      </c>
      <c r="BH124" s="775"/>
      <c r="BI124" s="776"/>
    </row>
    <row r="125" spans="1:61" ht="59.25" x14ac:dyDescent="0.2">
      <c r="A125" s="124" t="s">
        <v>205</v>
      </c>
      <c r="B125" s="672" t="s">
        <v>195</v>
      </c>
      <c r="C125" s="673"/>
      <c r="D125" s="673"/>
      <c r="E125" s="673"/>
      <c r="F125" s="673"/>
      <c r="G125" s="673"/>
      <c r="H125" s="673"/>
      <c r="I125" s="673"/>
      <c r="J125" s="673"/>
      <c r="K125" s="673"/>
      <c r="L125" s="673"/>
      <c r="M125" s="673"/>
      <c r="N125" s="108"/>
      <c r="O125" s="107"/>
      <c r="P125" s="856" t="s">
        <v>198</v>
      </c>
      <c r="Q125" s="626"/>
      <c r="R125" s="856" t="s">
        <v>198</v>
      </c>
      <c r="S125" s="626"/>
      <c r="T125" s="856" t="s">
        <v>198</v>
      </c>
      <c r="U125" s="626"/>
      <c r="V125" s="661"/>
      <c r="W125" s="661"/>
      <c r="X125" s="661"/>
      <c r="Y125" s="661"/>
      <c r="Z125" s="661"/>
      <c r="AA125" s="721"/>
      <c r="AB125" s="154" t="s">
        <v>198</v>
      </c>
      <c r="AC125" s="131" t="s">
        <v>198</v>
      </c>
      <c r="AD125" s="153"/>
      <c r="AE125" s="241"/>
      <c r="AF125" s="131"/>
      <c r="AG125" s="32"/>
      <c r="AH125" s="154"/>
      <c r="AI125" s="131"/>
      <c r="AJ125" s="153"/>
      <c r="AK125" s="662"/>
      <c r="AL125" s="663"/>
      <c r="AM125" s="131"/>
      <c r="AN125" s="153"/>
      <c r="AO125" s="241"/>
      <c r="AP125" s="131"/>
      <c r="AQ125" s="32"/>
      <c r="AR125" s="154"/>
      <c r="AS125" s="131"/>
      <c r="AT125" s="32"/>
      <c r="AU125" s="154"/>
      <c r="AV125" s="131"/>
      <c r="AW125" s="32"/>
      <c r="AX125" s="154"/>
      <c r="AY125" s="131"/>
      <c r="AZ125" s="153"/>
      <c r="BA125" s="155"/>
      <c r="BB125" s="153"/>
      <c r="BC125" s="32"/>
      <c r="BD125" s="378"/>
      <c r="BE125" s="153"/>
      <c r="BF125" s="153"/>
      <c r="BG125" s="379">
        <f t="shared" si="40"/>
        <v>0</v>
      </c>
      <c r="BH125" s="775"/>
      <c r="BI125" s="776"/>
    </row>
    <row r="126" spans="1:61" ht="60" thickBot="1" x14ac:dyDescent="0.25">
      <c r="A126" s="124" t="s">
        <v>310</v>
      </c>
      <c r="B126" s="679" t="s">
        <v>196</v>
      </c>
      <c r="C126" s="680"/>
      <c r="D126" s="680"/>
      <c r="E126" s="680"/>
      <c r="F126" s="680"/>
      <c r="G126" s="680"/>
      <c r="H126" s="680"/>
      <c r="I126" s="680"/>
      <c r="J126" s="680"/>
      <c r="K126" s="680"/>
      <c r="L126" s="680"/>
      <c r="M126" s="680"/>
      <c r="N126" s="140"/>
      <c r="O126" s="132"/>
      <c r="P126" s="1010" t="s">
        <v>199</v>
      </c>
      <c r="Q126" s="627"/>
      <c r="R126" s="1010" t="s">
        <v>199</v>
      </c>
      <c r="S126" s="627"/>
      <c r="T126" s="1010" t="s">
        <v>199</v>
      </c>
      <c r="U126" s="627"/>
      <c r="V126" s="703"/>
      <c r="W126" s="703"/>
      <c r="X126" s="703"/>
      <c r="Y126" s="703"/>
      <c r="Z126" s="703"/>
      <c r="AA126" s="1003"/>
      <c r="AB126" s="280"/>
      <c r="AC126" s="147"/>
      <c r="AD126" s="81"/>
      <c r="AE126" s="281"/>
      <c r="AF126" s="147"/>
      <c r="AG126" s="79"/>
      <c r="AH126" s="280"/>
      <c r="AI126" s="147"/>
      <c r="AJ126" s="79"/>
      <c r="AK126" s="851"/>
      <c r="AL126" s="852"/>
      <c r="AM126" s="147"/>
      <c r="AN126" s="81"/>
      <c r="AO126" s="405" t="s">
        <v>200</v>
      </c>
      <c r="AP126" s="147" t="s">
        <v>200</v>
      </c>
      <c r="AQ126" s="35"/>
      <c r="AR126" s="473" t="s">
        <v>201</v>
      </c>
      <c r="AS126" s="147" t="s">
        <v>201</v>
      </c>
      <c r="AT126" s="35"/>
      <c r="AU126" s="280" t="s">
        <v>202</v>
      </c>
      <c r="AV126" s="147" t="s">
        <v>202</v>
      </c>
      <c r="AW126" s="35"/>
      <c r="AX126" s="473" t="s">
        <v>201</v>
      </c>
      <c r="AY126" s="147" t="s">
        <v>201</v>
      </c>
      <c r="AZ126" s="54"/>
      <c r="BA126" s="405"/>
      <c r="BB126" s="81"/>
      <c r="BC126" s="79"/>
      <c r="BD126" s="406"/>
      <c r="BE126" s="81"/>
      <c r="BF126" s="81"/>
      <c r="BG126" s="382">
        <f t="shared" si="40"/>
        <v>0</v>
      </c>
      <c r="BH126" s="319"/>
      <c r="BI126" s="474"/>
    </row>
    <row r="127" spans="1:61" ht="60.75" thickBot="1" x14ac:dyDescent="0.25">
      <c r="A127" s="389" t="s">
        <v>311</v>
      </c>
      <c r="B127" s="1015" t="s">
        <v>101</v>
      </c>
      <c r="C127" s="1016"/>
      <c r="D127" s="1016"/>
      <c r="E127" s="1016"/>
      <c r="F127" s="1016"/>
      <c r="G127" s="1016"/>
      <c r="H127" s="1016"/>
      <c r="I127" s="1016"/>
      <c r="J127" s="1016"/>
      <c r="K127" s="1016"/>
      <c r="L127" s="1016"/>
      <c r="M127" s="1016"/>
      <c r="N127" s="90"/>
      <c r="O127" s="130"/>
      <c r="P127" s="651"/>
      <c r="Q127" s="628"/>
      <c r="R127" s="651"/>
      <c r="S127" s="628"/>
      <c r="T127" s="651"/>
      <c r="U127" s="628"/>
      <c r="V127" s="651"/>
      <c r="W127" s="628"/>
      <c r="X127" s="628"/>
      <c r="Y127" s="628"/>
      <c r="Z127" s="659"/>
      <c r="AA127" s="660"/>
      <c r="AB127" s="135"/>
      <c r="AC127" s="130"/>
      <c r="AD127" s="150"/>
      <c r="AE127" s="38"/>
      <c r="AF127" s="130"/>
      <c r="AG127" s="37"/>
      <c r="AH127" s="135"/>
      <c r="AI127" s="130"/>
      <c r="AJ127" s="37"/>
      <c r="AK127" s="605"/>
      <c r="AL127" s="606"/>
      <c r="AM127" s="130"/>
      <c r="AN127" s="150"/>
      <c r="AO127" s="38"/>
      <c r="AP127" s="130"/>
      <c r="AQ127" s="37"/>
      <c r="AR127" s="38"/>
      <c r="AS127" s="130"/>
      <c r="AT127" s="37"/>
      <c r="AU127" s="135"/>
      <c r="AV127" s="130"/>
      <c r="AW127" s="37"/>
      <c r="AX127" s="38"/>
      <c r="AY127" s="130"/>
      <c r="AZ127" s="134"/>
      <c r="BA127" s="90"/>
      <c r="BB127" s="130"/>
      <c r="BC127" s="61"/>
      <c r="BD127" s="62"/>
      <c r="BE127" s="134"/>
      <c r="BF127" s="150"/>
      <c r="BG127" s="375">
        <f t="shared" si="40"/>
        <v>0</v>
      </c>
      <c r="BH127" s="475"/>
      <c r="BI127" s="476"/>
    </row>
    <row r="128" spans="1:61" ht="59.25" x14ac:dyDescent="0.2">
      <c r="A128" s="124" t="s">
        <v>309</v>
      </c>
      <c r="B128" s="828" t="s">
        <v>204</v>
      </c>
      <c r="C128" s="910"/>
      <c r="D128" s="910"/>
      <c r="E128" s="910"/>
      <c r="F128" s="910"/>
      <c r="G128" s="910"/>
      <c r="H128" s="910"/>
      <c r="I128" s="910"/>
      <c r="J128" s="910"/>
      <c r="K128" s="910"/>
      <c r="L128" s="910"/>
      <c r="M128" s="910"/>
      <c r="N128" s="156"/>
      <c r="O128" s="112" t="s">
        <v>303</v>
      </c>
      <c r="P128" s="636" t="s">
        <v>211</v>
      </c>
      <c r="Q128" s="624"/>
      <c r="R128" s="624" t="s">
        <v>207</v>
      </c>
      <c r="S128" s="624"/>
      <c r="T128" s="624"/>
      <c r="U128" s="624"/>
      <c r="V128" s="624"/>
      <c r="W128" s="624"/>
      <c r="X128" s="624" t="s">
        <v>207</v>
      </c>
      <c r="Y128" s="624"/>
      <c r="Z128" s="624"/>
      <c r="AA128" s="625"/>
      <c r="AB128" s="143"/>
      <c r="AC128" s="133"/>
      <c r="AD128" s="39"/>
      <c r="AE128" s="278"/>
      <c r="AF128" s="133"/>
      <c r="AG128" s="68"/>
      <c r="AH128" s="143"/>
      <c r="AI128" s="133"/>
      <c r="AJ128" s="68"/>
      <c r="AK128" s="665"/>
      <c r="AL128" s="666"/>
      <c r="AM128" s="133"/>
      <c r="AN128" s="39"/>
      <c r="AO128" s="278"/>
      <c r="AP128" s="133"/>
      <c r="AQ128" s="68"/>
      <c r="AR128" s="143" t="s">
        <v>207</v>
      </c>
      <c r="AS128" s="133" t="s">
        <v>207</v>
      </c>
      <c r="AT128" s="68"/>
      <c r="AU128" s="143"/>
      <c r="AV128" s="133"/>
      <c r="AW128" s="68"/>
      <c r="AX128" s="143"/>
      <c r="AY128" s="133"/>
      <c r="AZ128" s="39"/>
      <c r="BA128" s="278"/>
      <c r="BB128" s="133"/>
      <c r="BC128" s="39"/>
      <c r="BD128" s="372"/>
      <c r="BE128" s="151"/>
      <c r="BF128" s="151"/>
      <c r="BG128" s="375">
        <f>SUM(AD128,AG128,AJ128,AN128,AQ128,AT128,AW128,AZ128,BC128,BF128)</f>
        <v>0</v>
      </c>
      <c r="BH128" s="787" t="s">
        <v>341</v>
      </c>
      <c r="BI128" s="788"/>
    </row>
    <row r="129" spans="1:72" ht="60" thickBot="1" x14ac:dyDescent="0.25">
      <c r="A129" s="124" t="s">
        <v>312</v>
      </c>
      <c r="B129" s="679" t="s">
        <v>196</v>
      </c>
      <c r="C129" s="680"/>
      <c r="D129" s="680"/>
      <c r="E129" s="680"/>
      <c r="F129" s="680"/>
      <c r="G129" s="680"/>
      <c r="H129" s="680"/>
      <c r="I129" s="680"/>
      <c r="J129" s="680"/>
      <c r="K129" s="680"/>
      <c r="L129" s="680"/>
      <c r="M129" s="680"/>
      <c r="N129" s="114"/>
      <c r="O129" s="477" t="s">
        <v>208</v>
      </c>
      <c r="P129" s="657" t="s">
        <v>209</v>
      </c>
      <c r="Q129" s="657"/>
      <c r="R129" s="657" t="s">
        <v>209</v>
      </c>
      <c r="S129" s="657"/>
      <c r="T129" s="671" t="s">
        <v>206</v>
      </c>
      <c r="U129" s="671"/>
      <c r="V129" s="671"/>
      <c r="W129" s="671"/>
      <c r="X129" s="671" t="s">
        <v>210</v>
      </c>
      <c r="Y129" s="671"/>
      <c r="Z129" s="671"/>
      <c r="AA129" s="862"/>
      <c r="AB129" s="473" t="s">
        <v>211</v>
      </c>
      <c r="AC129" s="34" t="s">
        <v>211</v>
      </c>
      <c r="AD129" s="54"/>
      <c r="AE129" s="33" t="s">
        <v>211</v>
      </c>
      <c r="AF129" s="34" t="s">
        <v>211</v>
      </c>
      <c r="AG129" s="35"/>
      <c r="AH129" s="473" t="s">
        <v>211</v>
      </c>
      <c r="AI129" s="34" t="s">
        <v>211</v>
      </c>
      <c r="AJ129" s="35"/>
      <c r="AK129" s="851" t="s">
        <v>211</v>
      </c>
      <c r="AL129" s="852"/>
      <c r="AM129" s="34" t="s">
        <v>211</v>
      </c>
      <c r="AN129" s="54"/>
      <c r="AO129" s="281" t="s">
        <v>200</v>
      </c>
      <c r="AP129" s="147" t="s">
        <v>200</v>
      </c>
      <c r="AQ129" s="35"/>
      <c r="AR129" s="473" t="s">
        <v>201</v>
      </c>
      <c r="AS129" s="34" t="s">
        <v>201</v>
      </c>
      <c r="AT129" s="35"/>
      <c r="AU129" s="473" t="s">
        <v>202</v>
      </c>
      <c r="AV129" s="147" t="s">
        <v>202</v>
      </c>
      <c r="AW129" s="79"/>
      <c r="AX129" s="473" t="s">
        <v>201</v>
      </c>
      <c r="AY129" s="147" t="s">
        <v>201</v>
      </c>
      <c r="AZ129" s="81"/>
      <c r="BA129" s="281"/>
      <c r="BB129" s="81"/>
      <c r="BC129" s="81"/>
      <c r="BD129" s="405"/>
      <c r="BE129" s="81"/>
      <c r="BF129" s="81"/>
      <c r="BG129" s="382">
        <f t="shared" si="40"/>
        <v>0</v>
      </c>
      <c r="BH129" s="790" t="s">
        <v>342</v>
      </c>
      <c r="BI129" s="757"/>
    </row>
    <row r="130" spans="1:72" s="3" customFormat="1" ht="60.75" thickBot="1" x14ac:dyDescent="0.8">
      <c r="A130" s="859" t="s">
        <v>137</v>
      </c>
      <c r="B130" s="860"/>
      <c r="C130" s="860"/>
      <c r="D130" s="860"/>
      <c r="E130" s="860"/>
      <c r="F130" s="860"/>
      <c r="G130" s="860"/>
      <c r="H130" s="860"/>
      <c r="I130" s="860"/>
      <c r="J130" s="860"/>
      <c r="K130" s="860"/>
      <c r="L130" s="860"/>
      <c r="M130" s="860"/>
      <c r="N130" s="860"/>
      <c r="O130" s="861"/>
      <c r="P130" s="863">
        <f>SUM(P86:Q122,P64:Q84,P29:Q61)</f>
        <v>8936</v>
      </c>
      <c r="Q130" s="864"/>
      <c r="R130" s="820">
        <f>SUM(R62,R27)</f>
        <v>4110</v>
      </c>
      <c r="S130" s="821"/>
      <c r="T130" s="820">
        <f>SUM(T62,T27)</f>
        <v>1984</v>
      </c>
      <c r="U130" s="821"/>
      <c r="V130" s="865">
        <f>V62+V27</f>
        <v>792</v>
      </c>
      <c r="W130" s="866"/>
      <c r="X130" s="820">
        <f>X62+X27</f>
        <v>1202</v>
      </c>
      <c r="Y130" s="821"/>
      <c r="Z130" s="865">
        <f>Z27+Z62</f>
        <v>128</v>
      </c>
      <c r="AA130" s="866"/>
      <c r="AB130" s="478">
        <f>SUM(AB85:AB122,AB64:AB84,AB29:AB61)</f>
        <v>1006</v>
      </c>
      <c r="AC130" s="479">
        <f>SUM(AC85:AC122,AC64:AC84,AC29:AC61)</f>
        <v>476</v>
      </c>
      <c r="AD130" s="556">
        <f>SUM(AD85:AD122,AD64:AD84,AD29:AD61)</f>
        <v>28</v>
      </c>
      <c r="AE130" s="478">
        <f>SUM(AE115:AE122,AE64:AE84,AE29:AE61)</f>
        <v>1024</v>
      </c>
      <c r="AF130" s="479">
        <f>SUM(AF86:AF122,AF64:AF84,AF29:AF61)</f>
        <v>476</v>
      </c>
      <c r="AG130" s="556">
        <f>SUM(AG85:AG122,AG64:AG84,AG29:AG61)</f>
        <v>29</v>
      </c>
      <c r="AH130" s="480">
        <f>SUM(AH115:AH122,AH64:AH84,AH29:AH61)</f>
        <v>1060</v>
      </c>
      <c r="AI130" s="480">
        <f>SUM(AI85:AI122,AI64:AI84,AI29:AI61)</f>
        <v>480</v>
      </c>
      <c r="AJ130" s="556">
        <f>SUM(AJ115:AJ122,AJ64:AJ122,AJ29:AJ61)</f>
        <v>31</v>
      </c>
      <c r="AK130" s="863">
        <f>SUM(AK85:AL122,AK64:AL84,AK29:AL61)</f>
        <v>1058</v>
      </c>
      <c r="AL130" s="821"/>
      <c r="AM130" s="479">
        <f t="shared" ref="AM130:BC130" si="54">SUM(AM85:AM122,AM64:AM84,AM29:AM61)</f>
        <v>482</v>
      </c>
      <c r="AN130" s="557">
        <f t="shared" si="54"/>
        <v>29</v>
      </c>
      <c r="AO130" s="478">
        <f t="shared" si="54"/>
        <v>1042</v>
      </c>
      <c r="AP130" s="479">
        <f t="shared" si="54"/>
        <v>526</v>
      </c>
      <c r="AQ130" s="556">
        <f t="shared" si="54"/>
        <v>29</v>
      </c>
      <c r="AR130" s="481">
        <f t="shared" si="54"/>
        <v>840</v>
      </c>
      <c r="AS130" s="479">
        <f t="shared" si="54"/>
        <v>390</v>
      </c>
      <c r="AT130" s="556">
        <f t="shared" si="54"/>
        <v>22</v>
      </c>
      <c r="AU130" s="482">
        <f t="shared" si="54"/>
        <v>1016</v>
      </c>
      <c r="AV130" s="479">
        <f t="shared" si="54"/>
        <v>450</v>
      </c>
      <c r="AW130" s="556">
        <f t="shared" si="54"/>
        <v>28</v>
      </c>
      <c r="AX130" s="483">
        <f t="shared" si="54"/>
        <v>880</v>
      </c>
      <c r="AY130" s="480">
        <f t="shared" si="54"/>
        <v>386</v>
      </c>
      <c r="AZ130" s="557">
        <f t="shared" si="54"/>
        <v>26</v>
      </c>
      <c r="BA130" s="558">
        <f t="shared" si="54"/>
        <v>1010</v>
      </c>
      <c r="BB130" s="559">
        <f t="shared" si="54"/>
        <v>444</v>
      </c>
      <c r="BC130" s="560">
        <f t="shared" si="54"/>
        <v>33</v>
      </c>
      <c r="BD130" s="482">
        <f>SUM(BD115:BD122,BD64:BD84,BD29:BD61)</f>
        <v>0</v>
      </c>
      <c r="BE130" s="479">
        <f>SUM(BE115:BE122,BE64:BE84,BE29:BE61)</f>
        <v>0</v>
      </c>
      <c r="BF130" s="557">
        <f>SUM(BF115:BF122,BF64:BF84,BF29:BF61)</f>
        <v>0</v>
      </c>
      <c r="BG130" s="568">
        <f>BC130+AZ130+AW130+AT130+AQ130+AN130+AJ130+AG130+AD130</f>
        <v>255</v>
      </c>
      <c r="BH130" s="867"/>
      <c r="BI130" s="868"/>
      <c r="BJ130" s="18"/>
      <c r="BK130" s="18"/>
      <c r="BL130" s="18"/>
      <c r="BM130" s="18"/>
      <c r="BN130" s="3" t="s">
        <v>279</v>
      </c>
      <c r="BT130" s="315">
        <f>BG62+BG27</f>
        <v>255</v>
      </c>
    </row>
    <row r="131" spans="1:72" s="3" customFormat="1" ht="59.25" x14ac:dyDescent="0.75">
      <c r="A131" s="896" t="s">
        <v>102</v>
      </c>
      <c r="B131" s="897"/>
      <c r="C131" s="897"/>
      <c r="D131" s="897"/>
      <c r="E131" s="897"/>
      <c r="F131" s="897"/>
      <c r="G131" s="897"/>
      <c r="H131" s="897"/>
      <c r="I131" s="897"/>
      <c r="J131" s="897"/>
      <c r="K131" s="897"/>
      <c r="L131" s="897"/>
      <c r="M131" s="897"/>
      <c r="N131" s="897"/>
      <c r="O131" s="898"/>
      <c r="P131" s="603"/>
      <c r="Q131" s="604"/>
      <c r="R131" s="840"/>
      <c r="S131" s="840"/>
      <c r="T131" s="658"/>
      <c r="U131" s="658"/>
      <c r="V131" s="658"/>
      <c r="W131" s="658"/>
      <c r="X131" s="658"/>
      <c r="Y131" s="658"/>
      <c r="Z131" s="658"/>
      <c r="AA131" s="754"/>
      <c r="AB131" s="682">
        <f>AC130/17</f>
        <v>28</v>
      </c>
      <c r="AC131" s="784"/>
      <c r="AD131" s="789"/>
      <c r="AE131" s="682">
        <f>AF130/17</f>
        <v>28</v>
      </c>
      <c r="AF131" s="784"/>
      <c r="AG131" s="789"/>
      <c r="AH131" s="784">
        <f>AI130/17</f>
        <v>28.235294117647058</v>
      </c>
      <c r="AI131" s="784"/>
      <c r="AJ131" s="784"/>
      <c r="AK131" s="682">
        <f>AM130/17</f>
        <v>28.352941176470587</v>
      </c>
      <c r="AL131" s="784"/>
      <c r="AM131" s="784"/>
      <c r="AN131" s="784"/>
      <c r="AO131" s="682">
        <f>AP130/18</f>
        <v>29.222222222222221</v>
      </c>
      <c r="AP131" s="784"/>
      <c r="AQ131" s="789"/>
      <c r="AR131" s="784">
        <f>AS130/14</f>
        <v>27.857142857142858</v>
      </c>
      <c r="AS131" s="784"/>
      <c r="AT131" s="789"/>
      <c r="AU131" s="784">
        <f>AV130/16</f>
        <v>28.125</v>
      </c>
      <c r="AV131" s="784"/>
      <c r="AW131" s="784"/>
      <c r="AX131" s="682">
        <f>AY130/14</f>
        <v>27.571428571428573</v>
      </c>
      <c r="AY131" s="784"/>
      <c r="AZ131" s="784"/>
      <c r="BA131" s="682">
        <f>BB130/16</f>
        <v>27.75</v>
      </c>
      <c r="BB131" s="784"/>
      <c r="BC131" s="789"/>
      <c r="BD131" s="92"/>
      <c r="BE131" s="92"/>
      <c r="BF131" s="92"/>
      <c r="BG131" s="425"/>
      <c r="BH131" s="484"/>
      <c r="BI131" s="485"/>
      <c r="BJ131" s="18"/>
      <c r="BK131" s="18"/>
      <c r="BL131" s="18"/>
      <c r="BM131" s="18"/>
      <c r="BN131" s="3" t="s">
        <v>280</v>
      </c>
      <c r="BS131" s="315">
        <f>AB130+AE130+AH130+AK130+AO130+AR130+AU130+AX130+BA130</f>
        <v>8936</v>
      </c>
    </row>
    <row r="132" spans="1:72" s="3" customFormat="1" ht="59.25" x14ac:dyDescent="0.75">
      <c r="A132" s="854" t="s">
        <v>103</v>
      </c>
      <c r="B132" s="673"/>
      <c r="C132" s="673"/>
      <c r="D132" s="673"/>
      <c r="E132" s="673"/>
      <c r="F132" s="673"/>
      <c r="G132" s="673"/>
      <c r="H132" s="673"/>
      <c r="I132" s="673"/>
      <c r="J132" s="673"/>
      <c r="K132" s="673"/>
      <c r="L132" s="673"/>
      <c r="M132" s="673"/>
      <c r="N132" s="673"/>
      <c r="O132" s="855"/>
      <c r="P132" s="607">
        <f>SUM(R132:BF132)</f>
        <v>9</v>
      </c>
      <c r="Q132" s="591"/>
      <c r="R132" s="626"/>
      <c r="S132" s="626"/>
      <c r="T132" s="661"/>
      <c r="U132" s="661"/>
      <c r="V132" s="661"/>
      <c r="W132" s="661"/>
      <c r="X132" s="661"/>
      <c r="Y132" s="661"/>
      <c r="Z132" s="661"/>
      <c r="AA132" s="755"/>
      <c r="AB132" s="1004"/>
      <c r="AC132" s="1005"/>
      <c r="AD132" s="1006"/>
      <c r="AE132" s="665"/>
      <c r="AF132" s="857"/>
      <c r="AG132" s="858"/>
      <c r="AH132" s="743"/>
      <c r="AI132" s="743"/>
      <c r="AJ132" s="743"/>
      <c r="AK132" s="662">
        <v>1</v>
      </c>
      <c r="AL132" s="743"/>
      <c r="AM132" s="743"/>
      <c r="AN132" s="743"/>
      <c r="AO132" s="662"/>
      <c r="AP132" s="743"/>
      <c r="AQ132" s="782"/>
      <c r="AR132" s="743">
        <v>2</v>
      </c>
      <c r="AS132" s="743"/>
      <c r="AT132" s="782"/>
      <c r="AU132" s="743">
        <v>1</v>
      </c>
      <c r="AV132" s="743"/>
      <c r="AW132" s="743"/>
      <c r="AX132" s="662">
        <v>2</v>
      </c>
      <c r="AY132" s="743"/>
      <c r="AZ132" s="743"/>
      <c r="BA132" s="662">
        <v>3</v>
      </c>
      <c r="BB132" s="743"/>
      <c r="BC132" s="782"/>
      <c r="BD132" s="488"/>
      <c r="BE132" s="488"/>
      <c r="BF132" s="488"/>
      <c r="BG132" s="379"/>
      <c r="BH132" s="489"/>
      <c r="BI132" s="490"/>
      <c r="BJ132" s="18"/>
      <c r="BK132" s="18"/>
      <c r="BL132" s="18"/>
      <c r="BM132" s="18"/>
      <c r="BN132" s="3" t="s">
        <v>281</v>
      </c>
      <c r="BS132" s="315">
        <f>AC130+AF130+AI130+AM130+AP130+AS130+AV130+AY130+BB130</f>
        <v>4110</v>
      </c>
    </row>
    <row r="133" spans="1:72" s="3" customFormat="1" ht="59.25" x14ac:dyDescent="0.75">
      <c r="A133" s="854" t="s">
        <v>104</v>
      </c>
      <c r="B133" s="673"/>
      <c r="C133" s="673"/>
      <c r="D133" s="673"/>
      <c r="E133" s="673"/>
      <c r="F133" s="673"/>
      <c r="G133" s="673"/>
      <c r="H133" s="673"/>
      <c r="I133" s="673"/>
      <c r="J133" s="673"/>
      <c r="K133" s="673"/>
      <c r="L133" s="673"/>
      <c r="M133" s="673"/>
      <c r="N133" s="673"/>
      <c r="O133" s="855"/>
      <c r="P133" s="607">
        <f>SUM(R133:BF133)</f>
        <v>4</v>
      </c>
      <c r="Q133" s="591"/>
      <c r="R133" s="626"/>
      <c r="S133" s="626"/>
      <c r="T133" s="661"/>
      <c r="U133" s="661"/>
      <c r="V133" s="661"/>
      <c r="W133" s="661"/>
      <c r="X133" s="661"/>
      <c r="Y133" s="661"/>
      <c r="Z133" s="661"/>
      <c r="AA133" s="755"/>
      <c r="AB133" s="662"/>
      <c r="AC133" s="743"/>
      <c r="AD133" s="782"/>
      <c r="AE133" s="662"/>
      <c r="AF133" s="743"/>
      <c r="AG133" s="782"/>
      <c r="AH133" s="662">
        <v>1</v>
      </c>
      <c r="AI133" s="743"/>
      <c r="AJ133" s="782"/>
      <c r="AK133" s="662"/>
      <c r="AL133" s="743"/>
      <c r="AM133" s="743"/>
      <c r="AN133" s="743"/>
      <c r="AO133" s="662"/>
      <c r="AP133" s="743"/>
      <c r="AQ133" s="782"/>
      <c r="AR133" s="743"/>
      <c r="AS133" s="743"/>
      <c r="AT133" s="782"/>
      <c r="AU133" s="743">
        <v>2</v>
      </c>
      <c r="AV133" s="743"/>
      <c r="AW133" s="743"/>
      <c r="AX133" s="662">
        <v>1</v>
      </c>
      <c r="AY133" s="743"/>
      <c r="AZ133" s="743"/>
      <c r="BA133" s="662"/>
      <c r="BB133" s="743"/>
      <c r="BC133" s="782"/>
      <c r="BD133" s="488"/>
      <c r="BE133" s="488"/>
      <c r="BF133" s="488"/>
      <c r="BG133" s="379"/>
      <c r="BH133" s="489"/>
      <c r="BI133" s="490"/>
      <c r="BJ133" s="18"/>
      <c r="BK133" s="18"/>
      <c r="BL133" s="18"/>
      <c r="BM133" s="18"/>
      <c r="BS133" s="315">
        <f>T130+X130+V130+Z130</f>
        <v>4106</v>
      </c>
    </row>
    <row r="134" spans="1:72" s="3" customFormat="1" ht="59.25" x14ac:dyDescent="0.75">
      <c r="A134" s="854" t="s">
        <v>105</v>
      </c>
      <c r="B134" s="673"/>
      <c r="C134" s="673"/>
      <c r="D134" s="673"/>
      <c r="E134" s="673"/>
      <c r="F134" s="673"/>
      <c r="G134" s="673"/>
      <c r="H134" s="673"/>
      <c r="I134" s="673"/>
      <c r="J134" s="673"/>
      <c r="K134" s="673"/>
      <c r="L134" s="673"/>
      <c r="M134" s="673"/>
      <c r="N134" s="673"/>
      <c r="O134" s="855"/>
      <c r="P134" s="607">
        <f>SUM(R134:BF134)</f>
        <v>33</v>
      </c>
      <c r="Q134" s="591"/>
      <c r="R134" s="626"/>
      <c r="S134" s="626"/>
      <c r="T134" s="661"/>
      <c r="U134" s="661"/>
      <c r="V134" s="661"/>
      <c r="W134" s="661"/>
      <c r="X134" s="661"/>
      <c r="Y134" s="661"/>
      <c r="Z134" s="661"/>
      <c r="AA134" s="755"/>
      <c r="AB134" s="662">
        <v>3</v>
      </c>
      <c r="AC134" s="743"/>
      <c r="AD134" s="782"/>
      <c r="AE134" s="662">
        <v>3</v>
      </c>
      <c r="AF134" s="743"/>
      <c r="AG134" s="782"/>
      <c r="AH134" s="857">
        <v>4</v>
      </c>
      <c r="AI134" s="857"/>
      <c r="AJ134" s="857"/>
      <c r="AK134" s="662">
        <v>4</v>
      </c>
      <c r="AL134" s="743"/>
      <c r="AM134" s="743"/>
      <c r="AN134" s="743"/>
      <c r="AO134" s="662">
        <v>4</v>
      </c>
      <c r="AP134" s="743"/>
      <c r="AQ134" s="782"/>
      <c r="AR134" s="743">
        <v>3</v>
      </c>
      <c r="AS134" s="743"/>
      <c r="AT134" s="782"/>
      <c r="AU134" s="743">
        <v>4</v>
      </c>
      <c r="AV134" s="743"/>
      <c r="AW134" s="743"/>
      <c r="AX134" s="662">
        <v>4</v>
      </c>
      <c r="AY134" s="743"/>
      <c r="AZ134" s="743"/>
      <c r="BA134" s="662">
        <v>4</v>
      </c>
      <c r="BB134" s="743"/>
      <c r="BC134" s="782"/>
      <c r="BD134" s="488"/>
      <c r="BE134" s="488"/>
      <c r="BF134" s="488"/>
      <c r="BG134" s="379"/>
      <c r="BH134" s="489"/>
      <c r="BI134" s="490"/>
      <c r="BJ134" s="18"/>
      <c r="BK134" s="18"/>
      <c r="BL134" s="18"/>
      <c r="BM134" s="18"/>
    </row>
    <row r="135" spans="1:72" s="3" customFormat="1" ht="60" thickBot="1" x14ac:dyDescent="0.8">
      <c r="A135" s="919" t="s">
        <v>106</v>
      </c>
      <c r="B135" s="695"/>
      <c r="C135" s="695"/>
      <c r="D135" s="695"/>
      <c r="E135" s="695"/>
      <c r="F135" s="695"/>
      <c r="G135" s="695"/>
      <c r="H135" s="695"/>
      <c r="I135" s="695"/>
      <c r="J135" s="695"/>
      <c r="K135" s="695"/>
      <c r="L135" s="695"/>
      <c r="M135" s="695"/>
      <c r="N135" s="695"/>
      <c r="O135" s="920"/>
      <c r="P135" s="740" t="s">
        <v>382</v>
      </c>
      <c r="Q135" s="918"/>
      <c r="R135" s="657"/>
      <c r="S135" s="657"/>
      <c r="T135" s="671"/>
      <c r="U135" s="671"/>
      <c r="V135" s="671"/>
      <c r="W135" s="671"/>
      <c r="X135" s="671"/>
      <c r="Y135" s="671"/>
      <c r="Z135" s="671"/>
      <c r="AA135" s="909"/>
      <c r="AB135" s="740" t="s">
        <v>17</v>
      </c>
      <c r="AC135" s="741"/>
      <c r="AD135" s="742"/>
      <c r="AE135" s="740" t="s">
        <v>17</v>
      </c>
      <c r="AF135" s="741"/>
      <c r="AG135" s="742"/>
      <c r="AH135" s="741" t="s">
        <v>17</v>
      </c>
      <c r="AI135" s="741"/>
      <c r="AJ135" s="741"/>
      <c r="AK135" s="937" t="s">
        <v>18</v>
      </c>
      <c r="AL135" s="938"/>
      <c r="AM135" s="938"/>
      <c r="AN135" s="938"/>
      <c r="AO135" s="740" t="s">
        <v>311</v>
      </c>
      <c r="AP135" s="741"/>
      <c r="AQ135" s="742"/>
      <c r="AR135" s="741" t="s">
        <v>17</v>
      </c>
      <c r="AS135" s="741"/>
      <c r="AT135" s="742"/>
      <c r="AU135" s="741" t="s">
        <v>311</v>
      </c>
      <c r="AV135" s="741"/>
      <c r="AW135" s="741"/>
      <c r="AX135" s="740" t="s">
        <v>18</v>
      </c>
      <c r="AY135" s="741"/>
      <c r="AZ135" s="741"/>
      <c r="BA135" s="1000">
        <v>4</v>
      </c>
      <c r="BB135" s="1001"/>
      <c r="BC135" s="1002"/>
      <c r="BD135" s="494"/>
      <c r="BE135" s="494"/>
      <c r="BF135" s="494"/>
      <c r="BG135" s="382"/>
      <c r="BH135" s="495"/>
      <c r="BI135" s="496"/>
      <c r="BJ135" s="18"/>
      <c r="BK135" s="18"/>
      <c r="BL135" s="18"/>
      <c r="BM135" s="18"/>
      <c r="BN135" s="3" t="s">
        <v>282</v>
      </c>
    </row>
    <row r="136" spans="1:72" s="3" customFormat="1" ht="102.75" customHeight="1" thickBot="1" x14ac:dyDescent="0.85">
      <c r="J136" s="18"/>
      <c r="K136" s="18"/>
      <c r="L136" s="497"/>
      <c r="M136" s="498"/>
      <c r="N136" s="498"/>
      <c r="O136" s="499"/>
      <c r="P136" s="498"/>
      <c r="Q136" s="498"/>
      <c r="R136" s="498"/>
      <c r="S136" s="498"/>
      <c r="T136" s="498"/>
      <c r="U136" s="498"/>
      <c r="V136" s="498"/>
      <c r="W136" s="498"/>
      <c r="X136" s="498"/>
      <c r="Y136" s="498"/>
      <c r="Z136" s="498"/>
      <c r="AA136" s="498"/>
      <c r="AB136" s="94"/>
      <c r="AC136" s="95">
        <f>AB130/21</f>
        <v>47.904761904761905</v>
      </c>
      <c r="AD136" s="95"/>
      <c r="AE136" s="95"/>
      <c r="AF136" s="95">
        <f>AE130/20</f>
        <v>51.2</v>
      </c>
      <c r="AG136" s="95"/>
      <c r="AH136" s="95"/>
      <c r="AI136" s="95">
        <f>AH130/21</f>
        <v>50.476190476190474</v>
      </c>
      <c r="AJ136" s="95"/>
      <c r="AK136" s="95"/>
      <c r="AL136" s="95"/>
      <c r="AM136" s="95">
        <f>AK130/20</f>
        <v>52.9</v>
      </c>
      <c r="AN136" s="95"/>
      <c r="AO136" s="95"/>
      <c r="AP136" s="95">
        <f>AO130/21</f>
        <v>49.61904761904762</v>
      </c>
      <c r="AQ136" s="95"/>
      <c r="AR136" s="95"/>
      <c r="AS136" s="95">
        <f>AR130/17</f>
        <v>49.411764705882355</v>
      </c>
      <c r="AT136" s="95"/>
      <c r="AU136" s="95"/>
      <c r="AV136" s="95">
        <f>AU130/19</f>
        <v>53.473684210526315</v>
      </c>
      <c r="AW136" s="95"/>
      <c r="AX136" s="95"/>
      <c r="AY136" s="95">
        <f>AX130/17</f>
        <v>51.764705882352942</v>
      </c>
      <c r="AZ136" s="95"/>
      <c r="BA136" s="96"/>
      <c r="BB136" s="95">
        <f>BA130/19</f>
        <v>53.157894736842103</v>
      </c>
      <c r="BC136" s="95"/>
      <c r="BD136" s="93"/>
      <c r="BE136" s="97"/>
      <c r="BF136" s="501"/>
      <c r="BG136" s="502"/>
      <c r="BH136" s="503"/>
      <c r="BI136" s="18"/>
      <c r="BJ136" s="18"/>
      <c r="BK136" s="18"/>
      <c r="BL136" s="18"/>
      <c r="BM136" s="18"/>
      <c r="BN136" s="3" t="s">
        <v>79</v>
      </c>
      <c r="BS136" s="315">
        <f>P62+P27</f>
        <v>8936</v>
      </c>
    </row>
    <row r="137" spans="1:72" s="3" customFormat="1" ht="60.75" hidden="1" customHeight="1" x14ac:dyDescent="0.8">
      <c r="J137" s="18"/>
      <c r="K137" s="18"/>
      <c r="L137" s="497"/>
      <c r="M137" s="498"/>
      <c r="N137" s="498"/>
      <c r="O137" s="499"/>
      <c r="P137" s="498"/>
      <c r="Q137" s="498"/>
      <c r="R137" s="498"/>
      <c r="S137" s="498"/>
      <c r="T137" s="498"/>
      <c r="U137" s="498"/>
      <c r="V137" s="498"/>
      <c r="W137" s="498"/>
      <c r="X137" s="498"/>
      <c r="Y137" s="498"/>
      <c r="Z137" s="498"/>
      <c r="AA137" s="498"/>
      <c r="AB137" s="498"/>
      <c r="AC137" s="19"/>
      <c r="AD137" s="19">
        <f>AD130+AG130+L141</f>
        <v>60</v>
      </c>
      <c r="AE137" s="19"/>
      <c r="AF137" s="19"/>
      <c r="AG137" s="19"/>
      <c r="AH137" s="19"/>
      <c r="AI137" s="19"/>
      <c r="AJ137" s="19">
        <f>AJ130+AN130</f>
        <v>60</v>
      </c>
      <c r="AK137" s="19"/>
      <c r="AL137" s="19"/>
      <c r="AM137" s="19"/>
      <c r="AN137" s="19"/>
      <c r="AO137" s="19"/>
      <c r="AP137" s="19"/>
      <c r="AQ137" s="19">
        <f>AQ130+AT130+AF141</f>
        <v>60</v>
      </c>
      <c r="AR137" s="19"/>
      <c r="AS137" s="19"/>
      <c r="AT137" s="19"/>
      <c r="AU137" s="19"/>
      <c r="AV137" s="19"/>
      <c r="AW137" s="19">
        <f>AW130+AZ130+AF142</f>
        <v>60</v>
      </c>
      <c r="AX137" s="19"/>
      <c r="AY137" s="19"/>
      <c r="AZ137" s="19"/>
      <c r="BA137" s="19"/>
      <c r="BB137" s="19"/>
      <c r="BC137" s="19">
        <f>BC130+AF143+AQ141</f>
        <v>60</v>
      </c>
      <c r="BD137" s="18"/>
      <c r="BE137" s="500"/>
      <c r="BF137" s="500"/>
      <c r="BG137" s="503"/>
      <c r="BH137" s="503"/>
      <c r="BI137" s="18"/>
      <c r="BJ137" s="18"/>
      <c r="BK137" s="18"/>
      <c r="BL137" s="18"/>
      <c r="BM137" s="18"/>
      <c r="BN137" s="3" t="s">
        <v>79</v>
      </c>
      <c r="BS137" s="315">
        <f>P63+P28</f>
        <v>0</v>
      </c>
    </row>
    <row r="138" spans="1:72" s="3" customFormat="1" ht="60.75" hidden="1" customHeight="1" thickBot="1" x14ac:dyDescent="0.85">
      <c r="J138" s="18"/>
      <c r="K138" s="18"/>
      <c r="L138" s="504"/>
      <c r="M138" s="498"/>
      <c r="N138" s="498"/>
      <c r="O138" s="499"/>
      <c r="P138" s="498"/>
      <c r="Q138" s="498"/>
      <c r="R138" s="498"/>
      <c r="S138" s="498"/>
      <c r="T138" s="498"/>
      <c r="U138" s="498"/>
      <c r="V138" s="498"/>
      <c r="W138" s="498"/>
      <c r="X138" s="498"/>
      <c r="Y138" s="498"/>
      <c r="Z138" s="498"/>
      <c r="AA138" s="498"/>
      <c r="AB138" s="498">
        <f>(AB130+68+16+10)/17</f>
        <v>64.705882352941174</v>
      </c>
      <c r="AC138" s="19"/>
      <c r="AD138" s="19"/>
      <c r="AE138" s="19">
        <f>(AE130+68)/17</f>
        <v>64.235294117647058</v>
      </c>
      <c r="AF138" s="19"/>
      <c r="AG138" s="19"/>
      <c r="AH138" s="19">
        <f>(AH130+68)/17</f>
        <v>66.352941176470594</v>
      </c>
      <c r="AI138" s="19"/>
      <c r="AJ138" s="19"/>
      <c r="AK138" s="19">
        <f>(AK130+68)/17</f>
        <v>66.235294117647058</v>
      </c>
      <c r="AL138" s="19"/>
      <c r="AM138" s="19"/>
      <c r="AN138" s="19"/>
      <c r="AO138" s="19">
        <f>(AO130+72)/18</f>
        <v>61.888888888888886</v>
      </c>
      <c r="AP138" s="19"/>
      <c r="AQ138" s="19"/>
      <c r="AR138" s="19">
        <f>(AR130+90)/14</f>
        <v>66.428571428571431</v>
      </c>
      <c r="AS138" s="19"/>
      <c r="AT138" s="19"/>
      <c r="AU138" s="19">
        <f>(AU130+64)/16</f>
        <v>67.5</v>
      </c>
      <c r="AV138" s="19"/>
      <c r="AW138" s="19"/>
      <c r="AX138" s="19">
        <f>(AX130+56)/14</f>
        <v>66.857142857142861</v>
      </c>
      <c r="AY138" s="19"/>
      <c r="AZ138" s="19"/>
      <c r="BA138" s="19">
        <f>(BA130)/16</f>
        <v>63.125</v>
      </c>
      <c r="BB138" s="19"/>
      <c r="BC138" s="19"/>
      <c r="BD138" s="18"/>
      <c r="BE138" s="500"/>
      <c r="BF138" s="500"/>
      <c r="BG138" s="503"/>
      <c r="BH138" s="503"/>
      <c r="BI138" s="18"/>
      <c r="BJ138" s="18"/>
      <c r="BK138" s="18"/>
      <c r="BL138" s="18"/>
      <c r="BM138" s="18"/>
      <c r="BN138" s="3" t="s">
        <v>79</v>
      </c>
      <c r="BS138" s="315">
        <f>P64+P29</f>
        <v>144</v>
      </c>
    </row>
    <row r="139" spans="1:72" s="3" customFormat="1" ht="61.5" customHeight="1" x14ac:dyDescent="0.75">
      <c r="A139" s="931" t="s">
        <v>107</v>
      </c>
      <c r="B139" s="932"/>
      <c r="C139" s="932"/>
      <c r="D139" s="932"/>
      <c r="E139" s="932"/>
      <c r="F139" s="932"/>
      <c r="G139" s="932"/>
      <c r="H139" s="932"/>
      <c r="I139" s="932"/>
      <c r="J139" s="932"/>
      <c r="K139" s="932"/>
      <c r="L139" s="932"/>
      <c r="M139" s="932"/>
      <c r="N139" s="933"/>
      <c r="O139" s="934" t="s">
        <v>112</v>
      </c>
      <c r="P139" s="935"/>
      <c r="Q139" s="935"/>
      <c r="R139" s="935"/>
      <c r="S139" s="935"/>
      <c r="T139" s="935"/>
      <c r="U139" s="935"/>
      <c r="V139" s="935"/>
      <c r="W139" s="935"/>
      <c r="X139" s="935"/>
      <c r="Y139" s="935"/>
      <c r="Z139" s="935"/>
      <c r="AA139" s="935"/>
      <c r="AB139" s="935"/>
      <c r="AC139" s="935"/>
      <c r="AD139" s="935"/>
      <c r="AE139" s="935"/>
      <c r="AF139" s="935"/>
      <c r="AG139" s="935"/>
      <c r="AH139" s="935"/>
      <c r="AI139" s="935"/>
      <c r="AJ139" s="936"/>
      <c r="AK139" s="939" t="s">
        <v>113</v>
      </c>
      <c r="AL139" s="940"/>
      <c r="AM139" s="940"/>
      <c r="AN139" s="940"/>
      <c r="AO139" s="940"/>
      <c r="AP139" s="940"/>
      <c r="AQ139" s="940"/>
      <c r="AR139" s="940"/>
      <c r="AS139" s="940"/>
      <c r="AT139" s="941"/>
      <c r="AU139" s="978" t="s">
        <v>114</v>
      </c>
      <c r="AV139" s="979"/>
      <c r="AW139" s="979"/>
      <c r="AX139" s="979"/>
      <c r="AY139" s="979"/>
      <c r="AZ139" s="979"/>
      <c r="BA139" s="979"/>
      <c r="BB139" s="979"/>
      <c r="BC139" s="979"/>
      <c r="BD139" s="979"/>
      <c r="BE139" s="979"/>
      <c r="BF139" s="979"/>
      <c r="BG139" s="979"/>
      <c r="BH139" s="979"/>
      <c r="BI139" s="980"/>
      <c r="BJ139" s="18"/>
      <c r="BK139" s="18"/>
      <c r="BL139" s="18"/>
      <c r="BM139" s="18"/>
      <c r="BN139" s="3" t="s">
        <v>281</v>
      </c>
      <c r="BS139" s="315">
        <f>R62+R27</f>
        <v>4110</v>
      </c>
    </row>
    <row r="140" spans="1:72" s="3" customFormat="1" ht="134.25" customHeight="1" x14ac:dyDescent="0.75">
      <c r="A140" s="894" t="s">
        <v>108</v>
      </c>
      <c r="B140" s="758"/>
      <c r="C140" s="758"/>
      <c r="D140" s="758"/>
      <c r="E140" s="895"/>
      <c r="F140" s="626" t="s">
        <v>109</v>
      </c>
      <c r="G140" s="626"/>
      <c r="H140" s="626"/>
      <c r="I140" s="626" t="s">
        <v>110</v>
      </c>
      <c r="J140" s="626"/>
      <c r="K140" s="626"/>
      <c r="L140" s="774" t="s">
        <v>111</v>
      </c>
      <c r="M140" s="774"/>
      <c r="N140" s="930"/>
      <c r="O140" s="773" t="s">
        <v>108</v>
      </c>
      <c r="P140" s="774"/>
      <c r="Q140" s="774"/>
      <c r="R140" s="774"/>
      <c r="S140" s="774"/>
      <c r="T140" s="774"/>
      <c r="U140" s="774"/>
      <c r="V140" s="626" t="s">
        <v>109</v>
      </c>
      <c r="W140" s="626"/>
      <c r="X140" s="626"/>
      <c r="Y140" s="626"/>
      <c r="Z140" s="626"/>
      <c r="AA140" s="626"/>
      <c r="AB140" s="626" t="s">
        <v>110</v>
      </c>
      <c r="AC140" s="626"/>
      <c r="AD140" s="626"/>
      <c r="AE140" s="626"/>
      <c r="AF140" s="774" t="s">
        <v>111</v>
      </c>
      <c r="AG140" s="774"/>
      <c r="AH140" s="774"/>
      <c r="AI140" s="774"/>
      <c r="AJ140" s="906"/>
      <c r="AK140" s="882" t="s">
        <v>109</v>
      </c>
      <c r="AL140" s="626"/>
      <c r="AM140" s="626"/>
      <c r="AN140" s="626" t="s">
        <v>110</v>
      </c>
      <c r="AO140" s="626"/>
      <c r="AP140" s="626"/>
      <c r="AQ140" s="774" t="s">
        <v>111</v>
      </c>
      <c r="AR140" s="774"/>
      <c r="AS140" s="774"/>
      <c r="AT140" s="906"/>
      <c r="AU140" s="894" t="s">
        <v>218</v>
      </c>
      <c r="AV140" s="758"/>
      <c r="AW140" s="758"/>
      <c r="AX140" s="758"/>
      <c r="AY140" s="758"/>
      <c r="AZ140" s="758"/>
      <c r="BA140" s="758"/>
      <c r="BB140" s="758"/>
      <c r="BC140" s="758"/>
      <c r="BD140" s="758"/>
      <c r="BE140" s="758"/>
      <c r="BF140" s="758"/>
      <c r="BG140" s="758"/>
      <c r="BH140" s="758"/>
      <c r="BI140" s="759"/>
      <c r="BJ140" s="18"/>
      <c r="BK140" s="18"/>
      <c r="BL140" s="18"/>
      <c r="BM140" s="18"/>
      <c r="BN140" s="3" t="s">
        <v>283</v>
      </c>
      <c r="BS140" s="315">
        <f>SUM(BG85:BG122,BG63:BG84,BG28:BG61)</f>
        <v>255</v>
      </c>
    </row>
    <row r="141" spans="1:72" s="3" customFormat="1" ht="59.25" x14ac:dyDescent="0.75">
      <c r="A141" s="921" t="s">
        <v>369</v>
      </c>
      <c r="B141" s="922"/>
      <c r="C141" s="922"/>
      <c r="D141" s="922"/>
      <c r="E141" s="923"/>
      <c r="F141" s="626">
        <v>2</v>
      </c>
      <c r="G141" s="626"/>
      <c r="H141" s="626"/>
      <c r="I141" s="626">
        <v>2</v>
      </c>
      <c r="J141" s="626"/>
      <c r="K141" s="626"/>
      <c r="L141" s="626">
        <v>3</v>
      </c>
      <c r="M141" s="626"/>
      <c r="N141" s="589"/>
      <c r="O141" s="773" t="s">
        <v>215</v>
      </c>
      <c r="P141" s="774"/>
      <c r="Q141" s="774"/>
      <c r="R141" s="774"/>
      <c r="S141" s="774"/>
      <c r="T141" s="774"/>
      <c r="U141" s="774"/>
      <c r="V141" s="626">
        <v>6</v>
      </c>
      <c r="W141" s="626"/>
      <c r="X141" s="626"/>
      <c r="Y141" s="626"/>
      <c r="Z141" s="626"/>
      <c r="AA141" s="626"/>
      <c r="AB141" s="626">
        <v>6</v>
      </c>
      <c r="AC141" s="626"/>
      <c r="AD141" s="626"/>
      <c r="AE141" s="626"/>
      <c r="AF141" s="626">
        <v>9</v>
      </c>
      <c r="AG141" s="626"/>
      <c r="AH141" s="626"/>
      <c r="AI141" s="626"/>
      <c r="AJ141" s="629"/>
      <c r="AK141" s="882">
        <v>10</v>
      </c>
      <c r="AL141" s="626"/>
      <c r="AM141" s="626"/>
      <c r="AN141" s="626">
        <v>14</v>
      </c>
      <c r="AO141" s="626"/>
      <c r="AP141" s="626"/>
      <c r="AQ141" s="626">
        <v>21</v>
      </c>
      <c r="AR141" s="626"/>
      <c r="AS141" s="626"/>
      <c r="AT141" s="629"/>
      <c r="AU141" s="894"/>
      <c r="AV141" s="758"/>
      <c r="AW141" s="758"/>
      <c r="AX141" s="758"/>
      <c r="AY141" s="758"/>
      <c r="AZ141" s="758"/>
      <c r="BA141" s="758"/>
      <c r="BB141" s="758"/>
      <c r="BC141" s="758"/>
      <c r="BD141" s="758"/>
      <c r="BE141" s="758"/>
      <c r="BF141" s="758"/>
      <c r="BG141" s="758"/>
      <c r="BH141" s="758"/>
      <c r="BI141" s="759"/>
      <c r="BJ141" s="18"/>
      <c r="BK141" s="18"/>
      <c r="BL141" s="18"/>
      <c r="BM141" s="18"/>
    </row>
    <row r="142" spans="1:72" s="3" customFormat="1" ht="59.25" x14ac:dyDescent="0.75">
      <c r="A142" s="924"/>
      <c r="B142" s="925"/>
      <c r="C142" s="925"/>
      <c r="D142" s="925"/>
      <c r="E142" s="926"/>
      <c r="F142" s="626"/>
      <c r="G142" s="626"/>
      <c r="H142" s="626"/>
      <c r="I142" s="626"/>
      <c r="J142" s="626"/>
      <c r="K142" s="626"/>
      <c r="L142" s="626"/>
      <c r="M142" s="626"/>
      <c r="N142" s="589"/>
      <c r="O142" s="882" t="s">
        <v>216</v>
      </c>
      <c r="P142" s="626"/>
      <c r="Q142" s="626"/>
      <c r="R142" s="626"/>
      <c r="S142" s="626"/>
      <c r="T142" s="626"/>
      <c r="U142" s="626"/>
      <c r="V142" s="626">
        <v>8</v>
      </c>
      <c r="W142" s="626"/>
      <c r="X142" s="626"/>
      <c r="Y142" s="626"/>
      <c r="Z142" s="626"/>
      <c r="AA142" s="626"/>
      <c r="AB142" s="626">
        <v>4</v>
      </c>
      <c r="AC142" s="626"/>
      <c r="AD142" s="626"/>
      <c r="AE142" s="626"/>
      <c r="AF142" s="899">
        <v>6</v>
      </c>
      <c r="AG142" s="899"/>
      <c r="AH142" s="899"/>
      <c r="AI142" s="899"/>
      <c r="AJ142" s="900"/>
      <c r="AK142" s="882"/>
      <c r="AL142" s="626"/>
      <c r="AM142" s="626"/>
      <c r="AN142" s="626"/>
      <c r="AO142" s="626"/>
      <c r="AP142" s="626"/>
      <c r="AQ142" s="626"/>
      <c r="AR142" s="626"/>
      <c r="AS142" s="626"/>
      <c r="AT142" s="629"/>
      <c r="AU142" s="894"/>
      <c r="AV142" s="758"/>
      <c r="AW142" s="758"/>
      <c r="AX142" s="758"/>
      <c r="AY142" s="758"/>
      <c r="AZ142" s="758"/>
      <c r="BA142" s="758"/>
      <c r="BB142" s="758"/>
      <c r="BC142" s="758"/>
      <c r="BD142" s="758"/>
      <c r="BE142" s="758"/>
      <c r="BF142" s="758"/>
      <c r="BG142" s="758"/>
      <c r="BH142" s="758"/>
      <c r="BI142" s="759"/>
      <c r="BJ142" s="18"/>
      <c r="BK142" s="18"/>
      <c r="BL142" s="18"/>
      <c r="BM142" s="18"/>
    </row>
    <row r="143" spans="1:72" s="3" customFormat="1" ht="60" thickBot="1" x14ac:dyDescent="0.8">
      <c r="A143" s="927"/>
      <c r="B143" s="928"/>
      <c r="C143" s="928"/>
      <c r="D143" s="928"/>
      <c r="E143" s="929"/>
      <c r="F143" s="657"/>
      <c r="G143" s="657"/>
      <c r="H143" s="657"/>
      <c r="I143" s="657"/>
      <c r="J143" s="657"/>
      <c r="K143" s="657"/>
      <c r="L143" s="657"/>
      <c r="M143" s="657"/>
      <c r="N143" s="644"/>
      <c r="O143" s="902" t="s">
        <v>217</v>
      </c>
      <c r="P143" s="657"/>
      <c r="Q143" s="657"/>
      <c r="R143" s="657"/>
      <c r="S143" s="657"/>
      <c r="T143" s="657"/>
      <c r="U143" s="657"/>
      <c r="V143" s="657">
        <v>10</v>
      </c>
      <c r="W143" s="657"/>
      <c r="X143" s="657"/>
      <c r="Y143" s="657"/>
      <c r="Z143" s="657"/>
      <c r="AA143" s="657"/>
      <c r="AB143" s="657">
        <v>4</v>
      </c>
      <c r="AC143" s="657"/>
      <c r="AD143" s="657"/>
      <c r="AE143" s="657"/>
      <c r="AF143" s="657">
        <v>6</v>
      </c>
      <c r="AG143" s="657"/>
      <c r="AH143" s="657"/>
      <c r="AI143" s="657"/>
      <c r="AJ143" s="664"/>
      <c r="AK143" s="902"/>
      <c r="AL143" s="657"/>
      <c r="AM143" s="657"/>
      <c r="AN143" s="657"/>
      <c r="AO143" s="657"/>
      <c r="AP143" s="657"/>
      <c r="AQ143" s="657"/>
      <c r="AR143" s="657"/>
      <c r="AS143" s="657"/>
      <c r="AT143" s="664"/>
      <c r="AU143" s="903"/>
      <c r="AV143" s="904"/>
      <c r="AW143" s="904"/>
      <c r="AX143" s="904"/>
      <c r="AY143" s="904"/>
      <c r="AZ143" s="904"/>
      <c r="BA143" s="904"/>
      <c r="BB143" s="904"/>
      <c r="BC143" s="904"/>
      <c r="BD143" s="904"/>
      <c r="BE143" s="904"/>
      <c r="BF143" s="904"/>
      <c r="BG143" s="904"/>
      <c r="BH143" s="904"/>
      <c r="BI143" s="905"/>
      <c r="BJ143" s="18"/>
      <c r="BK143" s="18"/>
      <c r="BL143" s="18"/>
      <c r="BM143" s="18"/>
    </row>
    <row r="144" spans="1:72" s="3" customFormat="1" ht="59.25" x14ac:dyDescent="0.75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37"/>
      <c r="AV144" s="137"/>
      <c r="AW144" s="137"/>
      <c r="AX144" s="137"/>
      <c r="AY144" s="137"/>
      <c r="AZ144" s="137"/>
      <c r="BA144" s="137"/>
      <c r="BB144" s="137"/>
      <c r="BC144" s="137"/>
      <c r="BD144" s="137"/>
      <c r="BE144" s="137"/>
      <c r="BF144" s="137"/>
      <c r="BG144" s="137"/>
      <c r="BH144" s="137"/>
      <c r="BI144" s="137"/>
      <c r="BJ144" s="18"/>
      <c r="BK144" s="18"/>
      <c r="BL144" s="18"/>
      <c r="BM144" s="18"/>
    </row>
    <row r="145" spans="1:65" s="3" customFormat="1" ht="75" customHeight="1" thickBot="1" x14ac:dyDescent="1.05">
      <c r="A145" s="505"/>
      <c r="B145" s="505"/>
      <c r="C145" s="505"/>
      <c r="D145" s="505"/>
      <c r="E145" s="505"/>
      <c r="F145" s="505"/>
      <c r="G145" s="505"/>
      <c r="H145" s="505"/>
      <c r="I145" s="505"/>
      <c r="J145" s="505"/>
      <c r="K145" s="505"/>
      <c r="L145" s="505"/>
      <c r="M145" s="505"/>
      <c r="N145" s="505"/>
      <c r="O145" s="505"/>
      <c r="P145" s="505"/>
      <c r="Q145" s="505"/>
      <c r="R145" s="505"/>
      <c r="S145" s="505"/>
      <c r="T145" s="505"/>
      <c r="U145" s="505"/>
      <c r="V145" s="505"/>
      <c r="W145" s="446"/>
      <c r="X145" s="505"/>
      <c r="Y145" s="505"/>
      <c r="Z145" s="446"/>
      <c r="AA145" s="505"/>
      <c r="AB145" s="505"/>
      <c r="AC145" s="505"/>
      <c r="AD145" s="506" t="s">
        <v>115</v>
      </c>
      <c r="AE145" s="505"/>
      <c r="AF145" s="505"/>
      <c r="AG145" s="507"/>
      <c r="AH145" s="505"/>
      <c r="AI145" s="505"/>
      <c r="AJ145" s="507"/>
      <c r="AK145" s="505"/>
      <c r="AL145" s="505"/>
      <c r="AM145" s="507"/>
      <c r="AN145" s="505"/>
      <c r="AO145" s="505"/>
      <c r="AP145" s="507"/>
      <c r="AQ145" s="505"/>
      <c r="AR145" s="505"/>
      <c r="AS145" s="507"/>
      <c r="AT145" s="508"/>
      <c r="AU145" s="505"/>
      <c r="AV145" s="507"/>
      <c r="AW145" s="505"/>
      <c r="AX145" s="505"/>
      <c r="AY145" s="505"/>
      <c r="AZ145" s="505"/>
      <c r="BA145" s="505"/>
      <c r="BB145" s="505"/>
      <c r="BC145" s="505"/>
      <c r="BD145" s="505"/>
      <c r="BE145" s="507"/>
      <c r="BF145" s="507"/>
      <c r="BG145" s="509"/>
      <c r="BH145" s="509"/>
      <c r="BI145" s="18"/>
      <c r="BJ145" s="18"/>
      <c r="BK145" s="18"/>
      <c r="BL145" s="18"/>
      <c r="BM145" s="18"/>
    </row>
    <row r="146" spans="1:65" s="3" customFormat="1" ht="216" customHeight="1" thickBot="1" x14ac:dyDescent="0.8">
      <c r="A146" s="848" t="s">
        <v>129</v>
      </c>
      <c r="B146" s="849"/>
      <c r="C146" s="611" t="s">
        <v>132</v>
      </c>
      <c r="D146" s="628"/>
      <c r="E146" s="628"/>
      <c r="F146" s="628"/>
      <c r="G146" s="628"/>
      <c r="H146" s="628"/>
      <c r="I146" s="628"/>
      <c r="J146" s="628"/>
      <c r="K146" s="628"/>
      <c r="L146" s="628"/>
      <c r="M146" s="628"/>
      <c r="N146" s="628"/>
      <c r="O146" s="628"/>
      <c r="P146" s="628"/>
      <c r="Q146" s="628"/>
      <c r="R146" s="628"/>
      <c r="S146" s="628"/>
      <c r="T146" s="628"/>
      <c r="U146" s="628"/>
      <c r="V146" s="628"/>
      <c r="W146" s="628"/>
      <c r="X146" s="628"/>
      <c r="Y146" s="628"/>
      <c r="Z146" s="628"/>
      <c r="AA146" s="628"/>
      <c r="AB146" s="628"/>
      <c r="AC146" s="628"/>
      <c r="AD146" s="628"/>
      <c r="AE146" s="628"/>
      <c r="AF146" s="628"/>
      <c r="AG146" s="628"/>
      <c r="AH146" s="628"/>
      <c r="AI146" s="628"/>
      <c r="AJ146" s="628"/>
      <c r="AK146" s="628"/>
      <c r="AL146" s="628"/>
      <c r="AM146" s="628"/>
      <c r="AN146" s="628"/>
      <c r="AO146" s="628"/>
      <c r="AP146" s="628"/>
      <c r="AQ146" s="628"/>
      <c r="AR146" s="628"/>
      <c r="AS146" s="628"/>
      <c r="AT146" s="628"/>
      <c r="AU146" s="628"/>
      <c r="AV146" s="628"/>
      <c r="AW146" s="628"/>
      <c r="AX146" s="628"/>
      <c r="AY146" s="628"/>
      <c r="AZ146" s="628"/>
      <c r="BA146" s="628"/>
      <c r="BB146" s="628"/>
      <c r="BC146" s="628"/>
      <c r="BD146" s="646"/>
      <c r="BE146" s="848" t="s">
        <v>133</v>
      </c>
      <c r="BF146" s="977"/>
      <c r="BG146" s="977"/>
      <c r="BH146" s="977"/>
      <c r="BI146" s="849"/>
      <c r="BJ146" s="18"/>
      <c r="BK146" s="18"/>
      <c r="BL146" s="18"/>
      <c r="BM146" s="18"/>
    </row>
    <row r="147" spans="1:65" s="320" customFormat="1" ht="132" customHeight="1" x14ac:dyDescent="0.2">
      <c r="A147" s="822" t="s">
        <v>22</v>
      </c>
      <c r="B147" s="623"/>
      <c r="C147" s="827" t="s">
        <v>368</v>
      </c>
      <c r="D147" s="827"/>
      <c r="E147" s="827"/>
      <c r="F147" s="827"/>
      <c r="G147" s="827"/>
      <c r="H147" s="827"/>
      <c r="I147" s="827"/>
      <c r="J147" s="827"/>
      <c r="K147" s="827"/>
      <c r="L147" s="827"/>
      <c r="M147" s="827"/>
      <c r="N147" s="827"/>
      <c r="O147" s="827"/>
      <c r="P147" s="827"/>
      <c r="Q147" s="827"/>
      <c r="R147" s="827"/>
      <c r="S147" s="827"/>
      <c r="T147" s="827"/>
      <c r="U147" s="827"/>
      <c r="V147" s="827"/>
      <c r="W147" s="827"/>
      <c r="X147" s="827"/>
      <c r="Y147" s="827"/>
      <c r="Z147" s="827"/>
      <c r="AA147" s="827"/>
      <c r="AB147" s="827"/>
      <c r="AC147" s="827"/>
      <c r="AD147" s="827"/>
      <c r="AE147" s="827"/>
      <c r="AF147" s="827"/>
      <c r="AG147" s="827"/>
      <c r="AH147" s="827"/>
      <c r="AI147" s="827"/>
      <c r="AJ147" s="827"/>
      <c r="AK147" s="827"/>
      <c r="AL147" s="827"/>
      <c r="AM147" s="827"/>
      <c r="AN147" s="827"/>
      <c r="AO147" s="827"/>
      <c r="AP147" s="827"/>
      <c r="AQ147" s="827"/>
      <c r="AR147" s="827"/>
      <c r="AS147" s="827"/>
      <c r="AT147" s="827"/>
      <c r="AU147" s="827"/>
      <c r="AV147" s="827"/>
      <c r="AW147" s="827"/>
      <c r="AX147" s="827"/>
      <c r="AY147" s="827"/>
      <c r="AZ147" s="827"/>
      <c r="BA147" s="827"/>
      <c r="BB147" s="827"/>
      <c r="BC147" s="827"/>
      <c r="BD147" s="828"/>
      <c r="BE147" s="997" t="s">
        <v>347</v>
      </c>
      <c r="BF147" s="998"/>
      <c r="BG147" s="998"/>
      <c r="BH147" s="998"/>
      <c r="BI147" s="796"/>
      <c r="BJ147" s="319"/>
      <c r="BK147" s="319"/>
      <c r="BL147" s="319"/>
      <c r="BM147" s="319"/>
    </row>
    <row r="148" spans="1:65" s="320" customFormat="1" ht="59.25" x14ac:dyDescent="0.2">
      <c r="A148" s="773" t="s">
        <v>23</v>
      </c>
      <c r="B148" s="774"/>
      <c r="C148" s="804" t="s">
        <v>410</v>
      </c>
      <c r="D148" s="804"/>
      <c r="E148" s="804"/>
      <c r="F148" s="804"/>
      <c r="G148" s="804"/>
      <c r="H148" s="804"/>
      <c r="I148" s="804"/>
      <c r="J148" s="804"/>
      <c r="K148" s="804"/>
      <c r="L148" s="804"/>
      <c r="M148" s="804"/>
      <c r="N148" s="804"/>
      <c r="O148" s="804"/>
      <c r="P148" s="804"/>
      <c r="Q148" s="804"/>
      <c r="R148" s="804"/>
      <c r="S148" s="804"/>
      <c r="T148" s="804"/>
      <c r="U148" s="804"/>
      <c r="V148" s="804"/>
      <c r="W148" s="804"/>
      <c r="X148" s="804"/>
      <c r="Y148" s="804"/>
      <c r="Z148" s="804"/>
      <c r="AA148" s="804"/>
      <c r="AB148" s="804"/>
      <c r="AC148" s="804"/>
      <c r="AD148" s="804"/>
      <c r="AE148" s="804"/>
      <c r="AF148" s="804"/>
      <c r="AG148" s="804"/>
      <c r="AH148" s="804"/>
      <c r="AI148" s="804"/>
      <c r="AJ148" s="804"/>
      <c r="AK148" s="804"/>
      <c r="AL148" s="804"/>
      <c r="AM148" s="804"/>
      <c r="AN148" s="804"/>
      <c r="AO148" s="804"/>
      <c r="AP148" s="804"/>
      <c r="AQ148" s="804"/>
      <c r="AR148" s="804"/>
      <c r="AS148" s="804"/>
      <c r="AT148" s="804"/>
      <c r="AU148" s="804"/>
      <c r="AV148" s="804"/>
      <c r="AW148" s="804"/>
      <c r="AX148" s="804"/>
      <c r="AY148" s="804"/>
      <c r="AZ148" s="804"/>
      <c r="BA148" s="804"/>
      <c r="BB148" s="804"/>
      <c r="BC148" s="804"/>
      <c r="BD148" s="633"/>
      <c r="BE148" s="824" t="s">
        <v>223</v>
      </c>
      <c r="BF148" s="825"/>
      <c r="BG148" s="825"/>
      <c r="BH148" s="825"/>
      <c r="BI148" s="826"/>
      <c r="BJ148" s="319"/>
      <c r="BK148" s="319"/>
      <c r="BL148" s="319"/>
      <c r="BM148" s="319"/>
    </row>
    <row r="149" spans="1:65" s="320" customFormat="1" ht="59.25" x14ac:dyDescent="0.2">
      <c r="A149" s="773" t="s">
        <v>24</v>
      </c>
      <c r="B149" s="774"/>
      <c r="C149" s="804" t="s">
        <v>284</v>
      </c>
      <c r="D149" s="804"/>
      <c r="E149" s="804"/>
      <c r="F149" s="804"/>
      <c r="G149" s="804"/>
      <c r="H149" s="804"/>
      <c r="I149" s="804"/>
      <c r="J149" s="804"/>
      <c r="K149" s="804"/>
      <c r="L149" s="804"/>
      <c r="M149" s="804"/>
      <c r="N149" s="804"/>
      <c r="O149" s="804"/>
      <c r="P149" s="804"/>
      <c r="Q149" s="804"/>
      <c r="R149" s="804"/>
      <c r="S149" s="804"/>
      <c r="T149" s="804"/>
      <c r="U149" s="804"/>
      <c r="V149" s="804"/>
      <c r="W149" s="804"/>
      <c r="X149" s="804"/>
      <c r="Y149" s="804"/>
      <c r="Z149" s="804"/>
      <c r="AA149" s="804"/>
      <c r="AB149" s="804"/>
      <c r="AC149" s="804"/>
      <c r="AD149" s="804"/>
      <c r="AE149" s="804"/>
      <c r="AF149" s="804"/>
      <c r="AG149" s="804"/>
      <c r="AH149" s="804"/>
      <c r="AI149" s="804"/>
      <c r="AJ149" s="804"/>
      <c r="AK149" s="804"/>
      <c r="AL149" s="804"/>
      <c r="AM149" s="804"/>
      <c r="AN149" s="804"/>
      <c r="AO149" s="804"/>
      <c r="AP149" s="804"/>
      <c r="AQ149" s="804"/>
      <c r="AR149" s="804"/>
      <c r="AS149" s="804"/>
      <c r="AT149" s="804"/>
      <c r="AU149" s="804"/>
      <c r="AV149" s="804"/>
      <c r="AW149" s="804"/>
      <c r="AX149" s="804"/>
      <c r="AY149" s="804"/>
      <c r="AZ149" s="804"/>
      <c r="BA149" s="804"/>
      <c r="BB149" s="804"/>
      <c r="BC149" s="804"/>
      <c r="BD149" s="633"/>
      <c r="BE149" s="824" t="s">
        <v>153</v>
      </c>
      <c r="BF149" s="825"/>
      <c r="BG149" s="825"/>
      <c r="BH149" s="825"/>
      <c r="BI149" s="826"/>
      <c r="BJ149" s="319"/>
      <c r="BK149" s="319"/>
      <c r="BL149" s="319"/>
      <c r="BM149" s="319"/>
    </row>
    <row r="150" spans="1:65" s="320" customFormat="1" ht="59.25" x14ac:dyDescent="0.2">
      <c r="A150" s="773" t="s">
        <v>27</v>
      </c>
      <c r="B150" s="774"/>
      <c r="C150" s="804" t="s">
        <v>411</v>
      </c>
      <c r="D150" s="804"/>
      <c r="E150" s="804"/>
      <c r="F150" s="804"/>
      <c r="G150" s="804"/>
      <c r="H150" s="804"/>
      <c r="I150" s="804"/>
      <c r="J150" s="804"/>
      <c r="K150" s="804"/>
      <c r="L150" s="804"/>
      <c r="M150" s="804"/>
      <c r="N150" s="804"/>
      <c r="O150" s="804"/>
      <c r="P150" s="804"/>
      <c r="Q150" s="804"/>
      <c r="R150" s="804"/>
      <c r="S150" s="804"/>
      <c r="T150" s="804"/>
      <c r="U150" s="804"/>
      <c r="V150" s="804"/>
      <c r="W150" s="804"/>
      <c r="X150" s="804"/>
      <c r="Y150" s="804"/>
      <c r="Z150" s="804"/>
      <c r="AA150" s="804"/>
      <c r="AB150" s="804"/>
      <c r="AC150" s="804"/>
      <c r="AD150" s="804"/>
      <c r="AE150" s="804"/>
      <c r="AF150" s="804"/>
      <c r="AG150" s="804"/>
      <c r="AH150" s="804"/>
      <c r="AI150" s="804"/>
      <c r="AJ150" s="804"/>
      <c r="AK150" s="804"/>
      <c r="AL150" s="804"/>
      <c r="AM150" s="804"/>
      <c r="AN150" s="804"/>
      <c r="AO150" s="804"/>
      <c r="AP150" s="804"/>
      <c r="AQ150" s="804"/>
      <c r="AR150" s="804"/>
      <c r="AS150" s="804"/>
      <c r="AT150" s="804"/>
      <c r="AU150" s="804"/>
      <c r="AV150" s="804"/>
      <c r="AW150" s="804"/>
      <c r="AX150" s="804"/>
      <c r="AY150" s="804"/>
      <c r="AZ150" s="804"/>
      <c r="BA150" s="804"/>
      <c r="BB150" s="804"/>
      <c r="BC150" s="804"/>
      <c r="BD150" s="633"/>
      <c r="BE150" s="824" t="s">
        <v>370</v>
      </c>
      <c r="BF150" s="825"/>
      <c r="BG150" s="825"/>
      <c r="BH150" s="825"/>
      <c r="BI150" s="826"/>
      <c r="BJ150" s="319"/>
      <c r="BK150" s="319"/>
      <c r="BL150" s="319"/>
      <c r="BM150" s="319"/>
    </row>
    <row r="151" spans="1:65" s="320" customFormat="1" ht="59.25" x14ac:dyDescent="0.2">
      <c r="A151" s="773" t="s">
        <v>44</v>
      </c>
      <c r="B151" s="774"/>
      <c r="C151" s="804" t="s">
        <v>412</v>
      </c>
      <c r="D151" s="804"/>
      <c r="E151" s="804"/>
      <c r="F151" s="804"/>
      <c r="G151" s="804"/>
      <c r="H151" s="804"/>
      <c r="I151" s="804"/>
      <c r="J151" s="804"/>
      <c r="K151" s="804"/>
      <c r="L151" s="804"/>
      <c r="M151" s="804"/>
      <c r="N151" s="804"/>
      <c r="O151" s="804"/>
      <c r="P151" s="804"/>
      <c r="Q151" s="804"/>
      <c r="R151" s="804"/>
      <c r="S151" s="804"/>
      <c r="T151" s="804"/>
      <c r="U151" s="804"/>
      <c r="V151" s="804"/>
      <c r="W151" s="804"/>
      <c r="X151" s="804"/>
      <c r="Y151" s="804"/>
      <c r="Z151" s="804"/>
      <c r="AA151" s="804"/>
      <c r="AB151" s="804"/>
      <c r="AC151" s="804"/>
      <c r="AD151" s="804"/>
      <c r="AE151" s="804"/>
      <c r="AF151" s="804"/>
      <c r="AG151" s="804"/>
      <c r="AH151" s="804"/>
      <c r="AI151" s="804"/>
      <c r="AJ151" s="804"/>
      <c r="AK151" s="804"/>
      <c r="AL151" s="804"/>
      <c r="AM151" s="804"/>
      <c r="AN151" s="804"/>
      <c r="AO151" s="804"/>
      <c r="AP151" s="804"/>
      <c r="AQ151" s="804"/>
      <c r="AR151" s="804"/>
      <c r="AS151" s="804"/>
      <c r="AT151" s="804"/>
      <c r="AU151" s="804"/>
      <c r="AV151" s="804"/>
      <c r="AW151" s="804"/>
      <c r="AX151" s="804"/>
      <c r="AY151" s="804"/>
      <c r="AZ151" s="804"/>
      <c r="BA151" s="804"/>
      <c r="BB151" s="804"/>
      <c r="BC151" s="804"/>
      <c r="BD151" s="633"/>
      <c r="BE151" s="832" t="s">
        <v>345</v>
      </c>
      <c r="BF151" s="833"/>
      <c r="BG151" s="833"/>
      <c r="BH151" s="833"/>
      <c r="BI151" s="834"/>
      <c r="BJ151" s="319"/>
      <c r="BK151" s="319"/>
      <c r="BL151" s="319"/>
      <c r="BM151" s="319"/>
    </row>
    <row r="152" spans="1:65" s="320" customFormat="1" ht="155.25" customHeight="1" x14ac:dyDescent="0.2">
      <c r="A152" s="773" t="s">
        <v>45</v>
      </c>
      <c r="B152" s="774"/>
      <c r="C152" s="804" t="s">
        <v>413</v>
      </c>
      <c r="D152" s="804"/>
      <c r="E152" s="804"/>
      <c r="F152" s="804"/>
      <c r="G152" s="804"/>
      <c r="H152" s="804"/>
      <c r="I152" s="804"/>
      <c r="J152" s="804"/>
      <c r="K152" s="804"/>
      <c r="L152" s="804"/>
      <c r="M152" s="804"/>
      <c r="N152" s="804"/>
      <c r="O152" s="804"/>
      <c r="P152" s="804"/>
      <c r="Q152" s="804"/>
      <c r="R152" s="804"/>
      <c r="S152" s="804"/>
      <c r="T152" s="804"/>
      <c r="U152" s="804"/>
      <c r="V152" s="804"/>
      <c r="W152" s="804"/>
      <c r="X152" s="804"/>
      <c r="Y152" s="804"/>
      <c r="Z152" s="804"/>
      <c r="AA152" s="804"/>
      <c r="AB152" s="804"/>
      <c r="AC152" s="804"/>
      <c r="AD152" s="804"/>
      <c r="AE152" s="804"/>
      <c r="AF152" s="804"/>
      <c r="AG152" s="804"/>
      <c r="AH152" s="804"/>
      <c r="AI152" s="804"/>
      <c r="AJ152" s="804"/>
      <c r="AK152" s="804"/>
      <c r="AL152" s="804"/>
      <c r="AM152" s="804"/>
      <c r="AN152" s="804"/>
      <c r="AO152" s="804"/>
      <c r="AP152" s="804"/>
      <c r="AQ152" s="804"/>
      <c r="AR152" s="804"/>
      <c r="AS152" s="804"/>
      <c r="AT152" s="804"/>
      <c r="AU152" s="804"/>
      <c r="AV152" s="804"/>
      <c r="AW152" s="804"/>
      <c r="AX152" s="804"/>
      <c r="AY152" s="804"/>
      <c r="AZ152" s="804"/>
      <c r="BA152" s="804"/>
      <c r="BB152" s="804"/>
      <c r="BC152" s="804"/>
      <c r="BD152" s="633"/>
      <c r="BE152" s="832" t="s">
        <v>348</v>
      </c>
      <c r="BF152" s="833"/>
      <c r="BG152" s="833"/>
      <c r="BH152" s="833"/>
      <c r="BI152" s="834"/>
      <c r="BJ152" s="319"/>
      <c r="BK152" s="319"/>
      <c r="BL152" s="319"/>
      <c r="BM152" s="319"/>
    </row>
    <row r="153" spans="1:65" s="320" customFormat="1" ht="59.25" x14ac:dyDescent="0.2">
      <c r="A153" s="773" t="s">
        <v>32</v>
      </c>
      <c r="B153" s="774"/>
      <c r="C153" s="804" t="s">
        <v>285</v>
      </c>
      <c r="D153" s="804"/>
      <c r="E153" s="804"/>
      <c r="F153" s="804"/>
      <c r="G153" s="804"/>
      <c r="H153" s="804"/>
      <c r="I153" s="804"/>
      <c r="J153" s="804"/>
      <c r="K153" s="804"/>
      <c r="L153" s="804"/>
      <c r="M153" s="804"/>
      <c r="N153" s="804"/>
      <c r="O153" s="804"/>
      <c r="P153" s="804"/>
      <c r="Q153" s="804"/>
      <c r="R153" s="804"/>
      <c r="S153" s="804"/>
      <c r="T153" s="804"/>
      <c r="U153" s="804"/>
      <c r="V153" s="804"/>
      <c r="W153" s="804"/>
      <c r="X153" s="804"/>
      <c r="Y153" s="804"/>
      <c r="Z153" s="804"/>
      <c r="AA153" s="804"/>
      <c r="AB153" s="804"/>
      <c r="AC153" s="804"/>
      <c r="AD153" s="804"/>
      <c r="AE153" s="804"/>
      <c r="AF153" s="804"/>
      <c r="AG153" s="804"/>
      <c r="AH153" s="804"/>
      <c r="AI153" s="804"/>
      <c r="AJ153" s="804"/>
      <c r="AK153" s="804"/>
      <c r="AL153" s="804"/>
      <c r="AM153" s="804"/>
      <c r="AN153" s="804"/>
      <c r="AO153" s="804"/>
      <c r="AP153" s="804"/>
      <c r="AQ153" s="804"/>
      <c r="AR153" s="804"/>
      <c r="AS153" s="804"/>
      <c r="AT153" s="804"/>
      <c r="AU153" s="804"/>
      <c r="AV153" s="804"/>
      <c r="AW153" s="804"/>
      <c r="AX153" s="804"/>
      <c r="AY153" s="804"/>
      <c r="AZ153" s="804"/>
      <c r="BA153" s="804"/>
      <c r="BB153" s="804"/>
      <c r="BC153" s="804"/>
      <c r="BD153" s="633"/>
      <c r="BE153" s="760" t="s">
        <v>14</v>
      </c>
      <c r="BF153" s="761"/>
      <c r="BG153" s="761"/>
      <c r="BH153" s="761"/>
      <c r="BI153" s="762"/>
      <c r="BJ153" s="319"/>
      <c r="BK153" s="319"/>
      <c r="BL153" s="319"/>
      <c r="BM153" s="319"/>
    </row>
    <row r="154" spans="1:65" s="320" customFormat="1" ht="59.25" x14ac:dyDescent="0.2">
      <c r="A154" s="773" t="s">
        <v>47</v>
      </c>
      <c r="B154" s="774"/>
      <c r="C154" s="804" t="s">
        <v>414</v>
      </c>
      <c r="D154" s="804"/>
      <c r="E154" s="804"/>
      <c r="F154" s="804"/>
      <c r="G154" s="804"/>
      <c r="H154" s="804"/>
      <c r="I154" s="804"/>
      <c r="J154" s="804"/>
      <c r="K154" s="804"/>
      <c r="L154" s="804"/>
      <c r="M154" s="804"/>
      <c r="N154" s="804"/>
      <c r="O154" s="804"/>
      <c r="P154" s="804"/>
      <c r="Q154" s="804"/>
      <c r="R154" s="804"/>
      <c r="S154" s="804"/>
      <c r="T154" s="804"/>
      <c r="U154" s="804"/>
      <c r="V154" s="804"/>
      <c r="W154" s="804"/>
      <c r="X154" s="804"/>
      <c r="Y154" s="804"/>
      <c r="Z154" s="804"/>
      <c r="AA154" s="804"/>
      <c r="AB154" s="804"/>
      <c r="AC154" s="804"/>
      <c r="AD154" s="804"/>
      <c r="AE154" s="804"/>
      <c r="AF154" s="804"/>
      <c r="AG154" s="804"/>
      <c r="AH154" s="804"/>
      <c r="AI154" s="804"/>
      <c r="AJ154" s="804"/>
      <c r="AK154" s="804"/>
      <c r="AL154" s="804"/>
      <c r="AM154" s="804"/>
      <c r="AN154" s="804"/>
      <c r="AO154" s="804"/>
      <c r="AP154" s="804"/>
      <c r="AQ154" s="804"/>
      <c r="AR154" s="804"/>
      <c r="AS154" s="804"/>
      <c r="AT154" s="804"/>
      <c r="AU154" s="804"/>
      <c r="AV154" s="804"/>
      <c r="AW154" s="804"/>
      <c r="AX154" s="804"/>
      <c r="AY154" s="804"/>
      <c r="AZ154" s="804"/>
      <c r="BA154" s="804"/>
      <c r="BB154" s="804"/>
      <c r="BC154" s="804"/>
      <c r="BD154" s="633"/>
      <c r="BE154" s="760" t="s">
        <v>46</v>
      </c>
      <c r="BF154" s="761"/>
      <c r="BG154" s="761"/>
      <c r="BH154" s="761"/>
      <c r="BI154" s="762"/>
      <c r="BJ154" s="319"/>
      <c r="BK154" s="319"/>
      <c r="BL154" s="319"/>
      <c r="BM154" s="319"/>
    </row>
    <row r="155" spans="1:65" s="320" customFormat="1" ht="59.25" x14ac:dyDescent="0.2">
      <c r="A155" s="773" t="s">
        <v>48</v>
      </c>
      <c r="B155" s="774"/>
      <c r="C155" s="804" t="s">
        <v>286</v>
      </c>
      <c r="D155" s="804"/>
      <c r="E155" s="804"/>
      <c r="F155" s="804"/>
      <c r="G155" s="804"/>
      <c r="H155" s="804"/>
      <c r="I155" s="804"/>
      <c r="J155" s="804"/>
      <c r="K155" s="804"/>
      <c r="L155" s="804"/>
      <c r="M155" s="804"/>
      <c r="N155" s="804"/>
      <c r="O155" s="804"/>
      <c r="P155" s="804"/>
      <c r="Q155" s="804"/>
      <c r="R155" s="804"/>
      <c r="S155" s="804"/>
      <c r="T155" s="804"/>
      <c r="U155" s="804"/>
      <c r="V155" s="804"/>
      <c r="W155" s="804"/>
      <c r="X155" s="804"/>
      <c r="Y155" s="804"/>
      <c r="Z155" s="804"/>
      <c r="AA155" s="804"/>
      <c r="AB155" s="804"/>
      <c r="AC155" s="804"/>
      <c r="AD155" s="804"/>
      <c r="AE155" s="804"/>
      <c r="AF155" s="804"/>
      <c r="AG155" s="804"/>
      <c r="AH155" s="804"/>
      <c r="AI155" s="804"/>
      <c r="AJ155" s="804"/>
      <c r="AK155" s="804"/>
      <c r="AL155" s="804"/>
      <c r="AM155" s="804"/>
      <c r="AN155" s="804"/>
      <c r="AO155" s="804"/>
      <c r="AP155" s="804"/>
      <c r="AQ155" s="804"/>
      <c r="AR155" s="804"/>
      <c r="AS155" s="804"/>
      <c r="AT155" s="804"/>
      <c r="AU155" s="804"/>
      <c r="AV155" s="804"/>
      <c r="AW155" s="804"/>
      <c r="AX155" s="804"/>
      <c r="AY155" s="804"/>
      <c r="AZ155" s="804"/>
      <c r="BA155" s="804"/>
      <c r="BB155" s="804"/>
      <c r="BC155" s="804"/>
      <c r="BD155" s="633"/>
      <c r="BE155" s="760" t="s">
        <v>20</v>
      </c>
      <c r="BF155" s="761"/>
      <c r="BG155" s="761"/>
      <c r="BH155" s="761"/>
      <c r="BI155" s="762"/>
      <c r="BJ155" s="319"/>
      <c r="BK155" s="319"/>
      <c r="BL155" s="319"/>
      <c r="BM155" s="319"/>
    </row>
    <row r="156" spans="1:65" s="320" customFormat="1" ht="59.25" x14ac:dyDescent="0.2">
      <c r="A156" s="773" t="s">
        <v>49</v>
      </c>
      <c r="B156" s="774"/>
      <c r="C156" s="804" t="s">
        <v>331</v>
      </c>
      <c r="D156" s="804"/>
      <c r="E156" s="804"/>
      <c r="F156" s="804"/>
      <c r="G156" s="804"/>
      <c r="H156" s="804"/>
      <c r="I156" s="804"/>
      <c r="J156" s="804"/>
      <c r="K156" s="804"/>
      <c r="L156" s="804"/>
      <c r="M156" s="804"/>
      <c r="N156" s="804"/>
      <c r="O156" s="804"/>
      <c r="P156" s="804"/>
      <c r="Q156" s="804"/>
      <c r="R156" s="804"/>
      <c r="S156" s="804"/>
      <c r="T156" s="804"/>
      <c r="U156" s="804"/>
      <c r="V156" s="804"/>
      <c r="W156" s="804"/>
      <c r="X156" s="804"/>
      <c r="Y156" s="804"/>
      <c r="Z156" s="804"/>
      <c r="AA156" s="804"/>
      <c r="AB156" s="804"/>
      <c r="AC156" s="804"/>
      <c r="AD156" s="804"/>
      <c r="AE156" s="804"/>
      <c r="AF156" s="804"/>
      <c r="AG156" s="804"/>
      <c r="AH156" s="804"/>
      <c r="AI156" s="804"/>
      <c r="AJ156" s="804"/>
      <c r="AK156" s="804"/>
      <c r="AL156" s="804"/>
      <c r="AM156" s="804"/>
      <c r="AN156" s="804"/>
      <c r="AO156" s="804"/>
      <c r="AP156" s="804"/>
      <c r="AQ156" s="804"/>
      <c r="AR156" s="804"/>
      <c r="AS156" s="804"/>
      <c r="AT156" s="804"/>
      <c r="AU156" s="804"/>
      <c r="AV156" s="804"/>
      <c r="AW156" s="804"/>
      <c r="AX156" s="804"/>
      <c r="AY156" s="804"/>
      <c r="AZ156" s="804"/>
      <c r="BA156" s="804"/>
      <c r="BB156" s="804"/>
      <c r="BC156" s="804"/>
      <c r="BD156" s="633"/>
      <c r="BE156" s="760" t="s">
        <v>19</v>
      </c>
      <c r="BF156" s="761"/>
      <c r="BG156" s="761"/>
      <c r="BH156" s="761"/>
      <c r="BI156" s="762"/>
      <c r="BJ156" s="319"/>
      <c r="BK156" s="319"/>
      <c r="BL156" s="319"/>
      <c r="BM156" s="319"/>
    </row>
    <row r="157" spans="1:65" s="320" customFormat="1" ht="61.5" customHeight="1" x14ac:dyDescent="0.2">
      <c r="A157" s="773" t="s">
        <v>287</v>
      </c>
      <c r="B157" s="774"/>
      <c r="C157" s="804" t="s">
        <v>355</v>
      </c>
      <c r="D157" s="804"/>
      <c r="E157" s="804"/>
      <c r="F157" s="804"/>
      <c r="G157" s="804"/>
      <c r="H157" s="804"/>
      <c r="I157" s="804"/>
      <c r="J157" s="804"/>
      <c r="K157" s="804"/>
      <c r="L157" s="804"/>
      <c r="M157" s="804"/>
      <c r="N157" s="804"/>
      <c r="O157" s="804"/>
      <c r="P157" s="804"/>
      <c r="Q157" s="804"/>
      <c r="R157" s="804"/>
      <c r="S157" s="804"/>
      <c r="T157" s="804"/>
      <c r="U157" s="804"/>
      <c r="V157" s="804"/>
      <c r="W157" s="804"/>
      <c r="X157" s="804"/>
      <c r="Y157" s="804"/>
      <c r="Z157" s="804"/>
      <c r="AA157" s="804"/>
      <c r="AB157" s="804"/>
      <c r="AC157" s="804"/>
      <c r="AD157" s="804"/>
      <c r="AE157" s="804"/>
      <c r="AF157" s="804"/>
      <c r="AG157" s="804"/>
      <c r="AH157" s="804"/>
      <c r="AI157" s="804"/>
      <c r="AJ157" s="804"/>
      <c r="AK157" s="804"/>
      <c r="AL157" s="804"/>
      <c r="AM157" s="804"/>
      <c r="AN157" s="804"/>
      <c r="AO157" s="804"/>
      <c r="AP157" s="804"/>
      <c r="AQ157" s="804"/>
      <c r="AR157" s="804"/>
      <c r="AS157" s="804"/>
      <c r="AT157" s="804"/>
      <c r="AU157" s="804"/>
      <c r="AV157" s="804"/>
      <c r="AW157" s="804"/>
      <c r="AX157" s="804"/>
      <c r="AY157" s="804"/>
      <c r="AZ157" s="804"/>
      <c r="BA157" s="804"/>
      <c r="BB157" s="804"/>
      <c r="BC157" s="804"/>
      <c r="BD157" s="633"/>
      <c r="BE157" s="835" t="s">
        <v>309</v>
      </c>
      <c r="BF157" s="836"/>
      <c r="BG157" s="836"/>
      <c r="BH157" s="836"/>
      <c r="BI157" s="837"/>
      <c r="BJ157" s="319"/>
      <c r="BK157" s="319"/>
      <c r="BL157" s="319"/>
      <c r="BM157" s="319"/>
    </row>
    <row r="158" spans="1:65" s="320" customFormat="1" ht="59.25" x14ac:dyDescent="0.2">
      <c r="A158" s="773" t="s">
        <v>287</v>
      </c>
      <c r="B158" s="774"/>
      <c r="C158" s="804" t="s">
        <v>337</v>
      </c>
      <c r="D158" s="804"/>
      <c r="E158" s="804"/>
      <c r="F158" s="804"/>
      <c r="G158" s="804"/>
      <c r="H158" s="804"/>
      <c r="I158" s="804"/>
      <c r="J158" s="804"/>
      <c r="K158" s="804"/>
      <c r="L158" s="804"/>
      <c r="M158" s="804"/>
      <c r="N158" s="804"/>
      <c r="O158" s="804"/>
      <c r="P158" s="804"/>
      <c r="Q158" s="804"/>
      <c r="R158" s="804"/>
      <c r="S158" s="804"/>
      <c r="T158" s="804"/>
      <c r="U158" s="804"/>
      <c r="V158" s="804"/>
      <c r="W158" s="804"/>
      <c r="X158" s="804"/>
      <c r="Y158" s="804"/>
      <c r="Z158" s="804"/>
      <c r="AA158" s="804"/>
      <c r="AB158" s="804"/>
      <c r="AC158" s="804"/>
      <c r="AD158" s="804"/>
      <c r="AE158" s="804"/>
      <c r="AF158" s="804"/>
      <c r="AG158" s="804"/>
      <c r="AH158" s="804"/>
      <c r="AI158" s="804"/>
      <c r="AJ158" s="804"/>
      <c r="AK158" s="804"/>
      <c r="AL158" s="804"/>
      <c r="AM158" s="804"/>
      <c r="AN158" s="804"/>
      <c r="AO158" s="804"/>
      <c r="AP158" s="804"/>
      <c r="AQ158" s="804"/>
      <c r="AR158" s="804"/>
      <c r="AS158" s="804"/>
      <c r="AT158" s="804"/>
      <c r="AU158" s="804"/>
      <c r="AV158" s="804"/>
      <c r="AW158" s="804"/>
      <c r="AX158" s="804"/>
      <c r="AY158" s="804"/>
      <c r="AZ158" s="804"/>
      <c r="BA158" s="804"/>
      <c r="BB158" s="804"/>
      <c r="BC158" s="804"/>
      <c r="BD158" s="633"/>
      <c r="BE158" s="761" t="s">
        <v>163</v>
      </c>
      <c r="BF158" s="761"/>
      <c r="BG158" s="761"/>
      <c r="BH158" s="761"/>
      <c r="BI158" s="761"/>
      <c r="BJ158" s="319"/>
      <c r="BK158" s="319"/>
      <c r="BL158" s="319"/>
      <c r="BM158" s="319"/>
    </row>
    <row r="159" spans="1:65" s="320" customFormat="1" ht="59.25" x14ac:dyDescent="0.2">
      <c r="A159" s="773" t="s">
        <v>330</v>
      </c>
      <c r="B159" s="774"/>
      <c r="C159" s="804" t="s">
        <v>338</v>
      </c>
      <c r="D159" s="804"/>
      <c r="E159" s="804"/>
      <c r="F159" s="804"/>
      <c r="G159" s="804"/>
      <c r="H159" s="804"/>
      <c r="I159" s="804"/>
      <c r="J159" s="804"/>
      <c r="K159" s="804"/>
      <c r="L159" s="804"/>
      <c r="M159" s="804"/>
      <c r="N159" s="804"/>
      <c r="O159" s="804"/>
      <c r="P159" s="804"/>
      <c r="Q159" s="804"/>
      <c r="R159" s="804"/>
      <c r="S159" s="804"/>
      <c r="T159" s="804"/>
      <c r="U159" s="804"/>
      <c r="V159" s="804"/>
      <c r="W159" s="804"/>
      <c r="X159" s="804"/>
      <c r="Y159" s="804"/>
      <c r="Z159" s="804"/>
      <c r="AA159" s="804"/>
      <c r="AB159" s="804"/>
      <c r="AC159" s="804"/>
      <c r="AD159" s="804"/>
      <c r="AE159" s="804"/>
      <c r="AF159" s="804"/>
      <c r="AG159" s="804"/>
      <c r="AH159" s="804"/>
      <c r="AI159" s="804"/>
      <c r="AJ159" s="804"/>
      <c r="AK159" s="804"/>
      <c r="AL159" s="804"/>
      <c r="AM159" s="804"/>
      <c r="AN159" s="804"/>
      <c r="AO159" s="804"/>
      <c r="AP159" s="804"/>
      <c r="AQ159" s="804"/>
      <c r="AR159" s="804"/>
      <c r="AS159" s="804"/>
      <c r="AT159" s="804"/>
      <c r="AU159" s="804"/>
      <c r="AV159" s="804"/>
      <c r="AW159" s="804"/>
      <c r="AX159" s="804"/>
      <c r="AY159" s="804"/>
      <c r="AZ159" s="804"/>
      <c r="BA159" s="804"/>
      <c r="BB159" s="804"/>
      <c r="BC159" s="804"/>
      <c r="BD159" s="633"/>
      <c r="BE159" s="760" t="s">
        <v>163</v>
      </c>
      <c r="BF159" s="761"/>
      <c r="BG159" s="761"/>
      <c r="BH159" s="761"/>
      <c r="BI159" s="762"/>
      <c r="BJ159" s="319"/>
      <c r="BK159" s="319"/>
      <c r="BL159" s="319"/>
      <c r="BM159" s="319"/>
    </row>
    <row r="160" spans="1:65" s="320" customFormat="1" ht="61.5" customHeight="1" x14ac:dyDescent="0.2">
      <c r="A160" s="773" t="s">
        <v>335</v>
      </c>
      <c r="B160" s="774"/>
      <c r="C160" s="804" t="s">
        <v>339</v>
      </c>
      <c r="D160" s="804"/>
      <c r="E160" s="804"/>
      <c r="F160" s="804"/>
      <c r="G160" s="804"/>
      <c r="H160" s="804"/>
      <c r="I160" s="804"/>
      <c r="J160" s="804"/>
      <c r="K160" s="804"/>
      <c r="L160" s="804"/>
      <c r="M160" s="804"/>
      <c r="N160" s="804"/>
      <c r="O160" s="804"/>
      <c r="P160" s="804"/>
      <c r="Q160" s="804"/>
      <c r="R160" s="804"/>
      <c r="S160" s="804"/>
      <c r="T160" s="804"/>
      <c r="U160" s="804"/>
      <c r="V160" s="804"/>
      <c r="W160" s="804"/>
      <c r="X160" s="804"/>
      <c r="Y160" s="804"/>
      <c r="Z160" s="804"/>
      <c r="AA160" s="804"/>
      <c r="AB160" s="804"/>
      <c r="AC160" s="804"/>
      <c r="AD160" s="804"/>
      <c r="AE160" s="804"/>
      <c r="AF160" s="804"/>
      <c r="AG160" s="804"/>
      <c r="AH160" s="804"/>
      <c r="AI160" s="804"/>
      <c r="AJ160" s="804"/>
      <c r="AK160" s="804"/>
      <c r="AL160" s="804"/>
      <c r="AM160" s="804"/>
      <c r="AN160" s="804"/>
      <c r="AO160" s="804"/>
      <c r="AP160" s="804"/>
      <c r="AQ160" s="804"/>
      <c r="AR160" s="804"/>
      <c r="AS160" s="804"/>
      <c r="AT160" s="804"/>
      <c r="AU160" s="804"/>
      <c r="AV160" s="804"/>
      <c r="AW160" s="804"/>
      <c r="AX160" s="804"/>
      <c r="AY160" s="804"/>
      <c r="AZ160" s="804"/>
      <c r="BA160" s="804"/>
      <c r="BB160" s="804"/>
      <c r="BC160" s="804"/>
      <c r="BD160" s="633"/>
      <c r="BE160" s="760" t="s">
        <v>164</v>
      </c>
      <c r="BF160" s="761"/>
      <c r="BG160" s="761"/>
      <c r="BH160" s="761"/>
      <c r="BI160" s="762"/>
      <c r="BJ160" s="319"/>
      <c r="BK160" s="319"/>
      <c r="BL160" s="319"/>
      <c r="BM160" s="319"/>
    </row>
    <row r="161" spans="1:65" s="320" customFormat="1" ht="61.5" customHeight="1" x14ac:dyDescent="0.2">
      <c r="A161" s="773" t="s">
        <v>336</v>
      </c>
      <c r="B161" s="774"/>
      <c r="C161" s="804" t="s">
        <v>340</v>
      </c>
      <c r="D161" s="804"/>
      <c r="E161" s="804"/>
      <c r="F161" s="804"/>
      <c r="G161" s="804"/>
      <c r="H161" s="804"/>
      <c r="I161" s="804"/>
      <c r="J161" s="804"/>
      <c r="K161" s="804"/>
      <c r="L161" s="804"/>
      <c r="M161" s="804"/>
      <c r="N161" s="804"/>
      <c r="O161" s="804"/>
      <c r="P161" s="804"/>
      <c r="Q161" s="804"/>
      <c r="R161" s="804"/>
      <c r="S161" s="804"/>
      <c r="T161" s="804"/>
      <c r="U161" s="804"/>
      <c r="V161" s="804"/>
      <c r="W161" s="804"/>
      <c r="X161" s="804"/>
      <c r="Y161" s="804"/>
      <c r="Z161" s="804"/>
      <c r="AA161" s="804"/>
      <c r="AB161" s="804"/>
      <c r="AC161" s="804"/>
      <c r="AD161" s="804"/>
      <c r="AE161" s="804"/>
      <c r="AF161" s="804"/>
      <c r="AG161" s="804"/>
      <c r="AH161" s="804"/>
      <c r="AI161" s="804"/>
      <c r="AJ161" s="804"/>
      <c r="AK161" s="804"/>
      <c r="AL161" s="804"/>
      <c r="AM161" s="804"/>
      <c r="AN161" s="804"/>
      <c r="AO161" s="804"/>
      <c r="AP161" s="804"/>
      <c r="AQ161" s="804"/>
      <c r="AR161" s="804"/>
      <c r="AS161" s="804"/>
      <c r="AT161" s="804"/>
      <c r="AU161" s="804"/>
      <c r="AV161" s="804"/>
      <c r="AW161" s="804"/>
      <c r="AX161" s="804"/>
      <c r="AY161" s="804"/>
      <c r="AZ161" s="804"/>
      <c r="BA161" s="804"/>
      <c r="BB161" s="804"/>
      <c r="BC161" s="804"/>
      <c r="BD161" s="633"/>
      <c r="BE161" s="760" t="s">
        <v>164</v>
      </c>
      <c r="BF161" s="761"/>
      <c r="BG161" s="761"/>
      <c r="BH161" s="761"/>
      <c r="BI161" s="762"/>
      <c r="BJ161" s="319"/>
      <c r="BK161" s="319"/>
      <c r="BL161" s="319"/>
      <c r="BM161" s="319"/>
    </row>
    <row r="162" spans="1:65" s="320" customFormat="1" ht="60" thickBot="1" x14ac:dyDescent="0.25">
      <c r="A162" s="766" t="s">
        <v>341</v>
      </c>
      <c r="B162" s="767"/>
      <c r="C162" s="764" t="s">
        <v>288</v>
      </c>
      <c r="D162" s="764"/>
      <c r="E162" s="764"/>
      <c r="F162" s="764"/>
      <c r="G162" s="764"/>
      <c r="H162" s="764"/>
      <c r="I162" s="764"/>
      <c r="J162" s="764"/>
      <c r="K162" s="764"/>
      <c r="L162" s="764"/>
      <c r="M162" s="764"/>
      <c r="N162" s="764"/>
      <c r="O162" s="764"/>
      <c r="P162" s="764"/>
      <c r="Q162" s="764"/>
      <c r="R162" s="764"/>
      <c r="S162" s="764"/>
      <c r="T162" s="764"/>
      <c r="U162" s="764"/>
      <c r="V162" s="764"/>
      <c r="W162" s="764"/>
      <c r="X162" s="764"/>
      <c r="Y162" s="764"/>
      <c r="Z162" s="764"/>
      <c r="AA162" s="764"/>
      <c r="AB162" s="764"/>
      <c r="AC162" s="764"/>
      <c r="AD162" s="764"/>
      <c r="AE162" s="764"/>
      <c r="AF162" s="764"/>
      <c r="AG162" s="764"/>
      <c r="AH162" s="764"/>
      <c r="AI162" s="764"/>
      <c r="AJ162" s="764"/>
      <c r="AK162" s="764"/>
      <c r="AL162" s="764"/>
      <c r="AM162" s="764"/>
      <c r="AN162" s="764"/>
      <c r="AO162" s="764"/>
      <c r="AP162" s="764"/>
      <c r="AQ162" s="764"/>
      <c r="AR162" s="764"/>
      <c r="AS162" s="764"/>
      <c r="AT162" s="764"/>
      <c r="AU162" s="764"/>
      <c r="AV162" s="764"/>
      <c r="AW162" s="764"/>
      <c r="AX162" s="764"/>
      <c r="AY162" s="764"/>
      <c r="AZ162" s="764"/>
      <c r="BA162" s="764"/>
      <c r="BB162" s="764"/>
      <c r="BC162" s="764"/>
      <c r="BD162" s="765"/>
      <c r="BE162" s="770" t="s">
        <v>312</v>
      </c>
      <c r="BF162" s="771"/>
      <c r="BG162" s="771"/>
      <c r="BH162" s="771"/>
      <c r="BI162" s="772"/>
      <c r="BJ162" s="319"/>
      <c r="BK162" s="319"/>
      <c r="BL162" s="319"/>
      <c r="BM162" s="319"/>
    </row>
    <row r="163" spans="1:65" s="320" customFormat="1" ht="59.25" x14ac:dyDescent="0.2">
      <c r="A163" s="768" t="s">
        <v>25</v>
      </c>
      <c r="B163" s="769"/>
      <c r="C163" s="907" t="s">
        <v>354</v>
      </c>
      <c r="D163" s="907"/>
      <c r="E163" s="907"/>
      <c r="F163" s="907"/>
      <c r="G163" s="907"/>
      <c r="H163" s="907"/>
      <c r="I163" s="907"/>
      <c r="J163" s="907"/>
      <c r="K163" s="907"/>
      <c r="L163" s="907"/>
      <c r="M163" s="907"/>
      <c r="N163" s="907"/>
      <c r="O163" s="907"/>
      <c r="P163" s="907"/>
      <c r="Q163" s="907"/>
      <c r="R163" s="907"/>
      <c r="S163" s="907"/>
      <c r="T163" s="907"/>
      <c r="U163" s="907"/>
      <c r="V163" s="907"/>
      <c r="W163" s="907"/>
      <c r="X163" s="907"/>
      <c r="Y163" s="907"/>
      <c r="Z163" s="907"/>
      <c r="AA163" s="907"/>
      <c r="AB163" s="907"/>
      <c r="AC163" s="907"/>
      <c r="AD163" s="907"/>
      <c r="AE163" s="907"/>
      <c r="AF163" s="907"/>
      <c r="AG163" s="907"/>
      <c r="AH163" s="907"/>
      <c r="AI163" s="907"/>
      <c r="AJ163" s="907"/>
      <c r="AK163" s="907"/>
      <c r="AL163" s="907"/>
      <c r="AM163" s="907"/>
      <c r="AN163" s="907"/>
      <c r="AO163" s="907"/>
      <c r="AP163" s="907"/>
      <c r="AQ163" s="907"/>
      <c r="AR163" s="907"/>
      <c r="AS163" s="907"/>
      <c r="AT163" s="907"/>
      <c r="AU163" s="907"/>
      <c r="AV163" s="907"/>
      <c r="AW163" s="907"/>
      <c r="AX163" s="907"/>
      <c r="AY163" s="907"/>
      <c r="AZ163" s="907"/>
      <c r="BA163" s="907"/>
      <c r="BB163" s="907"/>
      <c r="BC163" s="907"/>
      <c r="BD163" s="908"/>
      <c r="BE163" s="829" t="s">
        <v>262</v>
      </c>
      <c r="BF163" s="830"/>
      <c r="BG163" s="830"/>
      <c r="BH163" s="830"/>
      <c r="BI163" s="831"/>
      <c r="BJ163" s="319"/>
      <c r="BK163" s="319"/>
      <c r="BL163" s="319"/>
      <c r="BM163" s="319"/>
    </row>
    <row r="164" spans="1:65" s="320" customFormat="1" ht="110.25" customHeight="1" x14ac:dyDescent="0.2">
      <c r="A164" s="773" t="s">
        <v>26</v>
      </c>
      <c r="B164" s="774"/>
      <c r="C164" s="804" t="s">
        <v>371</v>
      </c>
      <c r="D164" s="804"/>
      <c r="E164" s="804"/>
      <c r="F164" s="804"/>
      <c r="G164" s="804"/>
      <c r="H164" s="804"/>
      <c r="I164" s="804"/>
      <c r="J164" s="804"/>
      <c r="K164" s="804"/>
      <c r="L164" s="804"/>
      <c r="M164" s="804"/>
      <c r="N164" s="804"/>
      <c r="O164" s="804"/>
      <c r="P164" s="804"/>
      <c r="Q164" s="804"/>
      <c r="R164" s="804"/>
      <c r="S164" s="804"/>
      <c r="T164" s="804"/>
      <c r="U164" s="804"/>
      <c r="V164" s="804"/>
      <c r="W164" s="804"/>
      <c r="X164" s="804"/>
      <c r="Y164" s="804"/>
      <c r="Z164" s="804"/>
      <c r="AA164" s="804"/>
      <c r="AB164" s="804"/>
      <c r="AC164" s="804"/>
      <c r="AD164" s="804"/>
      <c r="AE164" s="804"/>
      <c r="AF164" s="804"/>
      <c r="AG164" s="804"/>
      <c r="AH164" s="804"/>
      <c r="AI164" s="804"/>
      <c r="AJ164" s="804"/>
      <c r="AK164" s="804"/>
      <c r="AL164" s="804"/>
      <c r="AM164" s="804"/>
      <c r="AN164" s="804"/>
      <c r="AO164" s="804"/>
      <c r="AP164" s="804"/>
      <c r="AQ164" s="804"/>
      <c r="AR164" s="804"/>
      <c r="AS164" s="804"/>
      <c r="AT164" s="804"/>
      <c r="AU164" s="804"/>
      <c r="AV164" s="804"/>
      <c r="AW164" s="804"/>
      <c r="AX164" s="804"/>
      <c r="AY164" s="804"/>
      <c r="AZ164" s="804"/>
      <c r="BA164" s="804"/>
      <c r="BB164" s="804"/>
      <c r="BC164" s="804"/>
      <c r="BD164" s="633"/>
      <c r="BE164" s="760" t="s">
        <v>223</v>
      </c>
      <c r="BF164" s="761"/>
      <c r="BG164" s="761"/>
      <c r="BH164" s="761"/>
      <c r="BI164" s="762"/>
      <c r="BJ164" s="319"/>
      <c r="BK164" s="319"/>
      <c r="BL164" s="319"/>
      <c r="BM164" s="319"/>
    </row>
    <row r="165" spans="1:65" s="320" customFormat="1" ht="59.25" x14ac:dyDescent="0.2">
      <c r="A165" s="773" t="s">
        <v>28</v>
      </c>
      <c r="B165" s="774"/>
      <c r="C165" s="804" t="s">
        <v>415</v>
      </c>
      <c r="D165" s="804"/>
      <c r="E165" s="804"/>
      <c r="F165" s="804"/>
      <c r="G165" s="804"/>
      <c r="H165" s="804"/>
      <c r="I165" s="804"/>
      <c r="J165" s="804"/>
      <c r="K165" s="804"/>
      <c r="L165" s="804"/>
      <c r="M165" s="804"/>
      <c r="N165" s="804"/>
      <c r="O165" s="804"/>
      <c r="P165" s="804"/>
      <c r="Q165" s="804"/>
      <c r="R165" s="804"/>
      <c r="S165" s="804"/>
      <c r="T165" s="804"/>
      <c r="U165" s="804"/>
      <c r="V165" s="804"/>
      <c r="W165" s="804"/>
      <c r="X165" s="804"/>
      <c r="Y165" s="804"/>
      <c r="Z165" s="804"/>
      <c r="AA165" s="804"/>
      <c r="AB165" s="804"/>
      <c r="AC165" s="804"/>
      <c r="AD165" s="804"/>
      <c r="AE165" s="804"/>
      <c r="AF165" s="804"/>
      <c r="AG165" s="804"/>
      <c r="AH165" s="804"/>
      <c r="AI165" s="804"/>
      <c r="AJ165" s="804"/>
      <c r="AK165" s="804"/>
      <c r="AL165" s="804"/>
      <c r="AM165" s="804"/>
      <c r="AN165" s="804"/>
      <c r="AO165" s="804"/>
      <c r="AP165" s="804"/>
      <c r="AQ165" s="804"/>
      <c r="AR165" s="804"/>
      <c r="AS165" s="804"/>
      <c r="AT165" s="804"/>
      <c r="AU165" s="804"/>
      <c r="AV165" s="804"/>
      <c r="AW165" s="804"/>
      <c r="AX165" s="804"/>
      <c r="AY165" s="804"/>
      <c r="AZ165" s="804"/>
      <c r="BA165" s="804"/>
      <c r="BB165" s="804"/>
      <c r="BC165" s="804"/>
      <c r="BD165" s="633"/>
      <c r="BE165" s="760" t="s">
        <v>249</v>
      </c>
      <c r="BF165" s="761"/>
      <c r="BG165" s="761"/>
      <c r="BH165" s="761"/>
      <c r="BI165" s="762"/>
      <c r="BJ165" s="319"/>
      <c r="BK165" s="319"/>
      <c r="BL165" s="319"/>
      <c r="BM165" s="319"/>
    </row>
    <row r="166" spans="1:65" s="320" customFormat="1" ht="59.25" x14ac:dyDescent="0.2">
      <c r="A166" s="773" t="s">
        <v>29</v>
      </c>
      <c r="B166" s="774"/>
      <c r="C166" s="804" t="s">
        <v>357</v>
      </c>
      <c r="D166" s="804"/>
      <c r="E166" s="804"/>
      <c r="F166" s="804"/>
      <c r="G166" s="804"/>
      <c r="H166" s="804"/>
      <c r="I166" s="804"/>
      <c r="J166" s="804"/>
      <c r="K166" s="804"/>
      <c r="L166" s="804"/>
      <c r="M166" s="804"/>
      <c r="N166" s="804"/>
      <c r="O166" s="804"/>
      <c r="P166" s="804"/>
      <c r="Q166" s="804"/>
      <c r="R166" s="804"/>
      <c r="S166" s="804"/>
      <c r="T166" s="804"/>
      <c r="U166" s="804"/>
      <c r="V166" s="804"/>
      <c r="W166" s="804"/>
      <c r="X166" s="804"/>
      <c r="Y166" s="804"/>
      <c r="Z166" s="804"/>
      <c r="AA166" s="804"/>
      <c r="AB166" s="804"/>
      <c r="AC166" s="804"/>
      <c r="AD166" s="804"/>
      <c r="AE166" s="804"/>
      <c r="AF166" s="804"/>
      <c r="AG166" s="804"/>
      <c r="AH166" s="804"/>
      <c r="AI166" s="804"/>
      <c r="AJ166" s="804"/>
      <c r="AK166" s="804"/>
      <c r="AL166" s="804"/>
      <c r="AM166" s="804"/>
      <c r="AN166" s="804"/>
      <c r="AO166" s="804"/>
      <c r="AP166" s="804"/>
      <c r="AQ166" s="804"/>
      <c r="AR166" s="804"/>
      <c r="AS166" s="804"/>
      <c r="AT166" s="804"/>
      <c r="AU166" s="804"/>
      <c r="AV166" s="804"/>
      <c r="AW166" s="804"/>
      <c r="AX166" s="804"/>
      <c r="AY166" s="804"/>
      <c r="AZ166" s="804"/>
      <c r="BA166" s="804"/>
      <c r="BB166" s="804"/>
      <c r="BC166" s="804"/>
      <c r="BD166" s="633"/>
      <c r="BE166" s="760" t="s">
        <v>249</v>
      </c>
      <c r="BF166" s="761"/>
      <c r="BG166" s="761"/>
      <c r="BH166" s="761"/>
      <c r="BI166" s="762"/>
      <c r="BJ166" s="319"/>
      <c r="BK166" s="319"/>
      <c r="BL166" s="319"/>
      <c r="BM166" s="319"/>
    </row>
    <row r="167" spans="1:65" s="320" customFormat="1" ht="143.25" customHeight="1" x14ac:dyDescent="0.2">
      <c r="A167" s="773" t="s">
        <v>30</v>
      </c>
      <c r="B167" s="774"/>
      <c r="C167" s="804" t="s">
        <v>416</v>
      </c>
      <c r="D167" s="804"/>
      <c r="E167" s="804"/>
      <c r="F167" s="804"/>
      <c r="G167" s="804"/>
      <c r="H167" s="804"/>
      <c r="I167" s="804"/>
      <c r="J167" s="804"/>
      <c r="K167" s="804"/>
      <c r="L167" s="804"/>
      <c r="M167" s="804"/>
      <c r="N167" s="804"/>
      <c r="O167" s="804"/>
      <c r="P167" s="804"/>
      <c r="Q167" s="804"/>
      <c r="R167" s="804"/>
      <c r="S167" s="804"/>
      <c r="T167" s="804"/>
      <c r="U167" s="804"/>
      <c r="V167" s="804"/>
      <c r="W167" s="804"/>
      <c r="X167" s="804"/>
      <c r="Y167" s="804"/>
      <c r="Z167" s="804"/>
      <c r="AA167" s="804"/>
      <c r="AB167" s="804"/>
      <c r="AC167" s="804"/>
      <c r="AD167" s="804"/>
      <c r="AE167" s="804"/>
      <c r="AF167" s="804"/>
      <c r="AG167" s="804"/>
      <c r="AH167" s="804"/>
      <c r="AI167" s="804"/>
      <c r="AJ167" s="804"/>
      <c r="AK167" s="804"/>
      <c r="AL167" s="804"/>
      <c r="AM167" s="804"/>
      <c r="AN167" s="804"/>
      <c r="AO167" s="804"/>
      <c r="AP167" s="804"/>
      <c r="AQ167" s="804"/>
      <c r="AR167" s="804"/>
      <c r="AS167" s="804"/>
      <c r="AT167" s="804"/>
      <c r="AU167" s="804"/>
      <c r="AV167" s="804"/>
      <c r="AW167" s="804"/>
      <c r="AX167" s="804"/>
      <c r="AY167" s="804"/>
      <c r="AZ167" s="804"/>
      <c r="BA167" s="804"/>
      <c r="BB167" s="804"/>
      <c r="BC167" s="804"/>
      <c r="BD167" s="633"/>
      <c r="BE167" s="760" t="s">
        <v>320</v>
      </c>
      <c r="BF167" s="761"/>
      <c r="BG167" s="761"/>
      <c r="BH167" s="761"/>
      <c r="BI167" s="762"/>
      <c r="BJ167" s="319"/>
      <c r="BK167" s="319"/>
      <c r="BL167" s="319"/>
      <c r="BM167" s="319"/>
    </row>
    <row r="168" spans="1:65" s="320" customFormat="1" ht="69.75" customHeight="1" x14ac:dyDescent="0.2">
      <c r="A168" s="773" t="s">
        <v>31</v>
      </c>
      <c r="B168" s="774"/>
      <c r="C168" s="804" t="s">
        <v>325</v>
      </c>
      <c r="D168" s="804"/>
      <c r="E168" s="804"/>
      <c r="F168" s="804"/>
      <c r="G168" s="804"/>
      <c r="H168" s="804"/>
      <c r="I168" s="804"/>
      <c r="J168" s="804"/>
      <c r="K168" s="804"/>
      <c r="L168" s="804"/>
      <c r="M168" s="804"/>
      <c r="N168" s="804"/>
      <c r="O168" s="804"/>
      <c r="P168" s="804"/>
      <c r="Q168" s="804"/>
      <c r="R168" s="804"/>
      <c r="S168" s="804"/>
      <c r="T168" s="804"/>
      <c r="U168" s="804"/>
      <c r="V168" s="804"/>
      <c r="W168" s="804"/>
      <c r="X168" s="804"/>
      <c r="Y168" s="804"/>
      <c r="Z168" s="804"/>
      <c r="AA168" s="804"/>
      <c r="AB168" s="804"/>
      <c r="AC168" s="804"/>
      <c r="AD168" s="804"/>
      <c r="AE168" s="804"/>
      <c r="AF168" s="804"/>
      <c r="AG168" s="804"/>
      <c r="AH168" s="804"/>
      <c r="AI168" s="804"/>
      <c r="AJ168" s="804"/>
      <c r="AK168" s="804"/>
      <c r="AL168" s="804"/>
      <c r="AM168" s="804"/>
      <c r="AN168" s="804"/>
      <c r="AO168" s="804"/>
      <c r="AP168" s="804"/>
      <c r="AQ168" s="804"/>
      <c r="AR168" s="804"/>
      <c r="AS168" s="804"/>
      <c r="AT168" s="804"/>
      <c r="AU168" s="804"/>
      <c r="AV168" s="804"/>
      <c r="AW168" s="804"/>
      <c r="AX168" s="804"/>
      <c r="AY168" s="804"/>
      <c r="AZ168" s="804"/>
      <c r="BA168" s="804"/>
      <c r="BB168" s="804"/>
      <c r="BC168" s="804"/>
      <c r="BD168" s="633"/>
      <c r="BE168" s="760" t="s">
        <v>320</v>
      </c>
      <c r="BF168" s="761"/>
      <c r="BG168" s="761"/>
      <c r="BH168" s="761"/>
      <c r="BI168" s="762"/>
      <c r="BJ168" s="319"/>
      <c r="BK168" s="319"/>
      <c r="BL168" s="319"/>
      <c r="BM168" s="319"/>
    </row>
    <row r="169" spans="1:65" s="320" customFormat="1" ht="135" customHeight="1" thickBot="1" x14ac:dyDescent="0.25">
      <c r="A169" s="766" t="s">
        <v>134</v>
      </c>
      <c r="B169" s="767"/>
      <c r="C169" s="764" t="s">
        <v>372</v>
      </c>
      <c r="D169" s="764"/>
      <c r="E169" s="764"/>
      <c r="F169" s="764"/>
      <c r="G169" s="764"/>
      <c r="H169" s="764"/>
      <c r="I169" s="764"/>
      <c r="J169" s="764"/>
      <c r="K169" s="764"/>
      <c r="L169" s="764"/>
      <c r="M169" s="764"/>
      <c r="N169" s="764"/>
      <c r="O169" s="764"/>
      <c r="P169" s="764"/>
      <c r="Q169" s="764"/>
      <c r="R169" s="764"/>
      <c r="S169" s="764"/>
      <c r="T169" s="764"/>
      <c r="U169" s="764"/>
      <c r="V169" s="764"/>
      <c r="W169" s="764"/>
      <c r="X169" s="764"/>
      <c r="Y169" s="764"/>
      <c r="Z169" s="764"/>
      <c r="AA169" s="764"/>
      <c r="AB169" s="764"/>
      <c r="AC169" s="764"/>
      <c r="AD169" s="764"/>
      <c r="AE169" s="764"/>
      <c r="AF169" s="764"/>
      <c r="AG169" s="764"/>
      <c r="AH169" s="764"/>
      <c r="AI169" s="764"/>
      <c r="AJ169" s="764"/>
      <c r="AK169" s="764"/>
      <c r="AL169" s="764"/>
      <c r="AM169" s="764"/>
      <c r="AN169" s="764"/>
      <c r="AO169" s="764"/>
      <c r="AP169" s="764"/>
      <c r="AQ169" s="764"/>
      <c r="AR169" s="764"/>
      <c r="AS169" s="764"/>
      <c r="AT169" s="764"/>
      <c r="AU169" s="764"/>
      <c r="AV169" s="764"/>
      <c r="AW169" s="764"/>
      <c r="AX169" s="764"/>
      <c r="AY169" s="764"/>
      <c r="AZ169" s="764"/>
      <c r="BA169" s="764"/>
      <c r="BB169" s="764"/>
      <c r="BC169" s="764"/>
      <c r="BD169" s="765"/>
      <c r="BE169" s="770" t="s">
        <v>299</v>
      </c>
      <c r="BF169" s="771"/>
      <c r="BG169" s="771"/>
      <c r="BH169" s="771"/>
      <c r="BI169" s="772"/>
      <c r="BJ169" s="319"/>
      <c r="BK169" s="319"/>
      <c r="BL169" s="319"/>
      <c r="BM169" s="319"/>
    </row>
    <row r="170" spans="1:65" s="320" customFormat="1" ht="145.5" customHeight="1" x14ac:dyDescent="0.2">
      <c r="A170" s="822" t="s">
        <v>33</v>
      </c>
      <c r="B170" s="623"/>
      <c r="C170" s="827" t="s">
        <v>373</v>
      </c>
      <c r="D170" s="827"/>
      <c r="E170" s="827"/>
      <c r="F170" s="827"/>
      <c r="G170" s="827"/>
      <c r="H170" s="827"/>
      <c r="I170" s="827"/>
      <c r="J170" s="827"/>
      <c r="K170" s="827"/>
      <c r="L170" s="827"/>
      <c r="M170" s="827"/>
      <c r="N170" s="827"/>
      <c r="O170" s="827"/>
      <c r="P170" s="827"/>
      <c r="Q170" s="827"/>
      <c r="R170" s="827"/>
      <c r="S170" s="827"/>
      <c r="T170" s="827"/>
      <c r="U170" s="827"/>
      <c r="V170" s="827"/>
      <c r="W170" s="827"/>
      <c r="X170" s="827"/>
      <c r="Y170" s="827"/>
      <c r="Z170" s="827"/>
      <c r="AA170" s="827"/>
      <c r="AB170" s="827"/>
      <c r="AC170" s="827"/>
      <c r="AD170" s="827"/>
      <c r="AE170" s="827"/>
      <c r="AF170" s="827"/>
      <c r="AG170" s="827"/>
      <c r="AH170" s="827"/>
      <c r="AI170" s="827"/>
      <c r="AJ170" s="827"/>
      <c r="AK170" s="827"/>
      <c r="AL170" s="827"/>
      <c r="AM170" s="827"/>
      <c r="AN170" s="827"/>
      <c r="AO170" s="827"/>
      <c r="AP170" s="827"/>
      <c r="AQ170" s="827"/>
      <c r="AR170" s="827"/>
      <c r="AS170" s="827"/>
      <c r="AT170" s="827"/>
      <c r="AU170" s="827"/>
      <c r="AV170" s="827"/>
      <c r="AW170" s="827"/>
      <c r="AX170" s="827"/>
      <c r="AY170" s="827"/>
      <c r="AZ170" s="827"/>
      <c r="BA170" s="827"/>
      <c r="BB170" s="827"/>
      <c r="BC170" s="827"/>
      <c r="BD170" s="828"/>
      <c r="BE170" s="824" t="s">
        <v>225</v>
      </c>
      <c r="BF170" s="825"/>
      <c r="BG170" s="825"/>
      <c r="BH170" s="825"/>
      <c r="BI170" s="826"/>
      <c r="BJ170" s="319"/>
      <c r="BK170" s="319"/>
      <c r="BL170" s="319"/>
      <c r="BM170" s="319"/>
    </row>
    <row r="171" spans="1:65" s="320" customFormat="1" ht="59.25" x14ac:dyDescent="0.2">
      <c r="A171" s="773" t="s">
        <v>34</v>
      </c>
      <c r="B171" s="774"/>
      <c r="C171" s="804" t="s">
        <v>374</v>
      </c>
      <c r="D171" s="804"/>
      <c r="E171" s="804"/>
      <c r="F171" s="804"/>
      <c r="G171" s="804"/>
      <c r="H171" s="804"/>
      <c r="I171" s="804"/>
      <c r="J171" s="804"/>
      <c r="K171" s="804"/>
      <c r="L171" s="804"/>
      <c r="M171" s="804"/>
      <c r="N171" s="804"/>
      <c r="O171" s="804"/>
      <c r="P171" s="804"/>
      <c r="Q171" s="804"/>
      <c r="R171" s="804"/>
      <c r="S171" s="804"/>
      <c r="T171" s="804"/>
      <c r="U171" s="804"/>
      <c r="V171" s="804"/>
      <c r="W171" s="804"/>
      <c r="X171" s="804"/>
      <c r="Y171" s="804"/>
      <c r="Z171" s="804"/>
      <c r="AA171" s="804"/>
      <c r="AB171" s="804"/>
      <c r="AC171" s="804"/>
      <c r="AD171" s="804"/>
      <c r="AE171" s="804"/>
      <c r="AF171" s="804"/>
      <c r="AG171" s="804"/>
      <c r="AH171" s="804"/>
      <c r="AI171" s="804"/>
      <c r="AJ171" s="804"/>
      <c r="AK171" s="804"/>
      <c r="AL171" s="804"/>
      <c r="AM171" s="804"/>
      <c r="AN171" s="804"/>
      <c r="AO171" s="804"/>
      <c r="AP171" s="804"/>
      <c r="AQ171" s="804"/>
      <c r="AR171" s="804"/>
      <c r="AS171" s="804"/>
      <c r="AT171" s="804"/>
      <c r="AU171" s="804"/>
      <c r="AV171" s="804"/>
      <c r="AW171" s="804"/>
      <c r="AX171" s="804"/>
      <c r="AY171" s="804"/>
      <c r="AZ171" s="804"/>
      <c r="BA171" s="804"/>
      <c r="BB171" s="804"/>
      <c r="BC171" s="804"/>
      <c r="BD171" s="633"/>
      <c r="BE171" s="760" t="s">
        <v>226</v>
      </c>
      <c r="BF171" s="761"/>
      <c r="BG171" s="761"/>
      <c r="BH171" s="761"/>
      <c r="BI171" s="762"/>
      <c r="BJ171" s="319"/>
      <c r="BK171" s="319"/>
      <c r="BL171" s="319"/>
      <c r="BM171" s="319"/>
    </row>
    <row r="172" spans="1:65" s="320" customFormat="1" ht="59.25" x14ac:dyDescent="0.2">
      <c r="A172" s="773" t="s">
        <v>35</v>
      </c>
      <c r="B172" s="774"/>
      <c r="C172" s="804" t="s">
        <v>324</v>
      </c>
      <c r="D172" s="804"/>
      <c r="E172" s="804"/>
      <c r="F172" s="804"/>
      <c r="G172" s="804"/>
      <c r="H172" s="804"/>
      <c r="I172" s="804"/>
      <c r="J172" s="804"/>
      <c r="K172" s="804"/>
      <c r="L172" s="804"/>
      <c r="M172" s="804"/>
      <c r="N172" s="804"/>
      <c r="O172" s="804"/>
      <c r="P172" s="804"/>
      <c r="Q172" s="804"/>
      <c r="R172" s="804"/>
      <c r="S172" s="804"/>
      <c r="T172" s="804"/>
      <c r="U172" s="804"/>
      <c r="V172" s="804"/>
      <c r="W172" s="804"/>
      <c r="X172" s="804"/>
      <c r="Y172" s="804"/>
      <c r="Z172" s="804"/>
      <c r="AA172" s="804"/>
      <c r="AB172" s="804"/>
      <c r="AC172" s="804"/>
      <c r="AD172" s="804"/>
      <c r="AE172" s="804"/>
      <c r="AF172" s="804"/>
      <c r="AG172" s="804"/>
      <c r="AH172" s="804"/>
      <c r="AI172" s="804"/>
      <c r="AJ172" s="804"/>
      <c r="AK172" s="804"/>
      <c r="AL172" s="804"/>
      <c r="AM172" s="804"/>
      <c r="AN172" s="804"/>
      <c r="AO172" s="804"/>
      <c r="AP172" s="804"/>
      <c r="AQ172" s="804"/>
      <c r="AR172" s="804"/>
      <c r="AS172" s="804"/>
      <c r="AT172" s="804"/>
      <c r="AU172" s="804"/>
      <c r="AV172" s="804"/>
      <c r="AW172" s="804"/>
      <c r="AX172" s="804"/>
      <c r="AY172" s="804"/>
      <c r="AZ172" s="804"/>
      <c r="BA172" s="804"/>
      <c r="BB172" s="804"/>
      <c r="BC172" s="804"/>
      <c r="BD172" s="633"/>
      <c r="BE172" s="760" t="s">
        <v>227</v>
      </c>
      <c r="BF172" s="761"/>
      <c r="BG172" s="761"/>
      <c r="BH172" s="761"/>
      <c r="BI172" s="762"/>
      <c r="BJ172" s="319"/>
      <c r="BK172" s="319"/>
      <c r="BL172" s="319"/>
      <c r="BM172" s="319"/>
    </row>
    <row r="173" spans="1:65" s="320" customFormat="1" ht="59.25" x14ac:dyDescent="0.2">
      <c r="A173" s="773" t="s">
        <v>36</v>
      </c>
      <c r="B173" s="774"/>
      <c r="C173" s="804" t="s">
        <v>356</v>
      </c>
      <c r="D173" s="804"/>
      <c r="E173" s="804"/>
      <c r="F173" s="804"/>
      <c r="G173" s="804"/>
      <c r="H173" s="804"/>
      <c r="I173" s="804"/>
      <c r="J173" s="804"/>
      <c r="K173" s="804"/>
      <c r="L173" s="804"/>
      <c r="M173" s="804"/>
      <c r="N173" s="804"/>
      <c r="O173" s="804"/>
      <c r="P173" s="804"/>
      <c r="Q173" s="804"/>
      <c r="R173" s="804"/>
      <c r="S173" s="804"/>
      <c r="T173" s="804"/>
      <c r="U173" s="804"/>
      <c r="V173" s="804"/>
      <c r="W173" s="804"/>
      <c r="X173" s="804"/>
      <c r="Y173" s="804"/>
      <c r="Z173" s="804"/>
      <c r="AA173" s="804"/>
      <c r="AB173" s="804"/>
      <c r="AC173" s="804"/>
      <c r="AD173" s="804"/>
      <c r="AE173" s="804"/>
      <c r="AF173" s="804"/>
      <c r="AG173" s="804"/>
      <c r="AH173" s="804"/>
      <c r="AI173" s="804"/>
      <c r="AJ173" s="804"/>
      <c r="AK173" s="804"/>
      <c r="AL173" s="804"/>
      <c r="AM173" s="804"/>
      <c r="AN173" s="804"/>
      <c r="AO173" s="804"/>
      <c r="AP173" s="804"/>
      <c r="AQ173" s="804"/>
      <c r="AR173" s="804"/>
      <c r="AS173" s="804"/>
      <c r="AT173" s="804"/>
      <c r="AU173" s="804"/>
      <c r="AV173" s="804"/>
      <c r="AW173" s="804"/>
      <c r="AX173" s="804"/>
      <c r="AY173" s="804"/>
      <c r="AZ173" s="804"/>
      <c r="BA173" s="804"/>
      <c r="BB173" s="804"/>
      <c r="BC173" s="804"/>
      <c r="BD173" s="633"/>
      <c r="BE173" s="760" t="s">
        <v>228</v>
      </c>
      <c r="BF173" s="761"/>
      <c r="BG173" s="761"/>
      <c r="BH173" s="761"/>
      <c r="BI173" s="762"/>
      <c r="BJ173" s="319"/>
      <c r="BK173" s="319"/>
      <c r="BL173" s="319"/>
      <c r="BM173" s="319"/>
    </row>
    <row r="174" spans="1:65" s="320" customFormat="1" ht="59.25" x14ac:dyDescent="0.2">
      <c r="A174" s="773" t="s">
        <v>37</v>
      </c>
      <c r="B174" s="774"/>
      <c r="C174" s="804" t="s">
        <v>323</v>
      </c>
      <c r="D174" s="804"/>
      <c r="E174" s="804"/>
      <c r="F174" s="804"/>
      <c r="G174" s="804"/>
      <c r="H174" s="804"/>
      <c r="I174" s="804"/>
      <c r="J174" s="804"/>
      <c r="K174" s="804"/>
      <c r="L174" s="804"/>
      <c r="M174" s="804"/>
      <c r="N174" s="804"/>
      <c r="O174" s="804"/>
      <c r="P174" s="804"/>
      <c r="Q174" s="804"/>
      <c r="R174" s="804"/>
      <c r="S174" s="804"/>
      <c r="T174" s="804"/>
      <c r="U174" s="804"/>
      <c r="V174" s="804"/>
      <c r="W174" s="804"/>
      <c r="X174" s="804"/>
      <c r="Y174" s="804"/>
      <c r="Z174" s="804"/>
      <c r="AA174" s="804"/>
      <c r="AB174" s="804"/>
      <c r="AC174" s="804"/>
      <c r="AD174" s="804"/>
      <c r="AE174" s="804"/>
      <c r="AF174" s="804"/>
      <c r="AG174" s="804"/>
      <c r="AH174" s="804"/>
      <c r="AI174" s="804"/>
      <c r="AJ174" s="804"/>
      <c r="AK174" s="804"/>
      <c r="AL174" s="804"/>
      <c r="AM174" s="804"/>
      <c r="AN174" s="804"/>
      <c r="AO174" s="804"/>
      <c r="AP174" s="804"/>
      <c r="AQ174" s="804"/>
      <c r="AR174" s="804"/>
      <c r="AS174" s="804"/>
      <c r="AT174" s="804"/>
      <c r="AU174" s="804"/>
      <c r="AV174" s="804"/>
      <c r="AW174" s="804"/>
      <c r="AX174" s="804"/>
      <c r="AY174" s="804"/>
      <c r="AZ174" s="804"/>
      <c r="BA174" s="804"/>
      <c r="BB174" s="804"/>
      <c r="BC174" s="804"/>
      <c r="BD174" s="633"/>
      <c r="BE174" s="760" t="s">
        <v>229</v>
      </c>
      <c r="BF174" s="761"/>
      <c r="BG174" s="761"/>
      <c r="BH174" s="761"/>
      <c r="BI174" s="762"/>
      <c r="BJ174" s="319"/>
      <c r="BK174" s="319"/>
      <c r="BL174" s="319"/>
      <c r="BM174" s="319"/>
    </row>
    <row r="175" spans="1:65" s="320" customFormat="1" ht="59.25" x14ac:dyDescent="0.2">
      <c r="A175" s="773" t="s">
        <v>38</v>
      </c>
      <c r="B175" s="774"/>
      <c r="C175" s="804" t="s">
        <v>346</v>
      </c>
      <c r="D175" s="804"/>
      <c r="E175" s="804"/>
      <c r="F175" s="804"/>
      <c r="G175" s="804"/>
      <c r="H175" s="804"/>
      <c r="I175" s="804"/>
      <c r="J175" s="804"/>
      <c r="K175" s="804"/>
      <c r="L175" s="804"/>
      <c r="M175" s="804"/>
      <c r="N175" s="804"/>
      <c r="O175" s="804"/>
      <c r="P175" s="804"/>
      <c r="Q175" s="804"/>
      <c r="R175" s="804"/>
      <c r="S175" s="804"/>
      <c r="T175" s="804"/>
      <c r="U175" s="804"/>
      <c r="V175" s="804"/>
      <c r="W175" s="804"/>
      <c r="X175" s="804"/>
      <c r="Y175" s="804"/>
      <c r="Z175" s="804"/>
      <c r="AA175" s="804"/>
      <c r="AB175" s="804"/>
      <c r="AC175" s="804"/>
      <c r="AD175" s="804"/>
      <c r="AE175" s="804"/>
      <c r="AF175" s="804"/>
      <c r="AG175" s="804"/>
      <c r="AH175" s="804"/>
      <c r="AI175" s="804"/>
      <c r="AJ175" s="804"/>
      <c r="AK175" s="804"/>
      <c r="AL175" s="804"/>
      <c r="AM175" s="804"/>
      <c r="AN175" s="804"/>
      <c r="AO175" s="804"/>
      <c r="AP175" s="804"/>
      <c r="AQ175" s="804"/>
      <c r="AR175" s="804"/>
      <c r="AS175" s="804"/>
      <c r="AT175" s="804"/>
      <c r="AU175" s="804"/>
      <c r="AV175" s="804"/>
      <c r="AW175" s="804"/>
      <c r="AX175" s="804"/>
      <c r="AY175" s="804"/>
      <c r="AZ175" s="804"/>
      <c r="BA175" s="804"/>
      <c r="BB175" s="804"/>
      <c r="BC175" s="804"/>
      <c r="BD175" s="633"/>
      <c r="BE175" s="760" t="s">
        <v>230</v>
      </c>
      <c r="BF175" s="761"/>
      <c r="BG175" s="761"/>
      <c r="BH175" s="761"/>
      <c r="BI175" s="762"/>
      <c r="BJ175" s="319"/>
      <c r="BK175" s="319"/>
      <c r="BL175" s="319"/>
      <c r="BM175" s="319"/>
    </row>
    <row r="176" spans="1:65" s="320" customFormat="1" ht="59.25" x14ac:dyDescent="0.2">
      <c r="A176" s="773" t="s">
        <v>39</v>
      </c>
      <c r="B176" s="774"/>
      <c r="C176" s="804" t="s">
        <v>375</v>
      </c>
      <c r="D176" s="804"/>
      <c r="E176" s="804"/>
      <c r="F176" s="804"/>
      <c r="G176" s="804"/>
      <c r="H176" s="804"/>
      <c r="I176" s="804"/>
      <c r="J176" s="804"/>
      <c r="K176" s="804"/>
      <c r="L176" s="804"/>
      <c r="M176" s="804"/>
      <c r="N176" s="804"/>
      <c r="O176" s="804"/>
      <c r="P176" s="804"/>
      <c r="Q176" s="804"/>
      <c r="R176" s="804"/>
      <c r="S176" s="804"/>
      <c r="T176" s="804"/>
      <c r="U176" s="804"/>
      <c r="V176" s="804"/>
      <c r="W176" s="804"/>
      <c r="X176" s="804"/>
      <c r="Y176" s="804"/>
      <c r="Z176" s="804"/>
      <c r="AA176" s="804"/>
      <c r="AB176" s="804"/>
      <c r="AC176" s="804"/>
      <c r="AD176" s="804"/>
      <c r="AE176" s="804"/>
      <c r="AF176" s="804"/>
      <c r="AG176" s="804"/>
      <c r="AH176" s="804"/>
      <c r="AI176" s="804"/>
      <c r="AJ176" s="804"/>
      <c r="AK176" s="804"/>
      <c r="AL176" s="804"/>
      <c r="AM176" s="804"/>
      <c r="AN176" s="804"/>
      <c r="AO176" s="804"/>
      <c r="AP176" s="804"/>
      <c r="AQ176" s="804"/>
      <c r="AR176" s="804"/>
      <c r="AS176" s="804"/>
      <c r="AT176" s="804"/>
      <c r="AU176" s="804"/>
      <c r="AV176" s="804"/>
      <c r="AW176" s="804"/>
      <c r="AX176" s="804"/>
      <c r="AY176" s="804"/>
      <c r="AZ176" s="804"/>
      <c r="BA176" s="804"/>
      <c r="BB176" s="804"/>
      <c r="BC176" s="804"/>
      <c r="BD176" s="633"/>
      <c r="BE176" s="760" t="s">
        <v>231</v>
      </c>
      <c r="BF176" s="761"/>
      <c r="BG176" s="761"/>
      <c r="BH176" s="761"/>
      <c r="BI176" s="762"/>
      <c r="BJ176" s="319"/>
      <c r="BK176" s="319"/>
      <c r="BL176" s="319"/>
      <c r="BM176" s="319"/>
    </row>
    <row r="177" spans="1:127" s="320" customFormat="1" ht="118.5" customHeight="1" x14ac:dyDescent="0.2">
      <c r="A177" s="773" t="s">
        <v>40</v>
      </c>
      <c r="B177" s="774"/>
      <c r="C177" s="804" t="s">
        <v>417</v>
      </c>
      <c r="D177" s="804"/>
      <c r="E177" s="804"/>
      <c r="F177" s="804"/>
      <c r="G177" s="804"/>
      <c r="H177" s="804"/>
      <c r="I177" s="804"/>
      <c r="J177" s="804"/>
      <c r="K177" s="804"/>
      <c r="L177" s="804"/>
      <c r="M177" s="804"/>
      <c r="N177" s="804"/>
      <c r="O177" s="804"/>
      <c r="P177" s="804"/>
      <c r="Q177" s="804"/>
      <c r="R177" s="804"/>
      <c r="S177" s="804"/>
      <c r="T177" s="804"/>
      <c r="U177" s="804"/>
      <c r="V177" s="804"/>
      <c r="W177" s="804"/>
      <c r="X177" s="804"/>
      <c r="Y177" s="804"/>
      <c r="Z177" s="804"/>
      <c r="AA177" s="804"/>
      <c r="AB177" s="804"/>
      <c r="AC177" s="804"/>
      <c r="AD177" s="804"/>
      <c r="AE177" s="804"/>
      <c r="AF177" s="804"/>
      <c r="AG177" s="804"/>
      <c r="AH177" s="804"/>
      <c r="AI177" s="804"/>
      <c r="AJ177" s="804"/>
      <c r="AK177" s="804"/>
      <c r="AL177" s="804"/>
      <c r="AM177" s="804"/>
      <c r="AN177" s="804"/>
      <c r="AO177" s="804"/>
      <c r="AP177" s="804"/>
      <c r="AQ177" s="804"/>
      <c r="AR177" s="804"/>
      <c r="AS177" s="804"/>
      <c r="AT177" s="804"/>
      <c r="AU177" s="804"/>
      <c r="AV177" s="804"/>
      <c r="AW177" s="804"/>
      <c r="AX177" s="804"/>
      <c r="AY177" s="804"/>
      <c r="AZ177" s="804"/>
      <c r="BA177" s="804"/>
      <c r="BB177" s="804"/>
      <c r="BC177" s="804"/>
      <c r="BD177" s="633"/>
      <c r="BE177" s="760" t="s">
        <v>231</v>
      </c>
      <c r="BF177" s="761"/>
      <c r="BG177" s="761"/>
      <c r="BH177" s="761"/>
      <c r="BI177" s="762"/>
      <c r="BJ177" s="319"/>
      <c r="BK177" s="319"/>
      <c r="BL177" s="319"/>
      <c r="BM177" s="319"/>
    </row>
    <row r="178" spans="1:127" s="320" customFormat="1" ht="59.25" x14ac:dyDescent="0.2">
      <c r="A178" s="773" t="s">
        <v>41</v>
      </c>
      <c r="B178" s="774"/>
      <c r="C178" s="804" t="s">
        <v>377</v>
      </c>
      <c r="D178" s="804"/>
      <c r="E178" s="804"/>
      <c r="F178" s="804"/>
      <c r="G178" s="804"/>
      <c r="H178" s="804"/>
      <c r="I178" s="804"/>
      <c r="J178" s="804"/>
      <c r="K178" s="804"/>
      <c r="L178" s="804"/>
      <c r="M178" s="804"/>
      <c r="N178" s="804"/>
      <c r="O178" s="804"/>
      <c r="P178" s="804"/>
      <c r="Q178" s="804"/>
      <c r="R178" s="804"/>
      <c r="S178" s="804"/>
      <c r="T178" s="804"/>
      <c r="U178" s="804"/>
      <c r="V178" s="804"/>
      <c r="W178" s="804"/>
      <c r="X178" s="804"/>
      <c r="Y178" s="804"/>
      <c r="Z178" s="804"/>
      <c r="AA178" s="804"/>
      <c r="AB178" s="804"/>
      <c r="AC178" s="804"/>
      <c r="AD178" s="804"/>
      <c r="AE178" s="804"/>
      <c r="AF178" s="804"/>
      <c r="AG178" s="804"/>
      <c r="AH178" s="804"/>
      <c r="AI178" s="804"/>
      <c r="AJ178" s="804"/>
      <c r="AK178" s="804"/>
      <c r="AL178" s="804"/>
      <c r="AM178" s="804"/>
      <c r="AN178" s="804"/>
      <c r="AO178" s="804"/>
      <c r="AP178" s="804"/>
      <c r="AQ178" s="804"/>
      <c r="AR178" s="804"/>
      <c r="AS178" s="804"/>
      <c r="AT178" s="804"/>
      <c r="AU178" s="804"/>
      <c r="AV178" s="804"/>
      <c r="AW178" s="804"/>
      <c r="AX178" s="804"/>
      <c r="AY178" s="804"/>
      <c r="AZ178" s="804"/>
      <c r="BA178" s="804"/>
      <c r="BB178" s="804"/>
      <c r="BC178" s="804"/>
      <c r="BD178" s="633"/>
      <c r="BE178" s="760" t="s">
        <v>272</v>
      </c>
      <c r="BF178" s="761"/>
      <c r="BG178" s="761"/>
      <c r="BH178" s="761"/>
      <c r="BI178" s="762"/>
      <c r="BJ178" s="319"/>
      <c r="BK178" s="319"/>
      <c r="BL178" s="319"/>
      <c r="BM178" s="319"/>
    </row>
    <row r="179" spans="1:127" s="320" customFormat="1" ht="59.25" x14ac:dyDescent="0.2">
      <c r="A179" s="773" t="s">
        <v>42</v>
      </c>
      <c r="B179" s="774"/>
      <c r="C179" s="804" t="s">
        <v>424</v>
      </c>
      <c r="D179" s="804"/>
      <c r="E179" s="804"/>
      <c r="F179" s="804"/>
      <c r="G179" s="804"/>
      <c r="H179" s="804"/>
      <c r="I179" s="804"/>
      <c r="J179" s="804"/>
      <c r="K179" s="804"/>
      <c r="L179" s="804"/>
      <c r="M179" s="804"/>
      <c r="N179" s="804"/>
      <c r="O179" s="804"/>
      <c r="P179" s="804"/>
      <c r="Q179" s="804"/>
      <c r="R179" s="804"/>
      <c r="S179" s="804"/>
      <c r="T179" s="804"/>
      <c r="U179" s="804"/>
      <c r="V179" s="804"/>
      <c r="W179" s="804"/>
      <c r="X179" s="804"/>
      <c r="Y179" s="804"/>
      <c r="Z179" s="804"/>
      <c r="AA179" s="804"/>
      <c r="AB179" s="804"/>
      <c r="AC179" s="804"/>
      <c r="AD179" s="804"/>
      <c r="AE179" s="804"/>
      <c r="AF179" s="804"/>
      <c r="AG179" s="804"/>
      <c r="AH179" s="804"/>
      <c r="AI179" s="804"/>
      <c r="AJ179" s="804"/>
      <c r="AK179" s="804"/>
      <c r="AL179" s="804"/>
      <c r="AM179" s="804"/>
      <c r="AN179" s="804"/>
      <c r="AO179" s="804"/>
      <c r="AP179" s="804"/>
      <c r="AQ179" s="804"/>
      <c r="AR179" s="804"/>
      <c r="AS179" s="804"/>
      <c r="AT179" s="804"/>
      <c r="AU179" s="804"/>
      <c r="AV179" s="804"/>
      <c r="AW179" s="804"/>
      <c r="AX179" s="804"/>
      <c r="AY179" s="804"/>
      <c r="AZ179" s="804"/>
      <c r="BA179" s="804"/>
      <c r="BB179" s="804"/>
      <c r="BC179" s="804"/>
      <c r="BD179" s="633"/>
      <c r="BE179" s="760" t="s">
        <v>273</v>
      </c>
      <c r="BF179" s="761"/>
      <c r="BG179" s="761"/>
      <c r="BH179" s="761"/>
      <c r="BI179" s="762"/>
      <c r="BJ179" s="319"/>
      <c r="BK179" s="319"/>
      <c r="BL179" s="319"/>
      <c r="BM179" s="319"/>
    </row>
    <row r="180" spans="1:127" s="320" customFormat="1" ht="129" customHeight="1" thickBot="1" x14ac:dyDescent="0.25">
      <c r="A180" s="766" t="s">
        <v>43</v>
      </c>
      <c r="B180" s="767"/>
      <c r="C180" s="764" t="s">
        <v>378</v>
      </c>
      <c r="D180" s="764"/>
      <c r="E180" s="764"/>
      <c r="F180" s="764"/>
      <c r="G180" s="764"/>
      <c r="H180" s="764"/>
      <c r="I180" s="764"/>
      <c r="J180" s="764"/>
      <c r="K180" s="764"/>
      <c r="L180" s="764"/>
      <c r="M180" s="764"/>
      <c r="N180" s="764"/>
      <c r="O180" s="764"/>
      <c r="P180" s="764"/>
      <c r="Q180" s="764"/>
      <c r="R180" s="764"/>
      <c r="S180" s="764"/>
      <c r="T180" s="764"/>
      <c r="U180" s="764"/>
      <c r="V180" s="764"/>
      <c r="W180" s="764"/>
      <c r="X180" s="764"/>
      <c r="Y180" s="764"/>
      <c r="Z180" s="764"/>
      <c r="AA180" s="764"/>
      <c r="AB180" s="764"/>
      <c r="AC180" s="764"/>
      <c r="AD180" s="764"/>
      <c r="AE180" s="764"/>
      <c r="AF180" s="764"/>
      <c r="AG180" s="764"/>
      <c r="AH180" s="764"/>
      <c r="AI180" s="764"/>
      <c r="AJ180" s="764"/>
      <c r="AK180" s="764"/>
      <c r="AL180" s="764"/>
      <c r="AM180" s="764"/>
      <c r="AN180" s="764"/>
      <c r="AO180" s="764"/>
      <c r="AP180" s="764"/>
      <c r="AQ180" s="764"/>
      <c r="AR180" s="764"/>
      <c r="AS180" s="764"/>
      <c r="AT180" s="764"/>
      <c r="AU180" s="764"/>
      <c r="AV180" s="764"/>
      <c r="AW180" s="764"/>
      <c r="AX180" s="764"/>
      <c r="AY180" s="764"/>
      <c r="AZ180" s="764"/>
      <c r="BA180" s="764"/>
      <c r="BB180" s="764"/>
      <c r="BC180" s="764"/>
      <c r="BD180" s="765"/>
      <c r="BE180" s="770" t="s">
        <v>319</v>
      </c>
      <c r="BF180" s="771"/>
      <c r="BG180" s="771"/>
      <c r="BH180" s="771"/>
      <c r="BI180" s="772"/>
      <c r="BJ180" s="319"/>
      <c r="BK180" s="319"/>
      <c r="BL180" s="319"/>
      <c r="BM180" s="319"/>
    </row>
    <row r="181" spans="1:127" s="517" customFormat="1" ht="30" customHeight="1" x14ac:dyDescent="0.2">
      <c r="A181" s="514"/>
      <c r="B181" s="514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515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98"/>
      <c r="BH181" s="98"/>
      <c r="BI181" s="516"/>
      <c r="BJ181" s="516"/>
      <c r="BK181" s="516"/>
      <c r="BL181" s="516"/>
      <c r="BM181" s="516"/>
    </row>
    <row r="182" spans="1:127" s="520" customFormat="1" ht="63.75" x14ac:dyDescent="0.7">
      <c r="A182" s="763" t="s">
        <v>221</v>
      </c>
      <c r="B182" s="763"/>
      <c r="C182" s="763"/>
      <c r="D182" s="763"/>
      <c r="E182" s="763"/>
      <c r="F182" s="763"/>
      <c r="G182" s="763"/>
      <c r="H182" s="763"/>
      <c r="I182" s="763"/>
      <c r="J182" s="763"/>
      <c r="K182" s="763"/>
      <c r="L182" s="763"/>
      <c r="M182" s="763"/>
      <c r="N182" s="763"/>
      <c r="O182" s="763"/>
      <c r="P182" s="763"/>
      <c r="Q182" s="763"/>
      <c r="R182" s="763"/>
      <c r="S182" s="763"/>
      <c r="T182" s="763"/>
      <c r="U182" s="763"/>
      <c r="V182" s="763"/>
      <c r="W182" s="763"/>
      <c r="X182" s="763"/>
      <c r="Y182" s="763"/>
      <c r="Z182" s="763"/>
      <c r="AA182" s="763"/>
      <c r="AB182" s="763"/>
      <c r="AC182" s="763"/>
      <c r="AD182" s="763"/>
      <c r="AE182" s="763"/>
      <c r="AF182" s="763"/>
      <c r="AG182" s="763"/>
      <c r="AH182" s="763"/>
      <c r="AI182" s="763"/>
      <c r="AJ182" s="763"/>
      <c r="AK182" s="763"/>
      <c r="AL182" s="763"/>
      <c r="AM182" s="763"/>
      <c r="AN182" s="763"/>
      <c r="AO182" s="763"/>
      <c r="AP182" s="763"/>
      <c r="AQ182" s="763"/>
      <c r="AR182" s="763"/>
      <c r="AS182" s="763"/>
      <c r="AT182" s="763"/>
      <c r="AU182" s="763"/>
      <c r="AV182" s="763"/>
      <c r="AW182" s="763"/>
      <c r="AX182" s="763"/>
      <c r="AY182" s="763"/>
      <c r="AZ182" s="763"/>
      <c r="BA182" s="763"/>
      <c r="BB182" s="763"/>
      <c r="BC182" s="763"/>
      <c r="BD182" s="763"/>
      <c r="BE182" s="763"/>
      <c r="BF182" s="518"/>
      <c r="BG182" s="518"/>
      <c r="BH182" s="518"/>
      <c r="BI182" s="518"/>
      <c r="BJ182" s="519"/>
      <c r="BK182" s="519"/>
      <c r="BL182" s="519"/>
      <c r="BM182" s="519"/>
      <c r="BN182" s="519"/>
      <c r="BO182" s="519"/>
      <c r="BP182" s="519"/>
      <c r="BQ182" s="519"/>
      <c r="BR182" s="519"/>
      <c r="BS182" s="519"/>
      <c r="BT182" s="519"/>
      <c r="BU182" s="519"/>
      <c r="BV182" s="519"/>
      <c r="BW182" s="519"/>
      <c r="BX182" s="519"/>
      <c r="BY182" s="519"/>
      <c r="BZ182" s="519"/>
      <c r="CA182" s="519"/>
      <c r="CB182" s="519"/>
      <c r="CC182" s="519"/>
      <c r="CD182" s="519"/>
      <c r="CE182" s="519"/>
      <c r="CF182" s="519"/>
      <c r="CG182" s="519"/>
      <c r="CH182" s="519"/>
      <c r="CI182" s="519"/>
      <c r="CJ182" s="519"/>
      <c r="CK182" s="519"/>
      <c r="CL182" s="519"/>
      <c r="CM182" s="519"/>
      <c r="CN182" s="519"/>
      <c r="CO182" s="519"/>
      <c r="CP182" s="519"/>
      <c r="CQ182" s="519"/>
      <c r="CR182" s="519"/>
      <c r="CS182" s="519"/>
      <c r="CT182" s="519"/>
      <c r="CU182" s="519"/>
      <c r="CV182" s="519"/>
      <c r="CW182" s="519"/>
      <c r="CX182" s="519"/>
      <c r="CY182" s="519"/>
      <c r="CZ182" s="519"/>
      <c r="DA182" s="519"/>
      <c r="DB182" s="519"/>
      <c r="DC182" s="519"/>
      <c r="DD182" s="519"/>
      <c r="DE182" s="519"/>
      <c r="DF182" s="519"/>
      <c r="DG182" s="519"/>
      <c r="DH182" s="519"/>
      <c r="DI182" s="519"/>
      <c r="DJ182" s="519"/>
      <c r="DK182" s="739"/>
      <c r="DL182" s="739"/>
      <c r="DM182" s="739"/>
      <c r="DN182" s="739"/>
      <c r="DO182" s="739"/>
      <c r="DP182" s="739"/>
      <c r="DQ182" s="739"/>
      <c r="DR182" s="739"/>
      <c r="DS182" s="739"/>
      <c r="DT182" s="739"/>
      <c r="DU182" s="739"/>
      <c r="DV182" s="739"/>
      <c r="DW182" s="739"/>
    </row>
    <row r="183" spans="1:127" s="520" customFormat="1" ht="69" x14ac:dyDescent="0.75">
      <c r="A183" s="99" t="s">
        <v>362</v>
      </c>
      <c r="B183" s="521"/>
      <c r="C183" s="521"/>
      <c r="D183" s="521"/>
      <c r="E183" s="521"/>
      <c r="F183" s="521"/>
      <c r="G183" s="521"/>
      <c r="H183" s="521"/>
      <c r="I183" s="521"/>
      <c r="J183" s="521"/>
      <c r="K183" s="521"/>
      <c r="L183" s="521"/>
      <c r="M183" s="521"/>
      <c r="N183" s="521"/>
      <c r="O183" s="521"/>
      <c r="P183" s="521"/>
      <c r="Q183" s="521"/>
      <c r="R183" s="521"/>
      <c r="S183" s="521"/>
      <c r="T183" s="521"/>
      <c r="U183" s="521"/>
      <c r="V183" s="521"/>
      <c r="W183" s="521"/>
      <c r="X183" s="521"/>
      <c r="Y183" s="521"/>
      <c r="Z183" s="521"/>
      <c r="AA183" s="521"/>
      <c r="AB183" s="521"/>
      <c r="AC183" s="521"/>
      <c r="AD183" s="521"/>
      <c r="AE183" s="521"/>
      <c r="AF183" s="521"/>
      <c r="AG183" s="521"/>
      <c r="AH183" s="521"/>
      <c r="AI183" s="521"/>
      <c r="AJ183" s="521"/>
      <c r="AK183" s="521"/>
      <c r="AL183" s="521"/>
      <c r="AM183" s="521"/>
      <c r="AN183" s="521"/>
      <c r="AO183" s="521"/>
      <c r="AP183" s="521"/>
      <c r="AQ183" s="521"/>
      <c r="AR183" s="521"/>
      <c r="AS183" s="521"/>
      <c r="AT183" s="521"/>
      <c r="AU183" s="521"/>
      <c r="AV183" s="521"/>
      <c r="AW183" s="521"/>
      <c r="AX183" s="521"/>
      <c r="AY183" s="521"/>
      <c r="AZ183" s="521"/>
      <c r="BA183" s="521"/>
      <c r="BB183" s="521"/>
      <c r="BC183" s="521"/>
      <c r="BD183" s="521"/>
      <c r="BE183" s="521"/>
      <c r="BF183" s="521"/>
      <c r="BG183" s="521"/>
      <c r="BH183" s="521"/>
      <c r="BI183" s="52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1"/>
      <c r="DD183" s="101"/>
      <c r="DE183" s="101"/>
      <c r="DF183" s="101"/>
      <c r="DG183" s="101"/>
      <c r="DH183" s="101"/>
      <c r="DI183" s="101"/>
      <c r="DJ183" s="101"/>
      <c r="DK183" s="101"/>
      <c r="DL183" s="101"/>
      <c r="DM183" s="101"/>
      <c r="DN183" s="101"/>
      <c r="DO183" s="101"/>
      <c r="DP183" s="101"/>
      <c r="DQ183" s="101"/>
      <c r="DR183" s="101"/>
      <c r="DS183" s="101"/>
      <c r="DT183" s="101"/>
      <c r="DU183" s="101"/>
      <c r="DV183" s="101"/>
      <c r="DW183" s="101"/>
    </row>
    <row r="184" spans="1:127" s="520" customFormat="1" ht="63.75" x14ac:dyDescent="0.75">
      <c r="A184" s="823" t="s">
        <v>381</v>
      </c>
      <c r="B184" s="823"/>
      <c r="C184" s="823"/>
      <c r="D184" s="823"/>
      <c r="E184" s="823"/>
      <c r="F184" s="823"/>
      <c r="G184" s="823"/>
      <c r="H184" s="823"/>
      <c r="I184" s="823"/>
      <c r="J184" s="823"/>
      <c r="K184" s="823"/>
      <c r="L184" s="823"/>
      <c r="M184" s="823"/>
      <c r="N184" s="823"/>
      <c r="O184" s="823"/>
      <c r="P184" s="823"/>
      <c r="Q184" s="823"/>
      <c r="R184" s="823"/>
      <c r="S184" s="823"/>
      <c r="T184" s="823"/>
      <c r="U184" s="823"/>
      <c r="V184" s="823"/>
      <c r="W184" s="823"/>
      <c r="X184" s="823"/>
      <c r="Y184" s="823"/>
      <c r="Z184" s="823"/>
      <c r="AA184" s="823"/>
      <c r="AB184" s="823"/>
      <c r="AC184" s="823"/>
      <c r="AD184" s="823"/>
      <c r="AE184" s="823"/>
      <c r="AF184" s="823"/>
      <c r="AG184" s="823"/>
      <c r="AH184" s="823"/>
      <c r="AI184" s="823"/>
      <c r="AJ184" s="823"/>
      <c r="AK184" s="823"/>
      <c r="AL184" s="823"/>
      <c r="AM184" s="823"/>
      <c r="AN184" s="823"/>
      <c r="AO184" s="823"/>
      <c r="AP184" s="823"/>
      <c r="AQ184" s="823"/>
      <c r="AR184" s="823"/>
      <c r="AS184" s="823"/>
      <c r="AT184" s="823"/>
      <c r="AU184" s="823"/>
      <c r="AV184" s="823"/>
      <c r="AW184" s="823"/>
      <c r="AX184" s="823"/>
      <c r="AY184" s="823"/>
      <c r="AZ184" s="823"/>
      <c r="BA184" s="823"/>
      <c r="BB184" s="823"/>
      <c r="BC184" s="823"/>
      <c r="BD184" s="823"/>
      <c r="BE184" s="823"/>
      <c r="BF184" s="823"/>
      <c r="BG184" s="823"/>
      <c r="BH184" s="823"/>
      <c r="BI184" s="823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1"/>
      <c r="DD184" s="101"/>
      <c r="DE184" s="101"/>
      <c r="DF184" s="101"/>
      <c r="DG184" s="101"/>
      <c r="DH184" s="101"/>
      <c r="DI184" s="101"/>
      <c r="DJ184" s="101"/>
      <c r="DK184" s="101"/>
      <c r="DL184" s="101"/>
      <c r="DM184" s="101"/>
      <c r="DN184" s="101"/>
      <c r="DO184" s="101"/>
      <c r="DP184" s="101"/>
      <c r="DQ184" s="101"/>
      <c r="DR184" s="101"/>
      <c r="DS184" s="101"/>
      <c r="DT184" s="101"/>
      <c r="DU184" s="101"/>
      <c r="DV184" s="101"/>
      <c r="DW184" s="101"/>
    </row>
    <row r="185" spans="1:127" s="520" customFormat="1" ht="48" customHeight="1" x14ac:dyDescent="0.8">
      <c r="A185" s="446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1"/>
      <c r="CM185" s="101"/>
      <c r="CN185" s="101"/>
      <c r="CO185" s="101"/>
      <c r="CP185" s="101"/>
      <c r="CQ185" s="101"/>
      <c r="CR185" s="101"/>
      <c r="CS185" s="101"/>
      <c r="CT185" s="101"/>
      <c r="CU185" s="101"/>
      <c r="CV185" s="101"/>
      <c r="CW185" s="101"/>
      <c r="CX185" s="101"/>
      <c r="CY185" s="101"/>
      <c r="CZ185" s="101"/>
      <c r="DA185" s="101"/>
      <c r="DB185" s="101"/>
      <c r="DC185" s="101"/>
      <c r="DD185" s="101"/>
      <c r="DE185" s="101"/>
      <c r="DF185" s="101"/>
      <c r="DG185" s="101"/>
      <c r="DH185" s="101"/>
      <c r="DI185" s="101"/>
      <c r="DJ185" s="101"/>
      <c r="DK185" s="101"/>
      <c r="DL185" s="101"/>
      <c r="DM185" s="101"/>
      <c r="DN185" s="101"/>
      <c r="DO185" s="101"/>
      <c r="DP185" s="101"/>
      <c r="DQ185" s="101"/>
      <c r="DR185" s="101"/>
      <c r="DS185" s="101"/>
      <c r="DT185" s="101"/>
      <c r="DU185" s="101"/>
      <c r="DV185" s="101"/>
      <c r="DW185" s="101"/>
    </row>
    <row r="186" spans="1:127" s="520" customFormat="1" ht="63.75" x14ac:dyDescent="0.75">
      <c r="A186" s="3" t="s">
        <v>380</v>
      </c>
      <c r="B186" s="521"/>
      <c r="C186" s="521"/>
      <c r="D186" s="521"/>
      <c r="E186" s="521"/>
      <c r="F186" s="521"/>
      <c r="G186" s="521"/>
      <c r="H186" s="521"/>
      <c r="I186" s="521"/>
      <c r="J186" s="521"/>
      <c r="K186" s="521"/>
      <c r="L186" s="521"/>
      <c r="M186" s="521"/>
      <c r="N186" s="521"/>
      <c r="O186" s="521"/>
      <c r="P186" s="521"/>
      <c r="Q186" s="521"/>
      <c r="R186" s="521"/>
      <c r="S186" s="521"/>
      <c r="T186" s="521"/>
      <c r="U186" s="521"/>
      <c r="V186" s="521"/>
      <c r="W186" s="521"/>
      <c r="X186" s="52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1"/>
      <c r="CM186" s="101"/>
      <c r="CN186" s="101"/>
      <c r="CO186" s="101"/>
      <c r="CP186" s="101"/>
      <c r="CQ186" s="101"/>
      <c r="CR186" s="101"/>
      <c r="CS186" s="101"/>
      <c r="CT186" s="101"/>
      <c r="CU186" s="101"/>
      <c r="CV186" s="101"/>
      <c r="CW186" s="101"/>
      <c r="CX186" s="101"/>
      <c r="CY186" s="101"/>
      <c r="CZ186" s="101"/>
      <c r="DA186" s="101"/>
      <c r="DB186" s="101"/>
      <c r="DC186" s="101"/>
      <c r="DD186" s="101"/>
      <c r="DE186" s="101"/>
      <c r="DF186" s="101"/>
      <c r="DG186" s="101"/>
      <c r="DH186" s="101"/>
      <c r="DI186" s="101"/>
      <c r="DJ186" s="101"/>
      <c r="DK186" s="101"/>
      <c r="DL186" s="101"/>
      <c r="DM186" s="101"/>
      <c r="DN186" s="101"/>
      <c r="DO186" s="101"/>
      <c r="DP186" s="101"/>
      <c r="DQ186" s="101"/>
      <c r="DR186" s="101"/>
      <c r="DS186" s="101"/>
      <c r="DT186" s="101"/>
      <c r="DU186" s="101"/>
      <c r="DV186" s="101"/>
      <c r="DW186" s="101"/>
    </row>
    <row r="187" spans="1:127" s="520" customFormat="1" ht="63.75" x14ac:dyDescent="0.75">
      <c r="A187" s="3" t="s">
        <v>418</v>
      </c>
      <c r="B187" s="521"/>
      <c r="C187" s="521"/>
      <c r="D187" s="521"/>
      <c r="E187" s="521"/>
      <c r="F187" s="521"/>
      <c r="G187" s="521"/>
      <c r="H187" s="521"/>
      <c r="I187" s="521"/>
      <c r="J187" s="521"/>
      <c r="K187" s="521"/>
      <c r="L187" s="521"/>
      <c r="M187" s="521"/>
      <c r="N187" s="521"/>
      <c r="O187" s="521"/>
      <c r="P187" s="521"/>
      <c r="Q187" s="521"/>
      <c r="R187" s="521"/>
      <c r="S187" s="521"/>
      <c r="T187" s="521"/>
      <c r="U187" s="521"/>
      <c r="V187" s="521"/>
      <c r="W187" s="521"/>
      <c r="X187" s="52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  <c r="BZ187" s="101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1"/>
      <c r="CM187" s="101"/>
      <c r="CN187" s="101"/>
      <c r="CO187" s="101"/>
      <c r="CP187" s="101"/>
      <c r="CQ187" s="101"/>
      <c r="CR187" s="101"/>
      <c r="CS187" s="101"/>
      <c r="CT187" s="101"/>
      <c r="CU187" s="101"/>
      <c r="CV187" s="101"/>
      <c r="CW187" s="101"/>
      <c r="CX187" s="101"/>
      <c r="CY187" s="101"/>
      <c r="CZ187" s="101"/>
      <c r="DA187" s="101"/>
      <c r="DB187" s="101"/>
      <c r="DC187" s="101"/>
      <c r="DD187" s="101"/>
      <c r="DE187" s="101"/>
      <c r="DF187" s="101"/>
      <c r="DG187" s="101"/>
      <c r="DH187" s="101"/>
      <c r="DI187" s="101"/>
      <c r="DJ187" s="101"/>
      <c r="DK187" s="101"/>
      <c r="DL187" s="101"/>
      <c r="DM187" s="101"/>
      <c r="DN187" s="101"/>
      <c r="DO187" s="101"/>
      <c r="DP187" s="101"/>
      <c r="DQ187" s="101"/>
      <c r="DR187" s="101"/>
      <c r="DS187" s="101"/>
      <c r="DT187" s="101"/>
      <c r="DU187" s="101"/>
      <c r="DV187" s="101"/>
      <c r="DW187" s="101"/>
    </row>
    <row r="188" spans="1:127" s="520" customFormat="1" ht="63.75" x14ac:dyDescent="0.75">
      <c r="A188" s="3" t="s">
        <v>419</v>
      </c>
      <c r="B188" s="521"/>
      <c r="C188" s="521"/>
      <c r="D188" s="521"/>
      <c r="E188" s="521"/>
      <c r="F188" s="521"/>
      <c r="G188" s="521"/>
      <c r="H188" s="521"/>
      <c r="I188" s="521"/>
      <c r="J188" s="521"/>
      <c r="K188" s="521"/>
      <c r="L188" s="521"/>
      <c r="M188" s="521"/>
      <c r="N188" s="521"/>
      <c r="O188" s="521"/>
      <c r="P188" s="521"/>
      <c r="Q188" s="521"/>
      <c r="R188" s="521"/>
      <c r="S188" s="521"/>
      <c r="T188" s="521"/>
      <c r="U188" s="521"/>
      <c r="V188" s="521"/>
      <c r="W188" s="521"/>
      <c r="X188" s="52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1"/>
      <c r="CM188" s="101"/>
      <c r="CN188" s="101"/>
      <c r="CO188" s="101"/>
      <c r="CP188" s="101"/>
      <c r="CQ188" s="101"/>
      <c r="CR188" s="101"/>
      <c r="CS188" s="101"/>
      <c r="CT188" s="101"/>
      <c r="CU188" s="101"/>
      <c r="CV188" s="101"/>
      <c r="CW188" s="101"/>
      <c r="CX188" s="101"/>
      <c r="CY188" s="101"/>
      <c r="CZ188" s="101"/>
      <c r="DA188" s="101"/>
      <c r="DB188" s="101"/>
      <c r="DC188" s="101"/>
      <c r="DD188" s="101"/>
      <c r="DE188" s="101"/>
      <c r="DF188" s="101"/>
      <c r="DG188" s="101"/>
      <c r="DH188" s="101"/>
      <c r="DI188" s="101"/>
      <c r="DJ188" s="101"/>
      <c r="DK188" s="101"/>
      <c r="DL188" s="101"/>
      <c r="DM188" s="101"/>
      <c r="DN188" s="101"/>
      <c r="DO188" s="101"/>
      <c r="DP188" s="101"/>
      <c r="DQ188" s="101"/>
      <c r="DR188" s="101"/>
      <c r="DS188" s="101"/>
      <c r="DT188" s="101"/>
      <c r="DU188" s="101"/>
      <c r="DV188" s="101"/>
      <c r="DW188" s="101"/>
    </row>
    <row r="189" spans="1:127" s="520" customFormat="1" ht="63.75" x14ac:dyDescent="0.75">
      <c r="A189" s="3" t="s">
        <v>420</v>
      </c>
      <c r="B189" s="521"/>
      <c r="C189" s="521"/>
      <c r="D189" s="521"/>
      <c r="E189" s="521"/>
      <c r="F189" s="521"/>
      <c r="G189" s="521"/>
      <c r="H189" s="521"/>
      <c r="I189" s="521"/>
      <c r="J189" s="521"/>
      <c r="K189" s="521"/>
      <c r="L189" s="521"/>
      <c r="M189" s="521"/>
      <c r="N189" s="521"/>
      <c r="O189" s="521"/>
      <c r="P189" s="521"/>
      <c r="Q189" s="521"/>
      <c r="R189" s="521"/>
      <c r="S189" s="521"/>
      <c r="T189" s="521"/>
      <c r="U189" s="521"/>
      <c r="V189" s="521"/>
      <c r="W189" s="521"/>
      <c r="X189" s="52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1"/>
      <c r="CM189" s="101"/>
      <c r="CN189" s="101"/>
      <c r="CO189" s="101"/>
      <c r="CP189" s="101"/>
      <c r="CQ189" s="101"/>
      <c r="CR189" s="101"/>
      <c r="CS189" s="101"/>
      <c r="CT189" s="101"/>
      <c r="CU189" s="101"/>
      <c r="CV189" s="101"/>
      <c r="CW189" s="101"/>
      <c r="CX189" s="101"/>
      <c r="CY189" s="101"/>
      <c r="CZ189" s="101"/>
      <c r="DA189" s="101"/>
      <c r="DB189" s="101"/>
      <c r="DC189" s="101"/>
      <c r="DD189" s="101"/>
      <c r="DE189" s="101"/>
      <c r="DF189" s="101"/>
      <c r="DG189" s="101"/>
      <c r="DH189" s="101"/>
      <c r="DI189" s="101"/>
      <c r="DJ189" s="101"/>
      <c r="DK189" s="101"/>
      <c r="DL189" s="101"/>
      <c r="DM189" s="101"/>
      <c r="DN189" s="101"/>
      <c r="DO189" s="101"/>
      <c r="DP189" s="101"/>
      <c r="DQ189" s="101"/>
      <c r="DR189" s="101"/>
      <c r="DS189" s="101"/>
      <c r="DT189" s="101"/>
      <c r="DU189" s="101"/>
      <c r="DV189" s="101"/>
      <c r="DW189" s="101"/>
    </row>
    <row r="190" spans="1:127" s="520" customFormat="1" ht="86.25" customHeight="1" x14ac:dyDescent="0.7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515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1"/>
      <c r="CA190" s="101"/>
      <c r="CB190" s="101"/>
      <c r="CC190" s="101"/>
      <c r="CD190" s="101"/>
      <c r="CE190" s="101"/>
      <c r="CF190" s="101"/>
      <c r="CG190" s="101"/>
      <c r="CH190" s="101"/>
      <c r="CI190" s="101"/>
      <c r="CJ190" s="101"/>
      <c r="CK190" s="101"/>
      <c r="CL190" s="101"/>
      <c r="CM190" s="101"/>
      <c r="CN190" s="101"/>
      <c r="CO190" s="101"/>
      <c r="CP190" s="101"/>
      <c r="CQ190" s="101"/>
      <c r="CR190" s="101"/>
      <c r="CS190" s="101"/>
      <c r="CT190" s="101"/>
      <c r="CU190" s="101"/>
      <c r="CV190" s="101"/>
      <c r="CW190" s="101"/>
      <c r="CX190" s="101"/>
      <c r="CY190" s="101"/>
      <c r="CZ190" s="101"/>
      <c r="DA190" s="101"/>
      <c r="DB190" s="101"/>
      <c r="DC190" s="101"/>
      <c r="DD190" s="101"/>
      <c r="DE190" s="101"/>
      <c r="DF190" s="101"/>
      <c r="DG190" s="101"/>
      <c r="DH190" s="101"/>
      <c r="DI190" s="101"/>
      <c r="DJ190" s="101"/>
      <c r="DK190" s="101"/>
      <c r="DL190" s="101"/>
      <c r="DM190" s="101"/>
      <c r="DN190" s="101"/>
      <c r="DO190" s="101"/>
      <c r="DP190" s="101"/>
      <c r="DQ190" s="101"/>
      <c r="DR190" s="101"/>
      <c r="DS190" s="101"/>
      <c r="DT190" s="101"/>
      <c r="DU190" s="101"/>
      <c r="DV190" s="101"/>
      <c r="DW190" s="101"/>
    </row>
    <row r="191" spans="1:127" s="303" customFormat="1" ht="70.5" x14ac:dyDescent="0.2">
      <c r="A191" s="805" t="s">
        <v>99</v>
      </c>
      <c r="B191" s="805"/>
      <c r="C191" s="805"/>
      <c r="D191" s="805"/>
      <c r="E191" s="805"/>
      <c r="F191" s="805"/>
      <c r="G191" s="805"/>
      <c r="H191" s="805"/>
      <c r="I191" s="805"/>
      <c r="J191" s="805"/>
      <c r="K191" s="805"/>
      <c r="L191" s="805"/>
      <c r="M191" s="805"/>
      <c r="N191" s="805"/>
      <c r="O191" s="805"/>
      <c r="P191" s="805"/>
      <c r="Q191" s="805"/>
      <c r="R191" s="805"/>
      <c r="S191" s="805"/>
      <c r="T191" s="805"/>
      <c r="U191" s="805"/>
      <c r="V191" s="805"/>
      <c r="W191" s="805"/>
      <c r="X191" s="805"/>
      <c r="Y191" s="585"/>
      <c r="Z191" s="585"/>
      <c r="AA191" s="585"/>
      <c r="AB191" s="585"/>
      <c r="AC191" s="585"/>
      <c r="AD191" s="585"/>
      <c r="AE191" s="585"/>
      <c r="AF191" s="585"/>
      <c r="AG191" s="806" t="s">
        <v>99</v>
      </c>
      <c r="AH191" s="806"/>
      <c r="AI191" s="806"/>
      <c r="AJ191" s="806"/>
      <c r="AK191" s="806"/>
      <c r="AL191" s="806"/>
      <c r="AM191" s="806"/>
      <c r="AN191" s="806"/>
      <c r="AO191" s="806"/>
      <c r="AP191" s="806"/>
      <c r="AQ191" s="806"/>
      <c r="AR191" s="806"/>
      <c r="AS191" s="806"/>
      <c r="AT191" s="806"/>
      <c r="AU191" s="806"/>
      <c r="AV191" s="806"/>
      <c r="AW191" s="806"/>
      <c r="AX191" s="806"/>
      <c r="AY191" s="806"/>
      <c r="AZ191" s="806"/>
      <c r="BA191" s="806"/>
      <c r="BB191" s="806"/>
      <c r="BC191" s="806"/>
      <c r="BD191" s="806"/>
      <c r="BE191" s="806"/>
      <c r="BF191" s="806"/>
      <c r="BG191" s="806"/>
      <c r="BH191" s="806"/>
      <c r="BI191" s="806"/>
      <c r="BJ191" s="586"/>
      <c r="BK191" s="586"/>
      <c r="BL191" s="586"/>
      <c r="BM191" s="586"/>
    </row>
    <row r="192" spans="1:127" s="302" customFormat="1" ht="156" customHeight="1" x14ac:dyDescent="0.2">
      <c r="A192" s="801" t="s">
        <v>421</v>
      </c>
      <c r="B192" s="801"/>
      <c r="C192" s="801"/>
      <c r="D192" s="801"/>
      <c r="E192" s="801"/>
      <c r="F192" s="801"/>
      <c r="G192" s="801"/>
      <c r="H192" s="801"/>
      <c r="I192" s="801"/>
      <c r="J192" s="801"/>
      <c r="K192" s="801"/>
      <c r="L192" s="801"/>
      <c r="M192" s="801"/>
      <c r="N192" s="801"/>
      <c r="O192" s="801"/>
      <c r="P192" s="801"/>
      <c r="Q192" s="801"/>
      <c r="R192" s="801"/>
      <c r="S192" s="801"/>
      <c r="T192" s="801"/>
      <c r="U192" s="801"/>
      <c r="V192" s="801"/>
      <c r="W192" s="801"/>
      <c r="X192" s="801"/>
      <c r="Y192" s="801"/>
      <c r="Z192" s="545"/>
      <c r="AA192" s="546"/>
      <c r="AB192" s="545"/>
      <c r="AC192" s="545"/>
      <c r="AD192" s="547"/>
      <c r="AE192" s="545"/>
      <c r="AF192" s="551"/>
      <c r="AG192" s="807" t="s">
        <v>257</v>
      </c>
      <c r="AH192" s="807"/>
      <c r="AI192" s="807"/>
      <c r="AJ192" s="807"/>
      <c r="AK192" s="807"/>
      <c r="AL192" s="807"/>
      <c r="AM192" s="807"/>
      <c r="AN192" s="807"/>
      <c r="AO192" s="807"/>
      <c r="AP192" s="807"/>
      <c r="AQ192" s="807"/>
      <c r="AR192" s="807"/>
      <c r="AS192" s="807"/>
      <c r="AT192" s="807"/>
      <c r="AU192" s="807"/>
      <c r="AV192" s="807"/>
      <c r="AW192" s="807"/>
      <c r="AX192" s="807"/>
      <c r="AY192" s="807"/>
      <c r="AZ192" s="807"/>
      <c r="BA192" s="807"/>
      <c r="BB192" s="807"/>
      <c r="BC192" s="807"/>
      <c r="BD192" s="807"/>
      <c r="BE192" s="807"/>
      <c r="BF192" s="807"/>
      <c r="BG192" s="807"/>
      <c r="BH192" s="807"/>
      <c r="BI192" s="807"/>
      <c r="BJ192" s="544"/>
      <c r="BK192" s="544"/>
      <c r="BL192" s="544"/>
      <c r="BM192" s="544"/>
    </row>
    <row r="193" spans="1:65" s="302" customFormat="1" ht="159.75" customHeight="1" x14ac:dyDescent="0.85">
      <c r="A193" s="800" t="s">
        <v>400</v>
      </c>
      <c r="B193" s="800"/>
      <c r="C193" s="800"/>
      <c r="D193" s="800"/>
      <c r="E193" s="800"/>
      <c r="F193" s="800"/>
      <c r="G193" s="800"/>
      <c r="H193" s="800"/>
      <c r="I193" s="800"/>
      <c r="J193" s="800"/>
      <c r="K193" s="800"/>
      <c r="L193" s="800"/>
      <c r="M193" s="800"/>
      <c r="N193" s="800"/>
      <c r="O193" s="800"/>
      <c r="P193" s="800"/>
      <c r="Q193" s="800"/>
      <c r="R193" s="800"/>
      <c r="S193" s="800"/>
      <c r="T193" s="800"/>
      <c r="U193" s="800"/>
      <c r="V193" s="800"/>
      <c r="W193" s="800"/>
      <c r="X193" s="800"/>
      <c r="Y193" s="570"/>
      <c r="Z193" s="570"/>
      <c r="AA193" s="571"/>
      <c r="AB193" s="570"/>
      <c r="AC193" s="570"/>
      <c r="AD193" s="572"/>
      <c r="AE193" s="570"/>
      <c r="AF193" s="573"/>
      <c r="AG193" s="800" t="s">
        <v>403</v>
      </c>
      <c r="AH193" s="800"/>
      <c r="AI193" s="800"/>
      <c r="AJ193" s="800"/>
      <c r="AK193" s="800"/>
      <c r="AL193" s="800"/>
      <c r="AM193" s="800"/>
      <c r="AN193" s="800"/>
      <c r="AO193" s="800"/>
      <c r="AP193" s="800"/>
      <c r="AQ193" s="800"/>
      <c r="AR193" s="800"/>
      <c r="AS193" s="800"/>
      <c r="AT193" s="800"/>
      <c r="AU193" s="800"/>
      <c r="AV193" s="800"/>
      <c r="AW193" s="800"/>
      <c r="AX193" s="800"/>
      <c r="AY193" s="800"/>
      <c r="AZ193" s="800"/>
      <c r="BA193" s="800"/>
      <c r="BB193" s="800"/>
      <c r="BC193" s="800"/>
      <c r="BD193" s="800"/>
      <c r="BE193" s="800"/>
      <c r="BF193" s="800"/>
      <c r="BG193" s="800"/>
      <c r="BH193" s="800"/>
      <c r="BI193" s="544"/>
      <c r="BJ193" s="544"/>
      <c r="BK193" s="544"/>
      <c r="BL193" s="544"/>
      <c r="BM193" s="544"/>
    </row>
    <row r="194" spans="1:65" s="293" customFormat="1" ht="69" x14ac:dyDescent="0.85">
      <c r="A194" s="802" t="s">
        <v>401</v>
      </c>
      <c r="B194" s="802"/>
      <c r="C194" s="802"/>
      <c r="D194" s="802"/>
      <c r="E194" s="802"/>
      <c r="F194" s="802"/>
      <c r="G194" s="802"/>
      <c r="H194" s="802"/>
      <c r="I194" s="802"/>
      <c r="J194" s="802"/>
      <c r="K194" s="802"/>
      <c r="L194" s="802"/>
      <c r="M194" s="802"/>
      <c r="N194" s="802"/>
      <c r="O194" s="802"/>
      <c r="P194" s="802"/>
      <c r="Q194" s="802"/>
      <c r="R194" s="802"/>
      <c r="S194" s="802"/>
      <c r="T194" s="802"/>
      <c r="U194" s="802"/>
      <c r="V194" s="802"/>
      <c r="W194" s="802"/>
      <c r="X194" s="570"/>
      <c r="Y194" s="570"/>
      <c r="Z194" s="570"/>
      <c r="AA194" s="571"/>
      <c r="AC194" s="570"/>
      <c r="AD194" s="572"/>
      <c r="AE194" s="570"/>
      <c r="AF194" s="301"/>
      <c r="AG194" s="802" t="s">
        <v>401</v>
      </c>
      <c r="AH194" s="802"/>
      <c r="AI194" s="802"/>
      <c r="AJ194" s="802"/>
      <c r="AK194" s="802"/>
      <c r="AL194" s="802"/>
      <c r="AM194" s="802"/>
      <c r="AN194" s="802"/>
      <c r="AO194" s="802"/>
      <c r="AP194" s="802"/>
      <c r="AQ194" s="802"/>
      <c r="AR194" s="802"/>
      <c r="AS194" s="802"/>
      <c r="AT194" s="802"/>
      <c r="AU194" s="802"/>
      <c r="AV194" s="802"/>
      <c r="AW194" s="802"/>
      <c r="AX194" s="802"/>
      <c r="AY194" s="802"/>
      <c r="AZ194" s="802"/>
      <c r="BA194" s="802"/>
      <c r="BB194" s="802"/>
      <c r="BC194" s="802"/>
      <c r="BD194" s="570"/>
      <c r="BE194" s="572"/>
      <c r="BF194" s="572"/>
      <c r="BG194" s="570"/>
      <c r="BH194" s="570"/>
      <c r="BI194" s="301"/>
      <c r="BJ194" s="301"/>
      <c r="BK194" s="301"/>
      <c r="BL194" s="301"/>
      <c r="BM194" s="301"/>
    </row>
    <row r="195" spans="1:65" s="302" customFormat="1" ht="69" x14ac:dyDescent="0.2">
      <c r="A195" s="538"/>
      <c r="B195" s="538"/>
      <c r="C195" s="538"/>
      <c r="D195" s="538"/>
      <c r="E195" s="538"/>
      <c r="F195" s="538"/>
      <c r="G195" s="538"/>
      <c r="H195" s="538"/>
      <c r="I195" s="538"/>
      <c r="J195" s="538"/>
      <c r="K195" s="538"/>
      <c r="L195" s="538"/>
      <c r="M195" s="538"/>
      <c r="N195" s="538"/>
      <c r="O195" s="538"/>
      <c r="P195" s="538"/>
      <c r="Q195" s="538"/>
      <c r="R195" s="538"/>
      <c r="S195" s="538"/>
      <c r="T195" s="538"/>
      <c r="U195" s="538"/>
      <c r="V195" s="538"/>
      <c r="W195" s="538"/>
      <c r="X195" s="545"/>
      <c r="Y195" s="545"/>
      <c r="Z195" s="545"/>
      <c r="AA195" s="546"/>
      <c r="AC195" s="545"/>
      <c r="AD195" s="547"/>
      <c r="AE195" s="545"/>
      <c r="AF195" s="544"/>
      <c r="AG195" s="550"/>
      <c r="AH195" s="550"/>
      <c r="AI195" s="550"/>
      <c r="AJ195" s="550"/>
      <c r="AK195" s="550"/>
      <c r="AL195" s="545"/>
      <c r="AM195" s="547"/>
      <c r="AN195" s="545"/>
      <c r="AO195" s="545"/>
      <c r="AP195" s="547"/>
      <c r="AQ195" s="545"/>
      <c r="AR195" s="545"/>
      <c r="AS195" s="547"/>
      <c r="AT195" s="545"/>
      <c r="AU195" s="545"/>
      <c r="AV195" s="547"/>
      <c r="AW195" s="545"/>
      <c r="AX195" s="545"/>
      <c r="AY195" s="545"/>
      <c r="AZ195" s="545"/>
      <c r="BA195" s="545"/>
      <c r="BB195" s="545"/>
      <c r="BC195" s="545"/>
      <c r="BD195" s="545"/>
      <c r="BE195" s="547"/>
      <c r="BF195" s="547"/>
      <c r="BG195" s="545"/>
      <c r="BH195" s="545"/>
      <c r="BI195" s="544"/>
      <c r="BJ195" s="544"/>
      <c r="BK195" s="544"/>
      <c r="BL195" s="544"/>
      <c r="BM195" s="544"/>
    </row>
    <row r="196" spans="1:65" s="302" customFormat="1" ht="176.25" customHeight="1" x14ac:dyDescent="0.2">
      <c r="A196" s="803" t="s">
        <v>423</v>
      </c>
      <c r="B196" s="803"/>
      <c r="C196" s="803"/>
      <c r="D196" s="803"/>
      <c r="E196" s="803"/>
      <c r="F196" s="803"/>
      <c r="G196" s="803"/>
      <c r="H196" s="803"/>
      <c r="I196" s="803"/>
      <c r="J196" s="803"/>
      <c r="K196" s="803"/>
      <c r="L196" s="803"/>
      <c r="M196" s="803"/>
      <c r="N196" s="803"/>
      <c r="O196" s="803"/>
      <c r="P196" s="803"/>
      <c r="Q196" s="803"/>
      <c r="R196" s="803"/>
      <c r="S196" s="803"/>
      <c r="T196" s="803"/>
      <c r="U196" s="803"/>
      <c r="V196" s="803"/>
      <c r="W196" s="803"/>
      <c r="X196" s="803"/>
      <c r="Y196" s="803"/>
      <c r="Z196" s="545"/>
      <c r="AA196" s="546"/>
      <c r="AB196" s="545"/>
      <c r="AC196" s="545"/>
      <c r="AD196" s="547"/>
      <c r="AE196" s="545"/>
      <c r="AF196" s="542"/>
      <c r="AG196" s="803" t="s">
        <v>429</v>
      </c>
      <c r="AH196" s="803"/>
      <c r="AI196" s="803"/>
      <c r="AJ196" s="803"/>
      <c r="AK196" s="803"/>
      <c r="AL196" s="803"/>
      <c r="AM196" s="803"/>
      <c r="AN196" s="803"/>
      <c r="AO196" s="803"/>
      <c r="AP196" s="803"/>
      <c r="AQ196" s="803"/>
      <c r="AR196" s="803"/>
      <c r="AS196" s="803"/>
      <c r="AT196" s="803"/>
      <c r="AU196" s="803"/>
      <c r="AV196" s="803"/>
      <c r="AW196" s="803"/>
      <c r="AX196" s="803"/>
      <c r="AY196" s="803"/>
      <c r="AZ196" s="803"/>
      <c r="BA196" s="803"/>
      <c r="BB196" s="803"/>
      <c r="BC196" s="803"/>
      <c r="BD196" s="803"/>
      <c r="BE196" s="803"/>
      <c r="BF196" s="803"/>
      <c r="BG196" s="803"/>
      <c r="BH196" s="803"/>
      <c r="BI196" s="803"/>
      <c r="BJ196" s="544"/>
      <c r="BK196" s="544"/>
      <c r="BL196" s="544"/>
      <c r="BM196" s="544"/>
    </row>
    <row r="197" spans="1:65" s="293" customFormat="1" ht="117" customHeight="1" x14ac:dyDescent="0.85">
      <c r="A197" s="800" t="s">
        <v>402</v>
      </c>
      <c r="B197" s="800"/>
      <c r="C197" s="800"/>
      <c r="D197" s="800"/>
      <c r="E197" s="800"/>
      <c r="F197" s="800"/>
      <c r="G197" s="800"/>
      <c r="H197" s="800"/>
      <c r="I197" s="800"/>
      <c r="J197" s="800"/>
      <c r="K197" s="800"/>
      <c r="L197" s="800"/>
      <c r="M197" s="800"/>
      <c r="N197" s="800"/>
      <c r="O197" s="800"/>
      <c r="P197" s="800"/>
      <c r="Q197" s="800"/>
      <c r="R197" s="800"/>
      <c r="S197" s="800"/>
      <c r="T197" s="800"/>
      <c r="U197" s="800"/>
      <c r="V197" s="800"/>
      <c r="W197" s="800"/>
      <c r="X197" s="800"/>
      <c r="Y197" s="570"/>
      <c r="Z197" s="570"/>
      <c r="AA197" s="571"/>
      <c r="AB197" s="570"/>
      <c r="AC197" s="570"/>
      <c r="AD197" s="572"/>
      <c r="AE197" s="570"/>
      <c r="AF197" s="573"/>
      <c r="AG197" s="800" t="s">
        <v>404</v>
      </c>
      <c r="AH197" s="800"/>
      <c r="AI197" s="800"/>
      <c r="AJ197" s="800"/>
      <c r="AK197" s="800"/>
      <c r="AL197" s="800"/>
      <c r="AM197" s="800"/>
      <c r="AN197" s="800"/>
      <c r="AO197" s="800"/>
      <c r="AP197" s="800"/>
      <c r="AQ197" s="800"/>
      <c r="AR197" s="800"/>
      <c r="AS197" s="800"/>
      <c r="AT197" s="800"/>
      <c r="AU197" s="800"/>
      <c r="AV197" s="800"/>
      <c r="AW197" s="800"/>
      <c r="AX197" s="800"/>
      <c r="AY197" s="800"/>
      <c r="AZ197" s="800"/>
      <c r="BA197" s="800"/>
      <c r="BB197" s="800"/>
      <c r="BC197" s="800"/>
      <c r="BD197" s="800"/>
      <c r="BE197" s="800"/>
      <c r="BF197" s="800"/>
      <c r="BG197" s="800"/>
      <c r="BH197" s="800"/>
      <c r="BI197" s="301"/>
      <c r="BJ197" s="301"/>
      <c r="BK197" s="301"/>
      <c r="BL197" s="301"/>
      <c r="BM197" s="301"/>
    </row>
    <row r="198" spans="1:65" s="293" customFormat="1" ht="69" x14ac:dyDescent="0.85">
      <c r="A198" s="802" t="s">
        <v>401</v>
      </c>
      <c r="B198" s="802"/>
      <c r="C198" s="802"/>
      <c r="D198" s="802"/>
      <c r="E198" s="802"/>
      <c r="F198" s="802"/>
      <c r="G198" s="802"/>
      <c r="H198" s="802"/>
      <c r="I198" s="802"/>
      <c r="J198" s="802"/>
      <c r="K198" s="802"/>
      <c r="L198" s="802"/>
      <c r="M198" s="802"/>
      <c r="N198" s="802"/>
      <c r="O198" s="802"/>
      <c r="P198" s="802"/>
      <c r="Q198" s="802"/>
      <c r="R198" s="802"/>
      <c r="S198" s="802"/>
      <c r="T198" s="802"/>
      <c r="U198" s="802"/>
      <c r="V198" s="802"/>
      <c r="W198" s="802"/>
      <c r="X198" s="570"/>
      <c r="Y198" s="570"/>
      <c r="Z198" s="570"/>
      <c r="AA198" s="571"/>
      <c r="AB198" s="570"/>
      <c r="AC198" s="570"/>
      <c r="AD198" s="572"/>
      <c r="AE198" s="570"/>
      <c r="AF198" s="574"/>
      <c r="AG198" s="802" t="s">
        <v>401</v>
      </c>
      <c r="AH198" s="802"/>
      <c r="AI198" s="802"/>
      <c r="AJ198" s="802"/>
      <c r="AK198" s="802"/>
      <c r="AL198" s="802"/>
      <c r="AM198" s="802"/>
      <c r="AN198" s="802"/>
      <c r="AO198" s="802"/>
      <c r="AP198" s="802"/>
      <c r="AQ198" s="802"/>
      <c r="AR198" s="802"/>
      <c r="AS198" s="802"/>
      <c r="AT198" s="802"/>
      <c r="AU198" s="802"/>
      <c r="AV198" s="802"/>
      <c r="AW198" s="802"/>
      <c r="AX198" s="802"/>
      <c r="AY198" s="802"/>
      <c r="AZ198" s="802"/>
      <c r="BA198" s="802"/>
      <c r="BB198" s="802"/>
      <c r="BC198" s="802"/>
      <c r="BD198" s="570"/>
      <c r="BE198" s="572"/>
      <c r="BF198" s="572"/>
      <c r="BG198" s="570"/>
      <c r="BH198" s="570"/>
      <c r="BI198" s="301"/>
      <c r="BJ198" s="301"/>
      <c r="BK198" s="301"/>
      <c r="BL198" s="301"/>
      <c r="BM198" s="301"/>
    </row>
    <row r="199" spans="1:65" s="302" customFormat="1" ht="69" x14ac:dyDescent="0.2">
      <c r="A199" s="550"/>
      <c r="B199" s="550"/>
      <c r="C199" s="550"/>
      <c r="D199" s="550"/>
      <c r="E199" s="550"/>
      <c r="F199" s="550"/>
      <c r="G199" s="545"/>
      <c r="H199" s="545"/>
      <c r="I199" s="545"/>
      <c r="J199" s="545"/>
      <c r="K199" s="545"/>
      <c r="L199" s="545"/>
      <c r="M199" s="545"/>
      <c r="N199" s="545"/>
      <c r="O199" s="549"/>
      <c r="P199" s="545"/>
      <c r="Q199" s="545"/>
      <c r="R199" s="545"/>
      <c r="S199" s="545"/>
      <c r="T199" s="545"/>
      <c r="U199" s="545"/>
      <c r="V199" s="545"/>
      <c r="W199" s="545"/>
      <c r="X199" s="545"/>
      <c r="Y199" s="545"/>
      <c r="Z199" s="545"/>
      <c r="AA199" s="546"/>
      <c r="AB199" s="545"/>
      <c r="AC199" s="545"/>
      <c r="AD199" s="547"/>
      <c r="AE199" s="545"/>
      <c r="AF199" s="550"/>
      <c r="AG199" s="538"/>
      <c r="AH199" s="538"/>
      <c r="AI199" s="538"/>
      <c r="AJ199" s="538"/>
      <c r="AK199" s="538"/>
      <c r="AL199" s="538"/>
      <c r="AM199" s="538"/>
      <c r="AN199" s="538"/>
      <c r="AO199" s="538"/>
      <c r="AP199" s="538"/>
      <c r="AQ199" s="538"/>
      <c r="AR199" s="538"/>
      <c r="AS199" s="538"/>
      <c r="AT199" s="538"/>
      <c r="AU199" s="538"/>
      <c r="AV199" s="538"/>
      <c r="AW199" s="538"/>
      <c r="AX199" s="538"/>
      <c r="AY199" s="538"/>
      <c r="AZ199" s="538"/>
      <c r="BA199" s="538"/>
      <c r="BB199" s="538"/>
      <c r="BC199" s="538"/>
      <c r="BD199" s="545"/>
      <c r="BE199" s="547"/>
      <c r="BF199" s="547"/>
      <c r="BG199" s="545"/>
      <c r="BH199" s="545"/>
      <c r="BI199" s="544"/>
      <c r="BJ199" s="544"/>
      <c r="BK199" s="544"/>
      <c r="BL199" s="544"/>
      <c r="BM199" s="544"/>
    </row>
    <row r="200" spans="1:65" s="302" customFormat="1" ht="186.75" customHeight="1" x14ac:dyDescent="0.2">
      <c r="A200" s="803" t="s">
        <v>422</v>
      </c>
      <c r="B200" s="803"/>
      <c r="C200" s="803"/>
      <c r="D200" s="803"/>
      <c r="E200" s="803"/>
      <c r="F200" s="803"/>
      <c r="G200" s="803"/>
      <c r="H200" s="803"/>
      <c r="I200" s="803"/>
      <c r="J200" s="803"/>
      <c r="K200" s="803"/>
      <c r="L200" s="803"/>
      <c r="M200" s="803"/>
      <c r="N200" s="803"/>
      <c r="O200" s="803"/>
      <c r="P200" s="803"/>
      <c r="Q200" s="803"/>
      <c r="R200" s="803"/>
      <c r="S200" s="803"/>
      <c r="T200" s="803"/>
      <c r="U200" s="803"/>
      <c r="V200" s="803"/>
      <c r="W200" s="803"/>
      <c r="X200" s="803"/>
      <c r="Y200" s="803"/>
      <c r="Z200" s="803"/>
      <c r="AA200" s="803"/>
      <c r="AB200" s="803"/>
      <c r="AC200" s="803"/>
      <c r="AD200" s="803"/>
      <c r="AE200" s="545"/>
      <c r="AF200" s="551"/>
      <c r="AG200" s="803" t="s">
        <v>379</v>
      </c>
      <c r="AH200" s="803"/>
      <c r="AI200" s="803"/>
      <c r="AJ200" s="803"/>
      <c r="AK200" s="803"/>
      <c r="AL200" s="803"/>
      <c r="AM200" s="803"/>
      <c r="AN200" s="803"/>
      <c r="AO200" s="803"/>
      <c r="AP200" s="803"/>
      <c r="AQ200" s="803"/>
      <c r="AR200" s="803"/>
      <c r="AS200" s="803"/>
      <c r="AT200" s="803"/>
      <c r="AU200" s="803"/>
      <c r="AV200" s="803"/>
      <c r="AW200" s="803"/>
      <c r="AX200" s="803"/>
      <c r="AY200" s="803"/>
      <c r="AZ200" s="803"/>
      <c r="BA200" s="803"/>
      <c r="BB200" s="803"/>
      <c r="BC200" s="803"/>
      <c r="BD200" s="803"/>
      <c r="BE200" s="803"/>
      <c r="BF200" s="547"/>
      <c r="BG200" s="545"/>
      <c r="BH200" s="545"/>
      <c r="BI200" s="544"/>
      <c r="BJ200" s="544"/>
      <c r="BK200" s="544"/>
      <c r="BL200" s="544"/>
      <c r="BM200" s="544"/>
    </row>
    <row r="201" spans="1:65" s="302" customFormat="1" ht="69" x14ac:dyDescent="0.2">
      <c r="A201" s="801" t="s">
        <v>128</v>
      </c>
      <c r="B201" s="801"/>
      <c r="C201" s="801"/>
      <c r="D201" s="801"/>
      <c r="E201" s="801"/>
      <c r="F201" s="801"/>
      <c r="G201" s="801"/>
      <c r="H201" s="801"/>
      <c r="I201" s="801"/>
      <c r="J201" s="801"/>
      <c r="K201" s="801"/>
      <c r="L201" s="801"/>
      <c r="M201" s="801"/>
      <c r="N201" s="801"/>
      <c r="O201" s="801"/>
      <c r="P201" s="801"/>
      <c r="Q201" s="542"/>
      <c r="R201" s="542"/>
      <c r="S201" s="542"/>
      <c r="T201" s="542"/>
      <c r="U201" s="542"/>
      <c r="V201" s="542"/>
      <c r="W201" s="542"/>
      <c r="X201" s="542"/>
      <c r="Y201" s="542"/>
      <c r="Z201" s="545"/>
      <c r="AA201" s="546"/>
      <c r="AB201" s="545"/>
      <c r="AC201" s="545"/>
      <c r="AD201" s="547"/>
      <c r="AE201" s="545"/>
      <c r="AF201" s="566"/>
      <c r="AG201" s="801" t="s">
        <v>405</v>
      </c>
      <c r="AH201" s="801"/>
      <c r="AI201" s="801"/>
      <c r="AJ201" s="801"/>
      <c r="AK201" s="801"/>
      <c r="AL201" s="801"/>
      <c r="AM201" s="801"/>
      <c r="AN201" s="801"/>
      <c r="AO201" s="801"/>
      <c r="AP201" s="801"/>
      <c r="AQ201" s="801"/>
      <c r="AR201" s="801"/>
      <c r="AS201" s="801"/>
      <c r="AT201" s="801"/>
      <c r="AU201" s="801"/>
      <c r="AV201" s="801"/>
      <c r="AW201" s="801"/>
      <c r="AX201" s="801"/>
      <c r="AY201" s="801"/>
      <c r="AZ201" s="801"/>
      <c r="BA201" s="801"/>
      <c r="BB201" s="801"/>
      <c r="BC201" s="801"/>
      <c r="BD201" s="801"/>
      <c r="BE201" s="801"/>
      <c r="BF201" s="801"/>
      <c r="BG201" s="801"/>
      <c r="BH201" s="801"/>
      <c r="BI201" s="544"/>
      <c r="BJ201" s="544"/>
      <c r="BK201" s="544"/>
      <c r="BL201" s="544"/>
      <c r="BM201" s="544"/>
    </row>
    <row r="202" spans="1:65" s="302" customFormat="1" ht="75" x14ac:dyDescent="0.2">
      <c r="A202" s="844"/>
      <c r="B202" s="844"/>
      <c r="C202" s="844"/>
      <c r="D202" s="844"/>
      <c r="E202" s="844"/>
      <c r="F202" s="844"/>
      <c r="G202" s="105"/>
      <c r="H202" s="522"/>
      <c r="I202" s="522"/>
      <c r="J202" s="522"/>
      <c r="K202" s="522"/>
      <c r="L202" s="522"/>
      <c r="M202" s="522"/>
      <c r="N202" s="523"/>
      <c r="O202" s="523"/>
      <c r="P202" s="523"/>
      <c r="Q202" s="523"/>
      <c r="R202" s="523"/>
      <c r="S202" s="523"/>
      <c r="T202" s="523"/>
      <c r="U202" s="523"/>
      <c r="V202" s="523"/>
      <c r="W202" s="523"/>
      <c r="X202" s="523"/>
      <c r="Y202" s="523"/>
      <c r="Z202" s="105"/>
      <c r="AA202" s="524"/>
      <c r="AB202" s="105"/>
      <c r="AC202" s="105"/>
      <c r="AD202" s="103"/>
      <c r="AE202" s="102"/>
      <c r="AF202" s="100"/>
      <c r="AG202" s="1074" t="s">
        <v>401</v>
      </c>
      <c r="AH202" s="1074"/>
      <c r="AI202" s="1074"/>
      <c r="AJ202" s="1074"/>
      <c r="AK202" s="1074"/>
      <c r="AL202" s="1074"/>
      <c r="AM202" s="1074"/>
      <c r="AN202" s="1074"/>
      <c r="AO202" s="1074"/>
      <c r="AP202" s="1074"/>
      <c r="AQ202" s="1074"/>
      <c r="AR202" s="1074"/>
      <c r="AS202" s="1074"/>
      <c r="AT202" s="1074"/>
      <c r="AU202" s="1074"/>
      <c r="AV202" s="1074"/>
      <c r="AW202" s="1074"/>
      <c r="AX202" s="1074"/>
      <c r="AY202" s="1074"/>
      <c r="AZ202" s="1074"/>
      <c r="BA202" s="1074"/>
      <c r="BB202" s="1074"/>
      <c r="BC202" s="1074"/>
      <c r="BD202" s="545"/>
      <c r="BE202" s="548"/>
      <c r="BF202" s="548"/>
      <c r="BG202" s="545"/>
      <c r="BH202" s="545"/>
      <c r="BI202" s="544"/>
      <c r="BJ202" s="544"/>
      <c r="BK202" s="544"/>
      <c r="BL202" s="544"/>
      <c r="BM202" s="544"/>
    </row>
    <row r="203" spans="1:65" s="302" customFormat="1" ht="75" x14ac:dyDescent="0.2">
      <c r="A203" s="846"/>
      <c r="B203" s="846"/>
      <c r="C203" s="846"/>
      <c r="D203" s="846"/>
      <c r="E203" s="846"/>
      <c r="F203" s="846"/>
      <c r="G203" s="105"/>
      <c r="H203" s="527"/>
      <c r="I203" s="524"/>
      <c r="J203" s="524"/>
      <c r="K203" s="524"/>
      <c r="L203" s="524"/>
      <c r="M203" s="524"/>
      <c r="N203" s="523"/>
      <c r="O203" s="523"/>
      <c r="P203" s="523"/>
      <c r="Q203" s="523"/>
      <c r="R203" s="523"/>
      <c r="S203" s="523"/>
      <c r="T203" s="523"/>
      <c r="U203" s="523"/>
      <c r="V203" s="523"/>
      <c r="W203" s="523"/>
      <c r="X203" s="523"/>
      <c r="Y203" s="523"/>
      <c r="Z203" s="105"/>
      <c r="AA203" s="524"/>
      <c r="AB203" s="105"/>
      <c r="AC203" s="105"/>
      <c r="AD203" s="103"/>
      <c r="AE203" s="102"/>
      <c r="AF203" s="117"/>
      <c r="AG203" s="552"/>
      <c r="AH203" s="550"/>
      <c r="AI203" s="550"/>
      <c r="AJ203" s="552"/>
      <c r="AK203" s="550"/>
      <c r="AL203" s="546"/>
      <c r="AM203" s="567"/>
      <c r="AN203" s="546"/>
      <c r="AO203" s="546"/>
      <c r="AP203" s="567"/>
      <c r="AQ203" s="546"/>
      <c r="AR203" s="546"/>
      <c r="AS203" s="567"/>
      <c r="AT203" s="546"/>
      <c r="AU203" s="546"/>
      <c r="AV203" s="567"/>
      <c r="AW203" s="546"/>
      <c r="AX203" s="546"/>
      <c r="AY203" s="546"/>
      <c r="AZ203" s="546"/>
      <c r="BA203" s="546"/>
      <c r="BB203" s="546"/>
      <c r="BC203" s="546"/>
      <c r="BD203" s="546"/>
      <c r="BE203" s="567"/>
      <c r="BF203" s="567"/>
      <c r="BG203" s="546"/>
      <c r="BH203" s="546"/>
      <c r="BI203" s="544"/>
      <c r="BJ203" s="544"/>
      <c r="BK203" s="544"/>
      <c r="BL203" s="544"/>
      <c r="BM203" s="544"/>
    </row>
    <row r="204" spans="1:65" s="302" customFormat="1" ht="69" customHeight="1" x14ac:dyDescent="0.2">
      <c r="A204" s="522"/>
      <c r="B204" s="522"/>
      <c r="C204" s="522"/>
      <c r="D204" s="522"/>
      <c r="E204" s="522"/>
      <c r="F204" s="522"/>
      <c r="G204" s="528"/>
      <c r="H204" s="528"/>
      <c r="I204" s="528"/>
      <c r="J204" s="523"/>
      <c r="K204" s="523"/>
      <c r="L204" s="523"/>
      <c r="M204" s="523"/>
      <c r="N204" s="523"/>
      <c r="O204" s="523"/>
      <c r="P204" s="523"/>
      <c r="Q204" s="523"/>
      <c r="R204" s="523"/>
      <c r="S204" s="523"/>
      <c r="T204" s="523"/>
      <c r="U204" s="523"/>
      <c r="V204" s="523"/>
      <c r="W204" s="523"/>
      <c r="X204" s="523"/>
      <c r="Y204" s="523"/>
      <c r="Z204" s="105"/>
      <c r="AA204" s="524"/>
      <c r="AB204" s="105"/>
      <c r="AC204" s="105"/>
      <c r="AD204" s="103"/>
      <c r="AE204" s="102"/>
      <c r="AF204" s="562"/>
      <c r="AG204" s="542"/>
      <c r="AH204" s="542"/>
      <c r="AI204" s="542"/>
      <c r="AJ204" s="542"/>
      <c r="AK204" s="542"/>
      <c r="AL204" s="542"/>
      <c r="AM204" s="542"/>
      <c r="AN204" s="542"/>
      <c r="AO204" s="542"/>
      <c r="AP204" s="542"/>
      <c r="AQ204" s="542"/>
      <c r="AR204" s="542"/>
      <c r="AS204" s="542"/>
      <c r="AT204" s="542"/>
      <c r="AU204" s="542"/>
      <c r="AV204" s="542"/>
      <c r="AW204" s="542"/>
      <c r="AX204" s="542"/>
      <c r="AY204" s="542"/>
      <c r="AZ204" s="542"/>
      <c r="BA204" s="542"/>
      <c r="BB204" s="542"/>
      <c r="BC204" s="542"/>
      <c r="BD204" s="542"/>
      <c r="BE204" s="542"/>
      <c r="BF204" s="542"/>
      <c r="BG204" s="542"/>
      <c r="BH204" s="542"/>
      <c r="BI204" s="551"/>
      <c r="BJ204" s="544"/>
      <c r="BK204" s="544"/>
      <c r="BL204" s="544"/>
      <c r="BM204" s="544"/>
    </row>
    <row r="205" spans="1:65" s="302" customFormat="1" ht="75" x14ac:dyDescent="0.2">
      <c r="A205" s="846"/>
      <c r="B205" s="846"/>
      <c r="C205" s="846"/>
      <c r="D205" s="846"/>
      <c r="E205" s="846"/>
      <c r="F205" s="846"/>
      <c r="G205" s="528"/>
      <c r="H205" s="528"/>
      <c r="I205" s="528"/>
      <c r="J205" s="523"/>
      <c r="K205" s="523"/>
      <c r="L205" s="523"/>
      <c r="M205" s="523"/>
      <c r="N205" s="523"/>
      <c r="O205" s="523"/>
      <c r="P205" s="523"/>
      <c r="Q205" s="523"/>
      <c r="R205" s="523"/>
      <c r="S205" s="523"/>
      <c r="T205" s="523"/>
      <c r="U205" s="523"/>
      <c r="V205" s="523"/>
      <c r="W205" s="523"/>
      <c r="X205" s="523"/>
      <c r="Y205" s="523"/>
      <c r="Z205" s="105"/>
      <c r="AA205" s="524"/>
      <c r="AB205" s="105"/>
      <c r="AC205" s="105"/>
      <c r="AD205" s="103"/>
      <c r="AE205" s="102"/>
      <c r="AF205" s="563"/>
      <c r="AG205" s="565"/>
      <c r="AH205" s="565"/>
      <c r="AI205" s="565"/>
      <c r="AJ205" s="565"/>
      <c r="AK205" s="565"/>
      <c r="AL205" s="545"/>
      <c r="AM205" s="843"/>
      <c r="AN205" s="843"/>
      <c r="AO205" s="843"/>
      <c r="AP205" s="843"/>
      <c r="AQ205" s="843"/>
      <c r="AR205" s="843"/>
      <c r="AS205" s="547"/>
      <c r="AT205" s="553"/>
      <c r="AU205" s="545"/>
      <c r="AV205" s="547"/>
      <c r="AW205" s="545"/>
      <c r="AX205" s="545"/>
      <c r="AY205" s="545"/>
      <c r="AZ205" s="545"/>
      <c r="BA205" s="545"/>
      <c r="BB205" s="545"/>
      <c r="BC205" s="545"/>
      <c r="BD205" s="545"/>
      <c r="BE205" s="547"/>
      <c r="BF205" s="547"/>
      <c r="BG205" s="545"/>
      <c r="BH205" s="545"/>
      <c r="BI205" s="544"/>
      <c r="BJ205" s="544"/>
      <c r="BK205" s="544"/>
      <c r="BL205" s="544"/>
      <c r="BM205" s="544"/>
    </row>
    <row r="206" spans="1:65" s="446" customFormat="1" ht="75" x14ac:dyDescent="0.8">
      <c r="O206" s="510"/>
      <c r="AA206" s="524"/>
      <c r="AB206" s="105"/>
      <c r="AC206" s="105"/>
      <c r="AD206" s="103"/>
      <c r="AE206" s="102"/>
      <c r="AF206" s="117"/>
      <c r="AG206" s="103"/>
      <c r="AH206" s="102"/>
      <c r="AI206" s="102"/>
      <c r="AJ206" s="103"/>
      <c r="AK206" s="102"/>
      <c r="AL206" s="102"/>
      <c r="AM206" s="525"/>
      <c r="AN206" s="100"/>
      <c r="AO206" s="100"/>
      <c r="AP206" s="526"/>
      <c r="AQ206" s="100"/>
      <c r="AR206" s="100"/>
      <c r="AS206" s="103"/>
      <c r="AT206" s="104"/>
      <c r="AU206" s="102"/>
      <c r="AV206" s="103"/>
      <c r="AW206" s="102"/>
      <c r="AX206" s="102"/>
      <c r="AY206" s="102"/>
      <c r="AZ206" s="102"/>
      <c r="BA206" s="102"/>
      <c r="BB206" s="102"/>
      <c r="BC206" s="102"/>
      <c r="BD206" s="102"/>
      <c r="BE206" s="103"/>
      <c r="BF206" s="103"/>
      <c r="BG206" s="102"/>
      <c r="BH206" s="105"/>
      <c r="BI206" s="106"/>
      <c r="BJ206" s="106"/>
      <c r="BK206" s="106"/>
      <c r="BL206" s="106"/>
      <c r="BM206" s="106"/>
    </row>
    <row r="207" spans="1:65" s="446" customFormat="1" ht="75" x14ac:dyDescent="0.8">
      <c r="A207" s="847"/>
      <c r="B207" s="847"/>
      <c r="C207" s="847"/>
      <c r="D207" s="847"/>
      <c r="E207" s="847"/>
      <c r="F207" s="847"/>
      <c r="G207" s="847"/>
      <c r="H207" s="847"/>
      <c r="I207" s="847"/>
      <c r="J207" s="847"/>
      <c r="K207" s="847"/>
      <c r="L207" s="847"/>
      <c r="M207" s="847"/>
      <c r="N207" s="847"/>
      <c r="O207" s="847"/>
      <c r="P207" s="847"/>
      <c r="Q207" s="847"/>
      <c r="R207" s="847"/>
      <c r="S207" s="847"/>
      <c r="T207" s="847"/>
      <c r="U207" s="847"/>
      <c r="V207" s="847"/>
      <c r="W207" s="527"/>
      <c r="X207" s="527"/>
      <c r="Y207" s="527"/>
      <c r="Z207" s="105"/>
      <c r="AA207" s="524"/>
      <c r="AB207" s="105"/>
      <c r="AC207" s="105"/>
      <c r="AD207" s="529"/>
      <c r="AE207" s="105"/>
      <c r="AF207" s="523"/>
      <c r="AG207" s="117"/>
      <c r="AH207" s="117"/>
      <c r="AI207" s="117"/>
      <c r="AJ207" s="117"/>
      <c r="AK207" s="117"/>
      <c r="AL207" s="102"/>
      <c r="AM207" s="103"/>
      <c r="AN207" s="102"/>
      <c r="AO207" s="102"/>
      <c r="AP207" s="103"/>
      <c r="AQ207" s="102"/>
      <c r="AR207" s="102"/>
      <c r="AS207" s="103"/>
      <c r="AT207" s="104"/>
      <c r="AU207" s="102"/>
      <c r="AV207" s="103"/>
      <c r="AW207" s="102"/>
      <c r="AX207" s="102"/>
      <c r="AY207" s="102"/>
      <c r="AZ207" s="102"/>
      <c r="BA207" s="102"/>
      <c r="BB207" s="102"/>
      <c r="BC207" s="102"/>
      <c r="BD207" s="102"/>
      <c r="BE207" s="103"/>
      <c r="BF207" s="103"/>
      <c r="BG207" s="102"/>
      <c r="BH207" s="105"/>
      <c r="BI207" s="106"/>
      <c r="BJ207" s="106"/>
      <c r="BK207" s="106"/>
      <c r="BL207" s="106"/>
      <c r="BM207" s="106"/>
    </row>
    <row r="208" spans="1:65" s="446" customFormat="1" ht="75" x14ac:dyDescent="0.8">
      <c r="A208" s="275"/>
      <c r="B208" s="275"/>
      <c r="C208" s="275"/>
      <c r="D208" s="275"/>
      <c r="E208" s="275"/>
      <c r="F208" s="275"/>
      <c r="G208" s="275"/>
      <c r="H208" s="275"/>
      <c r="I208" s="275"/>
      <c r="J208" s="275"/>
      <c r="K208" s="275"/>
      <c r="L208" s="275"/>
      <c r="M208" s="275"/>
      <c r="N208" s="275"/>
      <c r="O208" s="532"/>
      <c r="P208" s="275"/>
      <c r="Q208" s="275"/>
      <c r="R208" s="275"/>
      <c r="S208" s="275"/>
      <c r="T208" s="275"/>
      <c r="U208" s="275"/>
      <c r="V208" s="275"/>
      <c r="W208" s="275"/>
      <c r="X208" s="275"/>
      <c r="Y208" s="275"/>
      <c r="Z208" s="275"/>
      <c r="AA208" s="275"/>
      <c r="AB208" s="275"/>
      <c r="AC208" s="275"/>
      <c r="AD208" s="529"/>
      <c r="AE208" s="105"/>
      <c r="AF208" s="527"/>
      <c r="AG208" s="562"/>
      <c r="AH208" s="562"/>
      <c r="AI208" s="562"/>
      <c r="AJ208" s="562"/>
      <c r="AK208" s="562"/>
      <c r="AL208" s="102"/>
      <c r="AM208" s="103"/>
      <c r="AN208" s="102"/>
      <c r="AO208" s="102"/>
      <c r="AP208" s="103"/>
      <c r="AQ208" s="102"/>
      <c r="AR208" s="102"/>
      <c r="AS208" s="103"/>
      <c r="AT208" s="104"/>
      <c r="AU208" s="102"/>
      <c r="AV208" s="103"/>
      <c r="AW208" s="102"/>
      <c r="AX208" s="102"/>
      <c r="AY208" s="102"/>
      <c r="AZ208" s="102"/>
      <c r="BA208" s="102"/>
      <c r="BB208" s="102"/>
      <c r="BC208" s="102"/>
      <c r="BD208" s="102"/>
      <c r="BE208" s="103"/>
      <c r="BF208" s="103"/>
      <c r="BG208" s="102"/>
      <c r="BH208" s="105"/>
      <c r="BI208" s="106"/>
      <c r="BJ208" s="106"/>
      <c r="BK208" s="106"/>
      <c r="BL208" s="106"/>
      <c r="BM208" s="106"/>
    </row>
    <row r="209" spans="1:65" s="446" customFormat="1" ht="75" x14ac:dyDescent="0.8">
      <c r="A209" s="275"/>
      <c r="B209" s="275"/>
      <c r="C209" s="275"/>
      <c r="D209" s="275"/>
      <c r="E209" s="275"/>
      <c r="F209" s="275"/>
      <c r="G209" s="275"/>
      <c r="H209" s="275"/>
      <c r="I209" s="275"/>
      <c r="J209" s="275"/>
      <c r="K209" s="275"/>
      <c r="L209" s="275"/>
      <c r="M209" s="275"/>
      <c r="N209" s="275"/>
      <c r="O209" s="532"/>
      <c r="P209" s="275"/>
      <c r="Q209" s="275"/>
      <c r="R209" s="275"/>
      <c r="S209" s="275"/>
      <c r="T209" s="275"/>
      <c r="U209" s="275"/>
      <c r="V209" s="275"/>
      <c r="W209" s="275"/>
      <c r="X209" s="275"/>
      <c r="Y209" s="275"/>
      <c r="Z209" s="275"/>
      <c r="AA209" s="275"/>
      <c r="AB209" s="275"/>
      <c r="AC209" s="275"/>
      <c r="AD209" s="529"/>
      <c r="AE209" s="105"/>
      <c r="AF209" s="522"/>
      <c r="AG209" s="563"/>
      <c r="AH209" s="563"/>
      <c r="AI209" s="563"/>
      <c r="AJ209" s="563"/>
      <c r="AK209" s="563"/>
      <c r="AL209" s="563"/>
      <c r="AM209" s="563"/>
      <c r="AN209" s="563"/>
      <c r="AO209" s="563"/>
      <c r="AP209" s="563"/>
      <c r="AQ209" s="563"/>
      <c r="AR209" s="563"/>
      <c r="AS209" s="563"/>
      <c r="AT209" s="563"/>
      <c r="AU209" s="563"/>
      <c r="AV209" s="563"/>
      <c r="AW209" s="563"/>
      <c r="AX209" s="563"/>
      <c r="AY209" s="563"/>
      <c r="AZ209" s="563"/>
      <c r="BA209" s="563"/>
      <c r="BB209" s="563"/>
      <c r="BC209" s="563"/>
      <c r="BD209" s="563"/>
      <c r="BE209" s="563"/>
      <c r="BF209" s="103"/>
      <c r="BG209" s="102"/>
      <c r="BH209" s="105"/>
      <c r="BI209" s="106"/>
      <c r="BJ209" s="106"/>
      <c r="BK209" s="106"/>
      <c r="BL209" s="106"/>
      <c r="BM209" s="106"/>
    </row>
    <row r="210" spans="1:65" s="446" customFormat="1" ht="88.5" customHeight="1" x14ac:dyDescent="0.8">
      <c r="A210" s="275"/>
      <c r="B210" s="275"/>
      <c r="C210" s="275"/>
      <c r="D210" s="275"/>
      <c r="E210" s="275"/>
      <c r="F210" s="275"/>
      <c r="G210" s="275"/>
      <c r="H210" s="275"/>
      <c r="I210" s="275"/>
      <c r="J210" s="275"/>
      <c r="K210" s="275"/>
      <c r="L210" s="275"/>
      <c r="M210" s="275"/>
      <c r="N210" s="275"/>
      <c r="O210" s="532"/>
      <c r="P210" s="275"/>
      <c r="Q210" s="275"/>
      <c r="R210" s="275"/>
      <c r="S210" s="275"/>
      <c r="T210" s="275"/>
      <c r="U210" s="275"/>
      <c r="V210" s="275"/>
      <c r="W210" s="275"/>
      <c r="X210" s="275"/>
      <c r="Y210" s="275"/>
      <c r="Z210" s="275"/>
      <c r="AA210" s="275"/>
      <c r="AB210" s="275"/>
      <c r="AC210" s="275"/>
      <c r="AD210" s="529"/>
      <c r="AE210" s="105"/>
      <c r="AF210" s="564"/>
      <c r="AG210" s="117"/>
      <c r="AH210" s="117"/>
      <c r="AI210" s="117"/>
      <c r="AJ210" s="117"/>
      <c r="AK210" s="117"/>
      <c r="AL210" s="117"/>
      <c r="AM210" s="845"/>
      <c r="AN210" s="845"/>
      <c r="AO210" s="845"/>
      <c r="AP210" s="845"/>
      <c r="AQ210" s="845"/>
      <c r="AR210" s="845"/>
      <c r="AS210" s="100"/>
      <c r="AT210" s="291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3"/>
      <c r="BG210" s="102"/>
      <c r="BH210" s="105"/>
      <c r="BI210" s="106"/>
      <c r="BJ210" s="106"/>
      <c r="BK210" s="106"/>
      <c r="BL210" s="106"/>
      <c r="BM210" s="106"/>
    </row>
    <row r="211" spans="1:65" s="446" customFormat="1" ht="72.75" customHeight="1" x14ac:dyDescent="0.8">
      <c r="A211" s="275"/>
      <c r="B211" s="275"/>
      <c r="C211" s="275"/>
      <c r="D211" s="275"/>
      <c r="E211" s="275"/>
      <c r="F211" s="275"/>
      <c r="G211" s="275"/>
      <c r="H211" s="275"/>
      <c r="I211" s="275"/>
      <c r="J211" s="275"/>
      <c r="K211" s="275"/>
      <c r="L211" s="275"/>
      <c r="M211" s="275"/>
      <c r="N211" s="275"/>
      <c r="O211" s="532"/>
      <c r="P211" s="275"/>
      <c r="Q211" s="275"/>
      <c r="R211" s="275"/>
      <c r="S211" s="275"/>
      <c r="T211" s="275"/>
      <c r="U211" s="275"/>
      <c r="V211" s="275"/>
      <c r="W211" s="275"/>
      <c r="X211" s="275"/>
      <c r="Y211" s="275"/>
      <c r="Z211" s="275"/>
      <c r="AA211" s="275"/>
      <c r="AB211" s="275"/>
      <c r="AC211" s="275"/>
      <c r="AD211" s="529"/>
      <c r="AE211" s="105"/>
      <c r="AF211" s="105"/>
      <c r="AG211" s="523"/>
      <c r="AH211" s="523"/>
      <c r="AI211" s="523"/>
      <c r="AJ211" s="523"/>
      <c r="AK211" s="523"/>
      <c r="AL211" s="523"/>
      <c r="AM211" s="527"/>
      <c r="AN211" s="527"/>
      <c r="AO211" s="522"/>
      <c r="AP211" s="522"/>
      <c r="AQ211" s="522"/>
      <c r="AR211" s="522"/>
      <c r="AS211" s="530"/>
      <c r="AT211" s="531"/>
      <c r="AU211" s="524"/>
      <c r="AV211" s="530"/>
      <c r="AW211" s="524"/>
      <c r="AX211" s="524"/>
      <c r="AY211" s="524"/>
      <c r="AZ211" s="524"/>
      <c r="BA211" s="524"/>
      <c r="BB211" s="524"/>
      <c r="BC211" s="524"/>
      <c r="BD211" s="524"/>
      <c r="BE211" s="530"/>
      <c r="BF211" s="529"/>
      <c r="BG211" s="105"/>
      <c r="BH211" s="105"/>
      <c r="BI211" s="106"/>
      <c r="BJ211" s="106"/>
      <c r="BK211" s="106"/>
      <c r="BL211" s="106"/>
      <c r="BM211" s="106"/>
    </row>
    <row r="212" spans="1:65" s="446" customFormat="1" ht="47.25" customHeight="1" x14ac:dyDescent="0.8">
      <c r="A212" s="275"/>
      <c r="B212" s="275"/>
      <c r="C212" s="275"/>
      <c r="D212" s="275"/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532"/>
      <c r="P212" s="275"/>
      <c r="Q212" s="275"/>
      <c r="R212" s="275"/>
      <c r="S212" s="275"/>
      <c r="T212" s="275"/>
      <c r="U212" s="275"/>
      <c r="V212" s="275"/>
      <c r="W212" s="275"/>
      <c r="X212" s="275"/>
      <c r="Y212" s="275"/>
      <c r="Z212" s="275"/>
      <c r="AA212" s="275"/>
      <c r="AB212" s="275"/>
      <c r="AC212" s="275"/>
      <c r="AD212" s="529"/>
      <c r="AG212" s="527"/>
      <c r="AH212" s="527"/>
      <c r="AI212" s="527"/>
      <c r="AJ212" s="527"/>
      <c r="AK212" s="527"/>
      <c r="AL212" s="105"/>
      <c r="AM212" s="533"/>
      <c r="AN212" s="105"/>
      <c r="AO212" s="105"/>
      <c r="AP212" s="529"/>
      <c r="AQ212" s="105"/>
      <c r="AR212" s="105"/>
      <c r="AS212" s="529"/>
      <c r="AT212" s="534"/>
      <c r="AU212" s="105"/>
      <c r="AV212" s="529"/>
      <c r="AW212" s="105"/>
      <c r="AX212" s="105"/>
      <c r="AY212" s="105"/>
      <c r="AZ212" s="105"/>
      <c r="BA212" s="105"/>
      <c r="BB212" s="105"/>
      <c r="BC212" s="105"/>
      <c r="BD212" s="105"/>
      <c r="BE212" s="529"/>
      <c r="BF212" s="529"/>
      <c r="BG212" s="105"/>
      <c r="BH212" s="105"/>
      <c r="BI212" s="106"/>
      <c r="BJ212" s="106"/>
      <c r="BK212" s="106"/>
      <c r="BL212" s="106"/>
      <c r="BM212" s="106"/>
    </row>
    <row r="213" spans="1:65" s="446" customFormat="1" ht="31.5" customHeight="1" x14ac:dyDescent="0.8">
      <c r="A213" s="275"/>
      <c r="B213" s="275"/>
      <c r="C213" s="275"/>
      <c r="D213" s="275"/>
      <c r="E213" s="275"/>
      <c r="F213" s="275"/>
      <c r="G213" s="275"/>
      <c r="H213" s="275"/>
      <c r="I213" s="275"/>
      <c r="J213" s="275"/>
      <c r="K213" s="275"/>
      <c r="L213" s="275"/>
      <c r="M213" s="275"/>
      <c r="N213" s="275"/>
      <c r="O213" s="532"/>
      <c r="P213" s="275"/>
      <c r="Q213" s="275"/>
      <c r="R213" s="275"/>
      <c r="S213" s="275"/>
      <c r="T213" s="275"/>
      <c r="U213" s="275"/>
      <c r="V213" s="275"/>
      <c r="W213" s="275"/>
      <c r="X213" s="275"/>
      <c r="Y213" s="275"/>
      <c r="Z213" s="275"/>
      <c r="AA213" s="275"/>
      <c r="AB213" s="275"/>
      <c r="AC213" s="275"/>
      <c r="AD213" s="350"/>
      <c r="AE213" s="275"/>
      <c r="AF213" s="275"/>
      <c r="AG213" s="522"/>
      <c r="AH213" s="522"/>
      <c r="AI213" s="522"/>
      <c r="AJ213" s="522"/>
      <c r="AK213" s="522"/>
      <c r="AL213" s="105"/>
      <c r="AM213" s="529"/>
      <c r="AN213" s="105"/>
      <c r="AO213" s="105"/>
      <c r="AP213" s="529"/>
      <c r="AQ213" s="105"/>
      <c r="AR213" s="105"/>
      <c r="AS213" s="529"/>
      <c r="AT213" s="534"/>
      <c r="AU213" s="105"/>
      <c r="AV213" s="529"/>
      <c r="BE213" s="511"/>
      <c r="BF213" s="511"/>
      <c r="BG213" s="513"/>
      <c r="BH213" s="513"/>
      <c r="BI213" s="106"/>
      <c r="BJ213" s="106"/>
      <c r="BK213" s="106"/>
      <c r="BL213" s="106"/>
      <c r="BM213" s="106"/>
    </row>
    <row r="214" spans="1:65" s="446" customFormat="1" ht="31.5" customHeight="1" x14ac:dyDescent="0.8">
      <c r="A214" s="275"/>
      <c r="B214" s="275"/>
      <c r="C214" s="275"/>
      <c r="D214" s="275"/>
      <c r="E214" s="275"/>
      <c r="F214" s="275"/>
      <c r="G214" s="275"/>
      <c r="H214" s="275"/>
      <c r="I214" s="275"/>
      <c r="J214" s="275"/>
      <c r="K214" s="275"/>
      <c r="L214" s="275"/>
      <c r="M214" s="275"/>
      <c r="N214" s="275"/>
      <c r="O214" s="532"/>
      <c r="P214" s="275"/>
      <c r="Q214" s="275"/>
      <c r="R214" s="275"/>
      <c r="S214" s="275"/>
      <c r="T214" s="275"/>
      <c r="U214" s="275"/>
      <c r="V214" s="275"/>
      <c r="W214" s="275"/>
      <c r="X214" s="275"/>
      <c r="Y214" s="275"/>
      <c r="Z214" s="275"/>
      <c r="AA214" s="275"/>
      <c r="AB214" s="275"/>
      <c r="AC214" s="275"/>
      <c r="AD214" s="350"/>
      <c r="AE214" s="275"/>
      <c r="AF214" s="275"/>
      <c r="AG214" s="564"/>
      <c r="AH214" s="564"/>
      <c r="AI214" s="564"/>
      <c r="AJ214" s="564"/>
      <c r="AK214" s="564"/>
      <c r="AL214" s="105"/>
      <c r="AM214" s="529"/>
      <c r="AN214" s="105"/>
      <c r="AO214" s="105"/>
      <c r="AP214" s="529"/>
      <c r="AQ214" s="105"/>
      <c r="AR214" s="105"/>
      <c r="AS214" s="529"/>
      <c r="AT214" s="534"/>
      <c r="AU214" s="105"/>
      <c r="AV214" s="529"/>
      <c r="BE214" s="511"/>
      <c r="BF214" s="511"/>
      <c r="BG214" s="513"/>
      <c r="BH214" s="513"/>
      <c r="BI214" s="106"/>
      <c r="BJ214" s="106"/>
      <c r="BK214" s="106"/>
      <c r="BL214" s="106"/>
      <c r="BM214" s="106"/>
    </row>
    <row r="215" spans="1:65" s="446" customFormat="1" ht="31.5" customHeight="1" x14ac:dyDescent="0.8">
      <c r="A215" s="275"/>
      <c r="B215" s="275"/>
      <c r="C215" s="275"/>
      <c r="D215" s="275"/>
      <c r="E215" s="275"/>
      <c r="F215" s="275"/>
      <c r="G215" s="275"/>
      <c r="H215" s="275"/>
      <c r="I215" s="275"/>
      <c r="J215" s="275"/>
      <c r="K215" s="275"/>
      <c r="L215" s="275"/>
      <c r="M215" s="275"/>
      <c r="N215" s="275"/>
      <c r="O215" s="532"/>
      <c r="P215" s="275"/>
      <c r="Q215" s="275"/>
      <c r="R215" s="275"/>
      <c r="S215" s="275"/>
      <c r="T215" s="275"/>
      <c r="U215" s="275"/>
      <c r="V215" s="275"/>
      <c r="W215" s="275"/>
      <c r="X215" s="275"/>
      <c r="Y215" s="275"/>
      <c r="Z215" s="275"/>
      <c r="AA215" s="275"/>
      <c r="AB215" s="275"/>
      <c r="AC215" s="275"/>
      <c r="AD215" s="350"/>
      <c r="AE215" s="275"/>
      <c r="AF215" s="275"/>
      <c r="AG215" s="529"/>
      <c r="AH215" s="105"/>
      <c r="AI215" s="105"/>
      <c r="AJ215" s="529"/>
      <c r="AK215" s="105"/>
      <c r="AL215" s="105"/>
      <c r="AM215" s="529"/>
      <c r="AN215" s="105"/>
      <c r="AO215" s="105"/>
      <c r="AP215" s="529"/>
      <c r="AQ215" s="105"/>
      <c r="AR215" s="105"/>
      <c r="AS215" s="529"/>
      <c r="AT215" s="534"/>
      <c r="AU215" s="105"/>
      <c r="AV215" s="529"/>
      <c r="BE215" s="511"/>
      <c r="BF215" s="511"/>
      <c r="BG215" s="513"/>
      <c r="BH215" s="513"/>
      <c r="BI215" s="106"/>
      <c r="BJ215" s="106"/>
      <c r="BK215" s="106"/>
      <c r="BL215" s="106"/>
      <c r="BM215" s="106"/>
    </row>
    <row r="216" spans="1:65" s="446" customFormat="1" ht="47.25" customHeight="1" x14ac:dyDescent="0.8">
      <c r="A216" s="275"/>
      <c r="B216" s="275"/>
      <c r="C216" s="275"/>
      <c r="D216" s="275"/>
      <c r="E216" s="275"/>
      <c r="F216" s="275"/>
      <c r="G216" s="275"/>
      <c r="H216" s="275"/>
      <c r="I216" s="275"/>
      <c r="J216" s="275"/>
      <c r="K216" s="275"/>
      <c r="L216" s="275"/>
      <c r="M216" s="275"/>
      <c r="N216" s="275"/>
      <c r="O216" s="532"/>
      <c r="P216" s="275"/>
      <c r="Q216" s="275"/>
      <c r="R216" s="275"/>
      <c r="S216" s="275"/>
      <c r="T216" s="275"/>
      <c r="U216" s="275"/>
      <c r="V216" s="275"/>
      <c r="W216" s="275"/>
      <c r="X216" s="275"/>
      <c r="Y216" s="275"/>
      <c r="Z216" s="275"/>
      <c r="AA216" s="275"/>
      <c r="AB216" s="275"/>
      <c r="AC216" s="275"/>
      <c r="AD216" s="350"/>
      <c r="AE216" s="275"/>
      <c r="AF216" s="275"/>
      <c r="AG216" s="511"/>
      <c r="AJ216" s="511"/>
      <c r="AM216" s="511"/>
      <c r="AP216" s="511"/>
      <c r="AS216" s="511"/>
      <c r="AT216" s="512"/>
      <c r="AV216" s="511"/>
      <c r="BE216" s="511"/>
      <c r="BF216" s="511"/>
      <c r="BG216" s="513"/>
      <c r="BH216" s="513"/>
      <c r="BI216" s="106"/>
      <c r="BJ216" s="106"/>
      <c r="BK216" s="106"/>
      <c r="BL216" s="106"/>
      <c r="BM216" s="106"/>
    </row>
    <row r="217" spans="1:65" ht="27" customHeight="1" x14ac:dyDescent="0.3"/>
    <row r="218" spans="1:65" ht="30.6" customHeight="1" x14ac:dyDescent="0.3"/>
    <row r="219" spans="1:65" ht="33" customHeight="1" x14ac:dyDescent="0.3"/>
    <row r="220" spans="1:65" ht="27" customHeight="1" x14ac:dyDescent="0.3"/>
    <row r="221" spans="1:65" ht="24.6" customHeight="1" x14ac:dyDescent="0.3"/>
    <row r="222" spans="1:65" ht="27" customHeight="1" x14ac:dyDescent="0.3"/>
    <row r="223" spans="1:65" ht="24.6" customHeight="1" x14ac:dyDescent="0.3"/>
    <row r="224" spans="1:65" ht="27" customHeight="1" x14ac:dyDescent="0.3"/>
    <row r="225" ht="30.6" customHeight="1" x14ac:dyDescent="0.3"/>
    <row r="226" ht="24.6" customHeight="1" x14ac:dyDescent="0.3"/>
    <row r="227" ht="24" customHeight="1" x14ac:dyDescent="0.3"/>
    <row r="228" ht="27" customHeight="1" x14ac:dyDescent="0.3"/>
    <row r="229" ht="30.6" customHeight="1" x14ac:dyDescent="0.3"/>
    <row r="230" ht="30" customHeight="1" x14ac:dyDescent="0.3"/>
  </sheetData>
  <customSheetViews>
    <customSheetView guid="{A14D7925-FAA0-438E-961B-F67E6008F19A}" scale="25" showPageBreaks="1" zeroValues="0" fitToPage="1" printArea="1" view="pageBreakPreview" topLeftCell="A24">
      <pane xSplit="13" ySplit="4" topLeftCell="N28" activePane="bottomRight" state="frozen"/>
      <selection pane="bottomRight" activeCell="P34" sqref="P34:Q34"/>
      <rowBreaks count="2" manualBreakCount="2">
        <brk id="51" max="60" man="1"/>
        <brk id="93" max="60" man="1"/>
      </rowBreaks>
      <colBreaks count="1" manualBreakCount="1">
        <brk id="61" max="220" man="1"/>
      </colBreaks>
      <pageMargins left="0" right="0" top="0" bottom="0" header="0" footer="0"/>
      <printOptions horizontalCentered="1"/>
      <pageSetup paperSize="9" scale="10" fitToWidth="0" orientation="portrait" r:id="rId1"/>
    </customSheetView>
  </customSheetViews>
  <mergeCells count="1169">
    <mergeCell ref="AG202:BC202"/>
    <mergeCell ref="AG193:BH193"/>
    <mergeCell ref="AG194:BC194"/>
    <mergeCell ref="A192:Y192"/>
    <mergeCell ref="AG196:BI196"/>
    <mergeCell ref="A193:X193"/>
    <mergeCell ref="AG197:BH197"/>
    <mergeCell ref="A194:W194"/>
    <mergeCell ref="AG198:BC198"/>
    <mergeCell ref="A196:Y196"/>
    <mergeCell ref="AG200:BE200"/>
    <mergeCell ref="P74:Q74"/>
    <mergeCell ref="BG54:BG57"/>
    <mergeCell ref="BH54:BI57"/>
    <mergeCell ref="P55:Q57"/>
    <mergeCell ref="R55:S57"/>
    <mergeCell ref="T55:AA55"/>
    <mergeCell ref="AB55:AG55"/>
    <mergeCell ref="AH55:AN55"/>
    <mergeCell ref="AO55:AT55"/>
    <mergeCell ref="AU55:AZ55"/>
    <mergeCell ref="BA55:BF55"/>
    <mergeCell ref="T56:U57"/>
    <mergeCell ref="V56:W57"/>
    <mergeCell ref="X56:Y57"/>
    <mergeCell ref="Z56:AA57"/>
    <mergeCell ref="AB56:AD56"/>
    <mergeCell ref="AE56:AG56"/>
    <mergeCell ref="AH56:AJ56"/>
    <mergeCell ref="AK56:AN56"/>
    <mergeCell ref="AO56:AQ56"/>
    <mergeCell ref="AK102:AL102"/>
    <mergeCell ref="A39:A40"/>
    <mergeCell ref="A156:B156"/>
    <mergeCell ref="C156:BD156"/>
    <mergeCell ref="BE156:BI156"/>
    <mergeCell ref="BH40:BI40"/>
    <mergeCell ref="BH42:BI42"/>
    <mergeCell ref="A58:A59"/>
    <mergeCell ref="A60:A61"/>
    <mergeCell ref="BH61:BI61"/>
    <mergeCell ref="R102:S102"/>
    <mergeCell ref="T102:U102"/>
    <mergeCell ref="V102:W102"/>
    <mergeCell ref="X102:Y102"/>
    <mergeCell ref="Z102:AA102"/>
    <mergeCell ref="AK110:AL110"/>
    <mergeCell ref="AK90:AL90"/>
    <mergeCell ref="AK89:AL89"/>
    <mergeCell ref="Z111:AA111"/>
    <mergeCell ref="P106:Q106"/>
    <mergeCell ref="Z86:AA86"/>
    <mergeCell ref="BH76:BI76"/>
    <mergeCell ref="B77:M77"/>
    <mergeCell ref="P77:Q77"/>
    <mergeCell ref="BH71:BI71"/>
    <mergeCell ref="BH79:BI79"/>
    <mergeCell ref="R77:S77"/>
    <mergeCell ref="T77:U77"/>
    <mergeCell ref="Z45:AA45"/>
    <mergeCell ref="X45:Y45"/>
    <mergeCell ref="V45:W45"/>
    <mergeCell ref="T45:U45"/>
    <mergeCell ref="R45:S45"/>
    <mergeCell ref="C158:BD158"/>
    <mergeCell ref="BE158:BI158"/>
    <mergeCell ref="Z116:AA116"/>
    <mergeCell ref="P45:Q45"/>
    <mergeCell ref="B45:M45"/>
    <mergeCell ref="X47:Y47"/>
    <mergeCell ref="V47:W47"/>
    <mergeCell ref="BH43:BI43"/>
    <mergeCell ref="BH52:BI52"/>
    <mergeCell ref="X51:Y51"/>
    <mergeCell ref="B74:M74"/>
    <mergeCell ref="B108:M108"/>
    <mergeCell ref="R74:S74"/>
    <mergeCell ref="T74:U74"/>
    <mergeCell ref="V74:W74"/>
    <mergeCell ref="AK74:AL74"/>
    <mergeCell ref="AK79:AL79"/>
    <mergeCell ref="B85:M85"/>
    <mergeCell ref="P108:Q108"/>
    <mergeCell ref="R108:S108"/>
    <mergeCell ref="T108:U108"/>
    <mergeCell ref="X108:Y108"/>
    <mergeCell ref="R103:S103"/>
    <mergeCell ref="B102:M102"/>
    <mergeCell ref="P102:Q102"/>
    <mergeCell ref="Z85:AA85"/>
    <mergeCell ref="V85:W85"/>
    <mergeCell ref="AK77:AL77"/>
    <mergeCell ref="BH77:BI77"/>
    <mergeCell ref="B78:M78"/>
    <mergeCell ref="P78:Q78"/>
    <mergeCell ref="R78:S78"/>
    <mergeCell ref="A116:A117"/>
    <mergeCell ref="A119:A120"/>
    <mergeCell ref="A54:A57"/>
    <mergeCell ref="B54:M57"/>
    <mergeCell ref="N54:N57"/>
    <mergeCell ref="O54:O57"/>
    <mergeCell ref="P54:AA54"/>
    <mergeCell ref="V84:W84"/>
    <mergeCell ref="Z75:AA75"/>
    <mergeCell ref="BH82:BI82"/>
    <mergeCell ref="B80:M80"/>
    <mergeCell ref="P80:Q80"/>
    <mergeCell ref="R80:S80"/>
    <mergeCell ref="X80:Y80"/>
    <mergeCell ref="AK80:AL80"/>
    <mergeCell ref="BH80:BI80"/>
    <mergeCell ref="B81:M81"/>
    <mergeCell ref="R81:S81"/>
    <mergeCell ref="BA99:BC99"/>
    <mergeCell ref="T78:U78"/>
    <mergeCell ref="V78:W78"/>
    <mergeCell ref="X78:Y78"/>
    <mergeCell ref="Z78:AA78"/>
    <mergeCell ref="AK78:AL78"/>
    <mergeCell ref="BH81:BI81"/>
    <mergeCell ref="T79:U79"/>
    <mergeCell ref="V79:W79"/>
    <mergeCell ref="X79:Y79"/>
    <mergeCell ref="Z79:AA79"/>
    <mergeCell ref="T69:U69"/>
    <mergeCell ref="Z71:AA71"/>
    <mergeCell ref="Z80:AA80"/>
    <mergeCell ref="AK88:AL88"/>
    <mergeCell ref="R98:S100"/>
    <mergeCell ref="T112:U112"/>
    <mergeCell ref="A67:A68"/>
    <mergeCell ref="A77:A78"/>
    <mergeCell ref="A86:A87"/>
    <mergeCell ref="A89:A90"/>
    <mergeCell ref="A101:A102"/>
    <mergeCell ref="A110:A111"/>
    <mergeCell ref="A114:A115"/>
    <mergeCell ref="Z52:AA52"/>
    <mergeCell ref="P51:Q51"/>
    <mergeCell ref="R51:S51"/>
    <mergeCell ref="T51:U51"/>
    <mergeCell ref="V51:W51"/>
    <mergeCell ref="Z51:AA51"/>
    <mergeCell ref="T59:U59"/>
    <mergeCell ref="V59:W59"/>
    <mergeCell ref="X59:Y59"/>
    <mergeCell ref="Z59:AA59"/>
    <mergeCell ref="BH78:BI78"/>
    <mergeCell ref="AK76:AL76"/>
    <mergeCell ref="V82:W82"/>
    <mergeCell ref="AK81:AL81"/>
    <mergeCell ref="A159:B159"/>
    <mergeCell ref="C159:BD159"/>
    <mergeCell ref="BE159:BI159"/>
    <mergeCell ref="AK116:AL116"/>
    <mergeCell ref="AK118:AL118"/>
    <mergeCell ref="P121:Q121"/>
    <mergeCell ref="R121:S121"/>
    <mergeCell ref="P65:Q65"/>
    <mergeCell ref="R65:S65"/>
    <mergeCell ref="T65:U65"/>
    <mergeCell ref="V65:W65"/>
    <mergeCell ref="X65:Y65"/>
    <mergeCell ref="Z65:AA65"/>
    <mergeCell ref="V81:W81"/>
    <mergeCell ref="X74:Y74"/>
    <mergeCell ref="Z74:AA74"/>
    <mergeCell ref="P79:Q79"/>
    <mergeCell ref="R79:S79"/>
    <mergeCell ref="B48:M48"/>
    <mergeCell ref="P48:Q48"/>
    <mergeCell ref="R48:S48"/>
    <mergeCell ref="T48:U48"/>
    <mergeCell ref="B58:M58"/>
    <mergeCell ref="P58:Q58"/>
    <mergeCell ref="R58:S58"/>
    <mergeCell ref="T58:U58"/>
    <mergeCell ref="P63:Q63"/>
    <mergeCell ref="R63:S63"/>
    <mergeCell ref="T63:U63"/>
    <mergeCell ref="V48:W48"/>
    <mergeCell ref="X48:Y48"/>
    <mergeCell ref="P59:Q59"/>
    <mergeCell ref="R59:S59"/>
    <mergeCell ref="V62:W62"/>
    <mergeCell ref="P49:Q49"/>
    <mergeCell ref="B49:M49"/>
    <mergeCell ref="R49:S49"/>
    <mergeCell ref="V49:W49"/>
    <mergeCell ref="B50:M50"/>
    <mergeCell ref="B72:M72"/>
    <mergeCell ref="P72:Q72"/>
    <mergeCell ref="R72:S72"/>
    <mergeCell ref="T72:U72"/>
    <mergeCell ref="V72:W72"/>
    <mergeCell ref="X72:Y72"/>
    <mergeCell ref="Z72:AA72"/>
    <mergeCell ref="AK72:AL72"/>
    <mergeCell ref="Z66:AA66"/>
    <mergeCell ref="B69:M69"/>
    <mergeCell ref="Z68:AA68"/>
    <mergeCell ref="X70:Y70"/>
    <mergeCell ref="Z70:AA70"/>
    <mergeCell ref="X62:Y62"/>
    <mergeCell ref="Z62:AA62"/>
    <mergeCell ref="V63:W63"/>
    <mergeCell ref="X63:Y63"/>
    <mergeCell ref="Z63:AA63"/>
    <mergeCell ref="B63:M63"/>
    <mergeCell ref="Z69:AA69"/>
    <mergeCell ref="B87:M87"/>
    <mergeCell ref="P87:Q87"/>
    <mergeCell ref="R87:S87"/>
    <mergeCell ref="T87:U87"/>
    <mergeCell ref="R126:S126"/>
    <mergeCell ref="T113:U113"/>
    <mergeCell ref="R110:S110"/>
    <mergeCell ref="P111:Q111"/>
    <mergeCell ref="R111:S111"/>
    <mergeCell ref="B111:M111"/>
    <mergeCell ref="P88:Q88"/>
    <mergeCell ref="AK51:AL51"/>
    <mergeCell ref="B53:M53"/>
    <mergeCell ref="X60:Y60"/>
    <mergeCell ref="Z60:AA60"/>
    <mergeCell ref="Z61:AA61"/>
    <mergeCell ref="AK61:AL61"/>
    <mergeCell ref="B62:M62"/>
    <mergeCell ref="V73:W73"/>
    <mergeCell ref="X73:Y73"/>
    <mergeCell ref="Z73:AA73"/>
    <mergeCell ref="Z67:AA67"/>
    <mergeCell ref="P66:Q66"/>
    <mergeCell ref="R66:S66"/>
    <mergeCell ref="P67:Q67"/>
    <mergeCell ref="X67:Y67"/>
    <mergeCell ref="Z64:AA64"/>
    <mergeCell ref="B61:M61"/>
    <mergeCell ref="Z106:AA106"/>
    <mergeCell ref="AK106:AL106"/>
    <mergeCell ref="AK104:AL104"/>
    <mergeCell ref="AK59:AL59"/>
    <mergeCell ref="V75:W75"/>
    <mergeCell ref="X75:Y75"/>
    <mergeCell ref="X58:Y58"/>
    <mergeCell ref="P68:Q68"/>
    <mergeCell ref="R68:S68"/>
    <mergeCell ref="AK82:AL82"/>
    <mergeCell ref="B83:M83"/>
    <mergeCell ref="B59:M59"/>
    <mergeCell ref="X81:Y81"/>
    <mergeCell ref="P62:Q62"/>
    <mergeCell ref="R62:S62"/>
    <mergeCell ref="T62:U62"/>
    <mergeCell ref="X53:Y53"/>
    <mergeCell ref="V64:W64"/>
    <mergeCell ref="B67:M67"/>
    <mergeCell ref="T82:U82"/>
    <mergeCell ref="Z49:AA49"/>
    <mergeCell ref="P82:Q82"/>
    <mergeCell ref="R82:S82"/>
    <mergeCell ref="P81:Q81"/>
    <mergeCell ref="V80:W80"/>
    <mergeCell ref="B71:M71"/>
    <mergeCell ref="AB54:BF54"/>
    <mergeCell ref="T67:U67"/>
    <mergeCell ref="V67:W67"/>
    <mergeCell ref="V60:W60"/>
    <mergeCell ref="AR56:AT56"/>
    <mergeCell ref="B60:M60"/>
    <mergeCell ref="P60:Q60"/>
    <mergeCell ref="R60:S60"/>
    <mergeCell ref="T60:U60"/>
    <mergeCell ref="B65:M65"/>
    <mergeCell ref="B68:M68"/>
    <mergeCell ref="P71:Q71"/>
    <mergeCell ref="T66:U66"/>
    <mergeCell ref="V83:W83"/>
    <mergeCell ref="X83:Y83"/>
    <mergeCell ref="P84:Q84"/>
    <mergeCell ref="T84:U84"/>
    <mergeCell ref="B103:M103"/>
    <mergeCell ref="P103:Q103"/>
    <mergeCell ref="B86:M86"/>
    <mergeCell ref="B84:M84"/>
    <mergeCell ref="B97:M100"/>
    <mergeCell ref="R89:S89"/>
    <mergeCell ref="B88:M88"/>
    <mergeCell ref="V69:W69"/>
    <mergeCell ref="X69:Y69"/>
    <mergeCell ref="B76:M76"/>
    <mergeCell ref="P76:Q76"/>
    <mergeCell ref="R76:S76"/>
    <mergeCell ref="T76:U76"/>
    <mergeCell ref="V76:W76"/>
    <mergeCell ref="X76:Y76"/>
    <mergeCell ref="X68:Y68"/>
    <mergeCell ref="B75:M75"/>
    <mergeCell ref="B70:M70"/>
    <mergeCell ref="P70:Q70"/>
    <mergeCell ref="R70:S70"/>
    <mergeCell ref="T70:U70"/>
    <mergeCell ref="V70:W70"/>
    <mergeCell ref="P75:Q75"/>
    <mergeCell ref="R75:S75"/>
    <mergeCell ref="T75:U75"/>
    <mergeCell ref="AB97:BF97"/>
    <mergeCell ref="T126:U126"/>
    <mergeCell ref="Z127:AA127"/>
    <mergeCell ref="Z128:AA128"/>
    <mergeCell ref="B126:M126"/>
    <mergeCell ref="V126:W126"/>
    <mergeCell ref="X126:Y126"/>
    <mergeCell ref="P127:Q127"/>
    <mergeCell ref="R127:S127"/>
    <mergeCell ref="V128:W128"/>
    <mergeCell ref="B106:M106"/>
    <mergeCell ref="V129:W129"/>
    <mergeCell ref="B127:M127"/>
    <mergeCell ref="BD99:BF99"/>
    <mergeCell ref="X88:Y88"/>
    <mergeCell ref="Z81:AA81"/>
    <mergeCell ref="R83:S83"/>
    <mergeCell ref="AH99:AJ99"/>
    <mergeCell ref="V88:W88"/>
    <mergeCell ref="AK86:AL86"/>
    <mergeCell ref="T88:U88"/>
    <mergeCell ref="P85:Q85"/>
    <mergeCell ref="B110:M110"/>
    <mergeCell ref="V86:W86"/>
    <mergeCell ref="X86:Y86"/>
    <mergeCell ref="Z99:AA100"/>
    <mergeCell ref="Z114:AA114"/>
    <mergeCell ref="AK114:AL114"/>
    <mergeCell ref="V87:W87"/>
    <mergeCell ref="X87:Y87"/>
    <mergeCell ref="Z83:AA83"/>
    <mergeCell ref="AK83:AL83"/>
    <mergeCell ref="AK127:AL127"/>
    <mergeCell ref="P98:Q100"/>
    <mergeCell ref="AU132:AW132"/>
    <mergeCell ref="AX131:AZ131"/>
    <mergeCell ref="AX132:AZ132"/>
    <mergeCell ref="AK131:AN131"/>
    <mergeCell ref="AK132:AN132"/>
    <mergeCell ref="AR132:AT132"/>
    <mergeCell ref="AR131:AT131"/>
    <mergeCell ref="B104:M104"/>
    <mergeCell ref="P104:Q104"/>
    <mergeCell ref="R104:S104"/>
    <mergeCell ref="T104:U104"/>
    <mergeCell ref="P126:Q126"/>
    <mergeCell ref="AK99:AN99"/>
    <mergeCell ref="AK120:AL120"/>
    <mergeCell ref="B113:M113"/>
    <mergeCell ref="B121:M121"/>
    <mergeCell ref="P116:Q116"/>
    <mergeCell ref="R116:S116"/>
    <mergeCell ref="T116:U116"/>
    <mergeCell ref="V116:W116"/>
    <mergeCell ref="X116:Y116"/>
    <mergeCell ref="B109:M109"/>
    <mergeCell ref="P109:Q109"/>
    <mergeCell ref="R109:S109"/>
    <mergeCell ref="T109:U109"/>
    <mergeCell ref="B123:M123"/>
    <mergeCell ref="B124:M124"/>
    <mergeCell ref="B120:M120"/>
    <mergeCell ref="B117:M117"/>
    <mergeCell ref="X112:Y112"/>
    <mergeCell ref="AU135:AW135"/>
    <mergeCell ref="AX135:AZ135"/>
    <mergeCell ref="BA134:BC134"/>
    <mergeCell ref="BA135:BC135"/>
    <mergeCell ref="AR135:AT135"/>
    <mergeCell ref="T124:U124"/>
    <mergeCell ref="P125:Q125"/>
    <mergeCell ref="X111:Y111"/>
    <mergeCell ref="X114:Y114"/>
    <mergeCell ref="Z126:AA126"/>
    <mergeCell ref="T114:U114"/>
    <mergeCell ref="V114:W114"/>
    <mergeCell ref="AU133:AW133"/>
    <mergeCell ref="X133:Y133"/>
    <mergeCell ref="AB132:AD132"/>
    <mergeCell ref="AU131:AW131"/>
    <mergeCell ref="V119:W119"/>
    <mergeCell ref="R118:S118"/>
    <mergeCell ref="P117:Q117"/>
    <mergeCell ref="R117:S117"/>
    <mergeCell ref="T117:U117"/>
    <mergeCell ref="V117:W117"/>
    <mergeCell ref="X117:Y117"/>
    <mergeCell ref="Z117:AA117"/>
    <mergeCell ref="AK117:AL117"/>
    <mergeCell ref="T111:U111"/>
    <mergeCell ref="V112:W112"/>
    <mergeCell ref="T120:U120"/>
    <mergeCell ref="Z115:AA115"/>
    <mergeCell ref="X113:Y113"/>
    <mergeCell ref="Z113:AA113"/>
    <mergeCell ref="AK130:AL130"/>
    <mergeCell ref="AU25:AW25"/>
    <mergeCell ref="AX25:AZ25"/>
    <mergeCell ref="AK28:AL28"/>
    <mergeCell ref="AK29:AL29"/>
    <mergeCell ref="AK26:AL26"/>
    <mergeCell ref="AO25:AQ25"/>
    <mergeCell ref="C167:BD167"/>
    <mergeCell ref="BE147:BI147"/>
    <mergeCell ref="A180:B180"/>
    <mergeCell ref="C180:BD180"/>
    <mergeCell ref="A179:B179"/>
    <mergeCell ref="A167:B167"/>
    <mergeCell ref="C166:BD166"/>
    <mergeCell ref="BH85:BI85"/>
    <mergeCell ref="V120:W120"/>
    <mergeCell ref="X120:Y120"/>
    <mergeCell ref="Z120:AA120"/>
    <mergeCell ref="BH115:BI115"/>
    <mergeCell ref="BH120:BI120"/>
    <mergeCell ref="BH119:BI119"/>
    <mergeCell ref="X122:Y122"/>
    <mergeCell ref="B90:M90"/>
    <mergeCell ref="AX133:AZ133"/>
    <mergeCell ref="AX134:AZ134"/>
    <mergeCell ref="C161:BD161"/>
    <mergeCell ref="BE161:BI161"/>
    <mergeCell ref="P134:Q134"/>
    <mergeCell ref="R88:S88"/>
    <mergeCell ref="R115:S115"/>
    <mergeCell ref="T115:U115"/>
    <mergeCell ref="Z110:AA110"/>
    <mergeCell ref="BA132:BC132"/>
    <mergeCell ref="BB9:BI9"/>
    <mergeCell ref="BH23:BI26"/>
    <mergeCell ref="Z90:AA90"/>
    <mergeCell ref="AK119:AL119"/>
    <mergeCell ref="AK122:AL122"/>
    <mergeCell ref="T122:U122"/>
    <mergeCell ref="V122:W122"/>
    <mergeCell ref="X90:Y90"/>
    <mergeCell ref="R90:S90"/>
    <mergeCell ref="P90:Q90"/>
    <mergeCell ref="V90:W90"/>
    <mergeCell ref="T89:U89"/>
    <mergeCell ref="V89:W89"/>
    <mergeCell ref="X89:Y89"/>
    <mergeCell ref="P119:Q119"/>
    <mergeCell ref="B119:M119"/>
    <mergeCell ref="R119:S119"/>
    <mergeCell ref="B122:M122"/>
    <mergeCell ref="P122:Q122"/>
    <mergeCell ref="BH103:BI103"/>
    <mergeCell ref="AK113:AL113"/>
    <mergeCell ref="AK105:AL105"/>
    <mergeCell ref="T86:U86"/>
    <mergeCell ref="BH28:BI28"/>
    <mergeCell ref="A95:BH95"/>
    <mergeCell ref="AK84:AL84"/>
    <mergeCell ref="T83:U83"/>
    <mergeCell ref="B79:M79"/>
    <mergeCell ref="X82:Y82"/>
    <mergeCell ref="Z82:AA82"/>
    <mergeCell ref="T80:U80"/>
    <mergeCell ref="T81:U81"/>
    <mergeCell ref="C147:BD147"/>
    <mergeCell ref="AO134:AQ134"/>
    <mergeCell ref="BE146:BI146"/>
    <mergeCell ref="A173:B173"/>
    <mergeCell ref="A171:B171"/>
    <mergeCell ref="BE171:BI171"/>
    <mergeCell ref="BE172:BI172"/>
    <mergeCell ref="BE173:BI173"/>
    <mergeCell ref="C171:BD171"/>
    <mergeCell ref="C172:BD172"/>
    <mergeCell ref="C173:BD173"/>
    <mergeCell ref="BE164:BI164"/>
    <mergeCell ref="C165:BD165"/>
    <mergeCell ref="BE165:BI165"/>
    <mergeCell ref="BE148:BI148"/>
    <mergeCell ref="BE150:BI150"/>
    <mergeCell ref="C149:BD149"/>
    <mergeCell ref="AB140:AE140"/>
    <mergeCell ref="O142:U142"/>
    <mergeCell ref="A160:B160"/>
    <mergeCell ref="AU134:AW134"/>
    <mergeCell ref="A151:B151"/>
    <mergeCell ref="A150:B150"/>
    <mergeCell ref="AU139:BI139"/>
    <mergeCell ref="A168:B168"/>
    <mergeCell ref="A161:B161"/>
    <mergeCell ref="C146:BD146"/>
    <mergeCell ref="C148:BD148"/>
    <mergeCell ref="BE154:BI154"/>
    <mergeCell ref="C160:BD160"/>
    <mergeCell ref="BE160:BI160"/>
    <mergeCell ref="A158:B158"/>
    <mergeCell ref="BH36:BI36"/>
    <mergeCell ref="BH37:BI37"/>
    <mergeCell ref="BH38:BI38"/>
    <mergeCell ref="BH75:BI75"/>
    <mergeCell ref="BH45:BI45"/>
    <mergeCell ref="BH64:BI64"/>
    <mergeCell ref="BH35:BI35"/>
    <mergeCell ref="AK58:AL58"/>
    <mergeCell ref="BH58:BI58"/>
    <mergeCell ref="AK60:AL60"/>
    <mergeCell ref="BH70:BI70"/>
    <mergeCell ref="BH34:BI34"/>
    <mergeCell ref="AK63:AL63"/>
    <mergeCell ref="AK70:AL70"/>
    <mergeCell ref="AK48:AL48"/>
    <mergeCell ref="BH60:BI60"/>
    <mergeCell ref="AK71:AL71"/>
    <mergeCell ref="AK73:AL73"/>
    <mergeCell ref="AK45:AL45"/>
    <mergeCell ref="AK39:AL39"/>
    <mergeCell ref="AK41:AL41"/>
    <mergeCell ref="BH72:BI72"/>
    <mergeCell ref="AK62:AL62"/>
    <mergeCell ref="BH74:BI74"/>
    <mergeCell ref="BH73:BI73"/>
    <mergeCell ref="AU56:AW56"/>
    <mergeCell ref="AX56:AZ56"/>
    <mergeCell ref="BA56:BC56"/>
    <mergeCell ref="BD56:BF56"/>
    <mergeCell ref="AK57:AL57"/>
    <mergeCell ref="AK69:AL69"/>
    <mergeCell ref="AK67:AL67"/>
    <mergeCell ref="AF93:BF93"/>
    <mergeCell ref="V107:W107"/>
    <mergeCell ref="AK100:AL100"/>
    <mergeCell ref="AO98:AT98"/>
    <mergeCell ref="P33:Q33"/>
    <mergeCell ref="R29:S29"/>
    <mergeCell ref="Z28:AA28"/>
    <mergeCell ref="Z31:AA31"/>
    <mergeCell ref="X31:Y31"/>
    <mergeCell ref="P38:Q38"/>
    <mergeCell ref="V31:W31"/>
    <mergeCell ref="Z27:AA27"/>
    <mergeCell ref="Z33:AA33"/>
    <mergeCell ref="X29:Y29"/>
    <mergeCell ref="X33:Y33"/>
    <mergeCell ref="V30:W30"/>
    <mergeCell ref="V58:W58"/>
    <mergeCell ref="AK32:AL32"/>
    <mergeCell ref="T43:U43"/>
    <mergeCell ref="V43:W43"/>
    <mergeCell ref="X28:Y28"/>
    <mergeCell ref="R34:S34"/>
    <mergeCell ref="T98:AA98"/>
    <mergeCell ref="X85:Y85"/>
    <mergeCell ref="Z84:AA84"/>
    <mergeCell ref="A93:X93"/>
    <mergeCell ref="T50:U50"/>
    <mergeCell ref="P53:Q53"/>
    <mergeCell ref="T53:U53"/>
    <mergeCell ref="X50:Y50"/>
    <mergeCell ref="R86:S86"/>
    <mergeCell ref="B82:M82"/>
    <mergeCell ref="P27:Q27"/>
    <mergeCell ref="P86:Q86"/>
    <mergeCell ref="B114:M114"/>
    <mergeCell ref="B37:M37"/>
    <mergeCell ref="T85:U85"/>
    <mergeCell ref="Z89:AA89"/>
    <mergeCell ref="X110:Y110"/>
    <mergeCell ref="V105:W105"/>
    <mergeCell ref="X99:Y100"/>
    <mergeCell ref="B44:M44"/>
    <mergeCell ref="R44:S44"/>
    <mergeCell ref="R46:S46"/>
    <mergeCell ref="T46:U46"/>
    <mergeCell ref="V46:W46"/>
    <mergeCell ref="B73:M73"/>
    <mergeCell ref="P73:Q73"/>
    <mergeCell ref="R73:S73"/>
    <mergeCell ref="T73:U73"/>
    <mergeCell ref="B41:M41"/>
    <mergeCell ref="X27:Y27"/>
    <mergeCell ref="P39:Q39"/>
    <mergeCell ref="Z46:AA46"/>
    <mergeCell ref="T99:U100"/>
    <mergeCell ref="X64:Y64"/>
    <mergeCell ref="T64:U64"/>
    <mergeCell ref="X107:Y107"/>
    <mergeCell ref="B66:M66"/>
    <mergeCell ref="B64:M64"/>
    <mergeCell ref="Z76:AA76"/>
    <mergeCell ref="V77:W77"/>
    <mergeCell ref="X77:Y77"/>
    <mergeCell ref="Z77:AA77"/>
    <mergeCell ref="AN140:AP140"/>
    <mergeCell ref="R134:S134"/>
    <mergeCell ref="O140:U140"/>
    <mergeCell ref="P135:Q135"/>
    <mergeCell ref="T135:U135"/>
    <mergeCell ref="V140:AA140"/>
    <mergeCell ref="A134:O134"/>
    <mergeCell ref="V133:W133"/>
    <mergeCell ref="T134:U134"/>
    <mergeCell ref="AF140:AJ140"/>
    <mergeCell ref="AQ141:AT143"/>
    <mergeCell ref="A135:O135"/>
    <mergeCell ref="AK141:AM143"/>
    <mergeCell ref="AK140:AM140"/>
    <mergeCell ref="R135:S135"/>
    <mergeCell ref="A141:E143"/>
    <mergeCell ref="V141:AA141"/>
    <mergeCell ref="AB134:AD134"/>
    <mergeCell ref="L140:N140"/>
    <mergeCell ref="A139:N139"/>
    <mergeCell ref="AK133:AN133"/>
    <mergeCell ref="AE133:AG133"/>
    <mergeCell ref="AB133:AD133"/>
    <mergeCell ref="L141:N143"/>
    <mergeCell ref="I141:K143"/>
    <mergeCell ref="AB143:AE143"/>
    <mergeCell ref="O139:AJ139"/>
    <mergeCell ref="AR134:AT134"/>
    <mergeCell ref="AK135:AN135"/>
    <mergeCell ref="AK139:AT139"/>
    <mergeCell ref="AO135:AQ135"/>
    <mergeCell ref="X118:Y118"/>
    <mergeCell ref="T49:U49"/>
    <mergeCell ref="T105:U105"/>
    <mergeCell ref="T119:U119"/>
    <mergeCell ref="P105:Q105"/>
    <mergeCell ref="R105:S105"/>
    <mergeCell ref="R85:S85"/>
    <mergeCell ref="P50:Q50"/>
    <mergeCell ref="P110:Q110"/>
    <mergeCell ref="B115:M115"/>
    <mergeCell ref="P115:Q115"/>
    <mergeCell ref="T107:U107"/>
    <mergeCell ref="V108:W108"/>
    <mergeCell ref="T103:U103"/>
    <mergeCell ref="X103:Y103"/>
    <mergeCell ref="T118:U118"/>
    <mergeCell ref="V115:W115"/>
    <mergeCell ref="T68:U68"/>
    <mergeCell ref="V68:W68"/>
    <mergeCell ref="X49:Y49"/>
    <mergeCell ref="V66:W66"/>
    <mergeCell ref="X66:Y66"/>
    <mergeCell ref="B51:M51"/>
    <mergeCell ref="P89:Q89"/>
    <mergeCell ref="P83:Q83"/>
    <mergeCell ref="R107:S107"/>
    <mergeCell ref="P107:Q107"/>
    <mergeCell ref="R106:S106"/>
    <mergeCell ref="T106:U106"/>
    <mergeCell ref="V106:W106"/>
    <mergeCell ref="X106:Y106"/>
    <mergeCell ref="P61:Q61"/>
    <mergeCell ref="R123:S123"/>
    <mergeCell ref="P123:Q123"/>
    <mergeCell ref="T123:U123"/>
    <mergeCell ref="V124:W124"/>
    <mergeCell ref="V111:W111"/>
    <mergeCell ref="P129:Q129"/>
    <mergeCell ref="R129:S129"/>
    <mergeCell ref="P128:Q128"/>
    <mergeCell ref="T128:U128"/>
    <mergeCell ref="Z125:AA125"/>
    <mergeCell ref="R84:S84"/>
    <mergeCell ref="V118:W118"/>
    <mergeCell ref="I140:K140"/>
    <mergeCell ref="B129:M129"/>
    <mergeCell ref="X84:Y84"/>
    <mergeCell ref="X131:Y131"/>
    <mergeCell ref="T133:U133"/>
    <mergeCell ref="Z135:AA135"/>
    <mergeCell ref="R132:S132"/>
    <mergeCell ref="X128:Y128"/>
    <mergeCell ref="P114:Q114"/>
    <mergeCell ref="R114:S114"/>
    <mergeCell ref="A133:O133"/>
    <mergeCell ref="P120:Q120"/>
    <mergeCell ref="R120:S120"/>
    <mergeCell ref="X119:Y119"/>
    <mergeCell ref="Z119:AA119"/>
    <mergeCell ref="B128:M128"/>
    <mergeCell ref="T131:U131"/>
    <mergeCell ref="A97:A100"/>
    <mergeCell ref="B89:M89"/>
    <mergeCell ref="V134:W134"/>
    <mergeCell ref="R130:S130"/>
    <mergeCell ref="P133:Q133"/>
    <mergeCell ref="AR133:AT133"/>
    <mergeCell ref="P124:Q124"/>
    <mergeCell ref="A178:B178"/>
    <mergeCell ref="V135:W135"/>
    <mergeCell ref="T129:U129"/>
    <mergeCell ref="O141:U141"/>
    <mergeCell ref="V142:AA142"/>
    <mergeCell ref="O143:U143"/>
    <mergeCell ref="AH133:AJ133"/>
    <mergeCell ref="C151:BD151"/>
    <mergeCell ref="AE134:AG134"/>
    <mergeCell ref="AO133:AQ133"/>
    <mergeCell ref="V143:AA143"/>
    <mergeCell ref="X134:Y134"/>
    <mergeCell ref="AB135:AD135"/>
    <mergeCell ref="C153:BD153"/>
    <mergeCell ref="C152:BD152"/>
    <mergeCell ref="C155:BD155"/>
    <mergeCell ref="AU140:BI143"/>
    <mergeCell ref="AQ140:AT140"/>
    <mergeCell ref="AF143:AJ143"/>
    <mergeCell ref="AN141:AP143"/>
    <mergeCell ref="Z133:AA133"/>
    <mergeCell ref="AH134:AJ134"/>
    <mergeCell ref="V132:W132"/>
    <mergeCell ref="T127:U127"/>
    <mergeCell ref="C163:BD163"/>
    <mergeCell ref="R124:S124"/>
    <mergeCell ref="R133:S133"/>
    <mergeCell ref="AB141:AE141"/>
    <mergeCell ref="C164:BD164"/>
    <mergeCell ref="AB142:AE142"/>
    <mergeCell ref="AH135:AJ135"/>
    <mergeCell ref="Z134:AA134"/>
    <mergeCell ref="P64:Q64"/>
    <mergeCell ref="BA131:BC131"/>
    <mergeCell ref="V113:W113"/>
    <mergeCell ref="Z124:AA124"/>
    <mergeCell ref="V109:W109"/>
    <mergeCell ref="P41:Q41"/>
    <mergeCell ref="N97:N100"/>
    <mergeCell ref="O97:O100"/>
    <mergeCell ref="P97:AA97"/>
    <mergeCell ref="V110:W110"/>
    <mergeCell ref="T110:U110"/>
    <mergeCell ref="P44:Q44"/>
    <mergeCell ref="T44:U44"/>
    <mergeCell ref="P47:Q47"/>
    <mergeCell ref="V125:W125"/>
    <mergeCell ref="V130:W130"/>
    <mergeCell ref="A140:E140"/>
    <mergeCell ref="C162:BD162"/>
    <mergeCell ref="A131:O131"/>
    <mergeCell ref="T130:U130"/>
    <mergeCell ref="X129:Y129"/>
    <mergeCell ref="X127:Y127"/>
    <mergeCell ref="F140:H140"/>
    <mergeCell ref="AF142:AJ142"/>
    <mergeCell ref="B116:M116"/>
    <mergeCell ref="AE131:AG131"/>
    <mergeCell ref="C154:BD154"/>
    <mergeCell ref="AH132:AJ132"/>
    <mergeCell ref="BH130:BI130"/>
    <mergeCell ref="BH124:BI124"/>
    <mergeCell ref="X40:Y40"/>
    <mergeCell ref="X42:Y42"/>
    <mergeCell ref="BH68:BI68"/>
    <mergeCell ref="BH66:BI66"/>
    <mergeCell ref="BH59:BI59"/>
    <mergeCell ref="Z107:AA107"/>
    <mergeCell ref="Z108:AA108"/>
    <mergeCell ref="AU99:AW99"/>
    <mergeCell ref="AB98:AG98"/>
    <mergeCell ref="X123:Y123"/>
    <mergeCell ref="X125:Y125"/>
    <mergeCell ref="X124:Y124"/>
    <mergeCell ref="AE99:AG99"/>
    <mergeCell ref="BH84:BI84"/>
    <mergeCell ref="BH83:BI83"/>
    <mergeCell ref="BH116:BI116"/>
    <mergeCell ref="BH90:BI90"/>
    <mergeCell ref="BH108:BI108"/>
    <mergeCell ref="Z88:AA88"/>
    <mergeCell ref="BH44:BI44"/>
    <mergeCell ref="BH46:BI46"/>
    <mergeCell ref="AK50:AL50"/>
    <mergeCell ref="AK129:AL129"/>
    <mergeCell ref="AK126:AL126"/>
    <mergeCell ref="AK128:AL128"/>
    <mergeCell ref="X115:Y115"/>
    <mergeCell ref="X104:Y104"/>
    <mergeCell ref="Z104:AA104"/>
    <mergeCell ref="Z103:AA103"/>
    <mergeCell ref="Z121:AA121"/>
    <mergeCell ref="A146:B146"/>
    <mergeCell ref="AF141:AJ141"/>
    <mergeCell ref="Z118:AA118"/>
    <mergeCell ref="Z122:AA122"/>
    <mergeCell ref="Z123:AA123"/>
    <mergeCell ref="AK65:AL65"/>
    <mergeCell ref="AK66:AL66"/>
    <mergeCell ref="P113:Q113"/>
    <mergeCell ref="V123:W123"/>
    <mergeCell ref="B125:M125"/>
    <mergeCell ref="R113:S113"/>
    <mergeCell ref="T121:U121"/>
    <mergeCell ref="V121:W121"/>
    <mergeCell ref="X121:Y121"/>
    <mergeCell ref="R41:S41"/>
    <mergeCell ref="A132:O132"/>
    <mergeCell ref="T132:U132"/>
    <mergeCell ref="P132:Q132"/>
    <mergeCell ref="R125:S125"/>
    <mergeCell ref="T125:U125"/>
    <mergeCell ref="AE132:AG132"/>
    <mergeCell ref="V104:W104"/>
    <mergeCell ref="R131:S131"/>
    <mergeCell ref="AK121:AL121"/>
    <mergeCell ref="V127:W127"/>
    <mergeCell ref="A130:O130"/>
    <mergeCell ref="Z129:AA129"/>
    <mergeCell ref="B105:M105"/>
    <mergeCell ref="B118:M118"/>
    <mergeCell ref="T47:U47"/>
    <mergeCell ref="P130:Q130"/>
    <mergeCell ref="Z130:AA130"/>
    <mergeCell ref="AO131:AQ131"/>
    <mergeCell ref="B47:M47"/>
    <mergeCell ref="R43:S43"/>
    <mergeCell ref="B46:M46"/>
    <mergeCell ref="P46:Q46"/>
    <mergeCell ref="R47:S47"/>
    <mergeCell ref="R53:S53"/>
    <mergeCell ref="C168:BD168"/>
    <mergeCell ref="AM205:AR205"/>
    <mergeCell ref="A164:B164"/>
    <mergeCell ref="A172:B172"/>
    <mergeCell ref="F141:H143"/>
    <mergeCell ref="A177:B177"/>
    <mergeCell ref="C150:BD150"/>
    <mergeCell ref="A202:F202"/>
    <mergeCell ref="AM210:AR210"/>
    <mergeCell ref="A203:F203"/>
    <mergeCell ref="A166:B166"/>
    <mergeCell ref="A152:B152"/>
    <mergeCell ref="A165:B165"/>
    <mergeCell ref="R122:S122"/>
    <mergeCell ref="R128:S128"/>
    <mergeCell ref="A201:P201"/>
    <mergeCell ref="A205:F205"/>
    <mergeCell ref="A207:V207"/>
    <mergeCell ref="C178:BD178"/>
    <mergeCell ref="A174:B174"/>
    <mergeCell ref="AK109:AL109"/>
    <mergeCell ref="AO132:AQ132"/>
    <mergeCell ref="X109:Y109"/>
    <mergeCell ref="AK68:AL68"/>
    <mergeCell ref="Z58:AA58"/>
    <mergeCell ref="BE180:BI180"/>
    <mergeCell ref="BE167:BI167"/>
    <mergeCell ref="BE166:BI166"/>
    <mergeCell ref="A147:B147"/>
    <mergeCell ref="BE162:BI162"/>
    <mergeCell ref="A184:BI184"/>
    <mergeCell ref="A162:B162"/>
    <mergeCell ref="A170:B170"/>
    <mergeCell ref="BE170:BI170"/>
    <mergeCell ref="C170:BD170"/>
    <mergeCell ref="BE163:BI163"/>
    <mergeCell ref="BE151:BI151"/>
    <mergeCell ref="BE153:BI153"/>
    <mergeCell ref="BE152:BI152"/>
    <mergeCell ref="BE149:BI149"/>
    <mergeCell ref="BE175:BI175"/>
    <mergeCell ref="BE179:BI179"/>
    <mergeCell ref="C177:BD177"/>
    <mergeCell ref="A155:B155"/>
    <mergeCell ref="C174:BD174"/>
    <mergeCell ref="BE174:BI174"/>
    <mergeCell ref="C175:BD175"/>
    <mergeCell ref="BE177:BI177"/>
    <mergeCell ref="BE155:BI155"/>
    <mergeCell ref="A149:B149"/>
    <mergeCell ref="A157:B157"/>
    <mergeCell ref="C157:BD157"/>
    <mergeCell ref="BE157:BI157"/>
    <mergeCell ref="A175:B175"/>
    <mergeCell ref="A148:B148"/>
    <mergeCell ref="A153:B153"/>
    <mergeCell ref="C179:BD179"/>
    <mergeCell ref="BE178:BI178"/>
    <mergeCell ref="A197:X197"/>
    <mergeCell ref="AG201:BH201"/>
    <mergeCell ref="A198:W198"/>
    <mergeCell ref="A200:AD200"/>
    <mergeCell ref="A176:B176"/>
    <mergeCell ref="C176:BD176"/>
    <mergeCell ref="BE176:BI176"/>
    <mergeCell ref="A191:X191"/>
    <mergeCell ref="AG191:BI191"/>
    <mergeCell ref="AG192:BI192"/>
    <mergeCell ref="S1:AS1"/>
    <mergeCell ref="P24:Q26"/>
    <mergeCell ref="P23:AA23"/>
    <mergeCell ref="T24:AA24"/>
    <mergeCell ref="T25:U26"/>
    <mergeCell ref="V25:W26"/>
    <mergeCell ref="X25:Y26"/>
    <mergeCell ref="AK25:AN25"/>
    <mergeCell ref="W21:AG21"/>
    <mergeCell ref="AK10:AN10"/>
    <mergeCell ref="Z25:AA26"/>
    <mergeCell ref="BA25:BC25"/>
    <mergeCell ref="P118:Q118"/>
    <mergeCell ref="P131:Q131"/>
    <mergeCell ref="X132:Y132"/>
    <mergeCell ref="R32:S32"/>
    <mergeCell ref="X130:Y130"/>
    <mergeCell ref="R39:S39"/>
    <mergeCell ref="P43:Q43"/>
    <mergeCell ref="T90:U90"/>
    <mergeCell ref="Z109:AA109"/>
    <mergeCell ref="BH125:BI125"/>
    <mergeCell ref="AK124:AL124"/>
    <mergeCell ref="AK125:AL125"/>
    <mergeCell ref="B107:M107"/>
    <mergeCell ref="AO24:AT24"/>
    <mergeCell ref="R27:S27"/>
    <mergeCell ref="T38:U38"/>
    <mergeCell ref="AR25:AT25"/>
    <mergeCell ref="AE25:AG25"/>
    <mergeCell ref="BG97:BG100"/>
    <mergeCell ref="X32:Y32"/>
    <mergeCell ref="BA133:BC133"/>
    <mergeCell ref="AK115:AL115"/>
    <mergeCell ref="AK123:AL123"/>
    <mergeCell ref="AH131:AJ131"/>
    <mergeCell ref="BH32:BI32"/>
    <mergeCell ref="BH128:BI128"/>
    <mergeCell ref="AB131:AD131"/>
    <mergeCell ref="BH129:BI129"/>
    <mergeCell ref="AO99:AQ99"/>
    <mergeCell ref="AR99:AT99"/>
    <mergeCell ref="AX99:AZ99"/>
    <mergeCell ref="AU98:AZ98"/>
    <mergeCell ref="AH98:AN98"/>
    <mergeCell ref="AB99:AD99"/>
    <mergeCell ref="V38:W38"/>
    <mergeCell ref="V41:W41"/>
    <mergeCell ref="Z53:AA53"/>
    <mergeCell ref="AH25:AJ25"/>
    <mergeCell ref="T30:U30"/>
    <mergeCell ref="R64:S64"/>
    <mergeCell ref="V39:W39"/>
    <mergeCell ref="DK182:DW182"/>
    <mergeCell ref="BH50:BI50"/>
    <mergeCell ref="X135:Y135"/>
    <mergeCell ref="AE135:AG135"/>
    <mergeCell ref="AK134:AN134"/>
    <mergeCell ref="V131:W131"/>
    <mergeCell ref="BH47:BI47"/>
    <mergeCell ref="BH29:BI29"/>
    <mergeCell ref="BH30:BI30"/>
    <mergeCell ref="BH31:BI31"/>
    <mergeCell ref="AX10:BA10"/>
    <mergeCell ref="BH97:BI100"/>
    <mergeCell ref="V103:W103"/>
    <mergeCell ref="BH33:BI33"/>
    <mergeCell ref="BH114:BI114"/>
    <mergeCell ref="AK111:AL111"/>
    <mergeCell ref="BH112:BI112"/>
    <mergeCell ref="Z105:AA105"/>
    <mergeCell ref="Z131:AA131"/>
    <mergeCell ref="Z132:AA132"/>
    <mergeCell ref="BH117:BI117"/>
    <mergeCell ref="BH39:BI39"/>
    <mergeCell ref="BH65:BI65"/>
    <mergeCell ref="BH67:BI67"/>
    <mergeCell ref="BE168:BI168"/>
    <mergeCell ref="A182:BE182"/>
    <mergeCell ref="C169:BD169"/>
    <mergeCell ref="A169:B169"/>
    <mergeCell ref="A163:B163"/>
    <mergeCell ref="BE169:BI169"/>
    <mergeCell ref="A154:B154"/>
    <mergeCell ref="X37:Y37"/>
    <mergeCell ref="BA98:BF98"/>
    <mergeCell ref="R35:S35"/>
    <mergeCell ref="P28:Q28"/>
    <mergeCell ref="R28:S28"/>
    <mergeCell ref="BD25:BF25"/>
    <mergeCell ref="B23:M26"/>
    <mergeCell ref="R24:S26"/>
    <mergeCell ref="B33:M33"/>
    <mergeCell ref="B29:M29"/>
    <mergeCell ref="B28:M28"/>
    <mergeCell ref="BB10:BB12"/>
    <mergeCell ref="R38:S38"/>
    <mergeCell ref="Z34:AA34"/>
    <mergeCell ref="Z43:AA43"/>
    <mergeCell ref="Z44:AA44"/>
    <mergeCell ref="Z41:AA41"/>
    <mergeCell ref="B42:M42"/>
    <mergeCell ref="B43:M43"/>
    <mergeCell ref="B52:M52"/>
    <mergeCell ref="B39:M39"/>
    <mergeCell ref="AH24:AN24"/>
    <mergeCell ref="W19:AF19"/>
    <mergeCell ref="V53:W53"/>
    <mergeCell ref="X44:Y44"/>
    <mergeCell ref="X46:Y46"/>
    <mergeCell ref="V42:W42"/>
    <mergeCell ref="B10:E10"/>
    <mergeCell ref="AB24:AG24"/>
    <mergeCell ref="AB23:BF23"/>
    <mergeCell ref="AU24:AZ24"/>
    <mergeCell ref="BA24:BF24"/>
    <mergeCell ref="AK53:AL53"/>
    <mergeCell ref="AB25:AD25"/>
    <mergeCell ref="BG23:BG26"/>
    <mergeCell ref="T27:U27"/>
    <mergeCell ref="V34:W34"/>
    <mergeCell ref="K10:N10"/>
    <mergeCell ref="AS10:AS11"/>
    <mergeCell ref="A23:A26"/>
    <mergeCell ref="V32:W32"/>
    <mergeCell ref="T31:U31"/>
    <mergeCell ref="V33:W33"/>
    <mergeCell ref="V36:W36"/>
    <mergeCell ref="T35:U35"/>
    <mergeCell ref="R33:S33"/>
    <mergeCell ref="R36:S36"/>
    <mergeCell ref="T32:U32"/>
    <mergeCell ref="T29:U29"/>
    <mergeCell ref="B30:M30"/>
    <mergeCell ref="B31:M31"/>
    <mergeCell ref="B32:M32"/>
    <mergeCell ref="B27:M27"/>
    <mergeCell ref="P29:Q29"/>
    <mergeCell ref="N23:N26"/>
    <mergeCell ref="O23:O26"/>
    <mergeCell ref="V29:W29"/>
    <mergeCell ref="V27:W27"/>
    <mergeCell ref="V28:W28"/>
    <mergeCell ref="T28:U28"/>
    <mergeCell ref="P32:Q32"/>
    <mergeCell ref="V35:W35"/>
    <mergeCell ref="T33:U33"/>
    <mergeCell ref="B36:M36"/>
    <mergeCell ref="AK27:AL27"/>
    <mergeCell ref="AK64:AL64"/>
    <mergeCell ref="T41:U41"/>
    <mergeCell ref="X41:Y41"/>
    <mergeCell ref="BH41:BI41"/>
    <mergeCell ref="T39:U39"/>
    <mergeCell ref="AK46:AL46"/>
    <mergeCell ref="Z30:AA30"/>
    <mergeCell ref="V37:W37"/>
    <mergeCell ref="X36:Y36"/>
    <mergeCell ref="P37:Q37"/>
    <mergeCell ref="P40:Q40"/>
    <mergeCell ref="BI10:BI12"/>
    <mergeCell ref="F10:F11"/>
    <mergeCell ref="J10:J11"/>
    <mergeCell ref="S10:S11"/>
    <mergeCell ref="W10:W11"/>
    <mergeCell ref="AA10:AA11"/>
    <mergeCell ref="AF10:AF11"/>
    <mergeCell ref="B35:M35"/>
    <mergeCell ref="AG10:AI10"/>
    <mergeCell ref="X10:Z10"/>
    <mergeCell ref="B34:M34"/>
    <mergeCell ref="BD10:BD12"/>
    <mergeCell ref="BE10:BE12"/>
    <mergeCell ref="BF10:BF12"/>
    <mergeCell ref="BG10:BG12"/>
    <mergeCell ref="X39:Y39"/>
    <mergeCell ref="T40:U40"/>
    <mergeCell ref="B40:M40"/>
    <mergeCell ref="B38:M38"/>
    <mergeCell ref="AK33:AL33"/>
    <mergeCell ref="AK36:AL36"/>
    <mergeCell ref="Z42:AA42"/>
    <mergeCell ref="R50:S50"/>
    <mergeCell ref="X35:Y35"/>
    <mergeCell ref="X30:Y30"/>
    <mergeCell ref="P42:Q42"/>
    <mergeCell ref="R42:S42"/>
    <mergeCell ref="V40:W40"/>
    <mergeCell ref="Z50:AA50"/>
    <mergeCell ref="X43:Y43"/>
    <mergeCell ref="X38:Y38"/>
    <mergeCell ref="Z47:AA47"/>
    <mergeCell ref="P35:Q35"/>
    <mergeCell ref="P31:Q31"/>
    <mergeCell ref="P30:Q30"/>
    <mergeCell ref="P36:Q36"/>
    <mergeCell ref="AK31:AL31"/>
    <mergeCell ref="Z32:AA32"/>
    <mergeCell ref="V44:W44"/>
    <mergeCell ref="T42:U42"/>
    <mergeCell ref="Z38:AA38"/>
    <mergeCell ref="Z39:AA39"/>
    <mergeCell ref="Z40:AA40"/>
    <mergeCell ref="R37:S37"/>
    <mergeCell ref="AK38:AL38"/>
    <mergeCell ref="Z37:AA37"/>
    <mergeCell ref="AK44:AL44"/>
    <mergeCell ref="R40:S40"/>
    <mergeCell ref="P34:Q34"/>
    <mergeCell ref="AK30:AL30"/>
    <mergeCell ref="AK49:AL49"/>
    <mergeCell ref="Z48:AA48"/>
    <mergeCell ref="BH113:BI113"/>
    <mergeCell ref="B101:M101"/>
    <mergeCell ref="P101:Q101"/>
    <mergeCell ref="R101:S101"/>
    <mergeCell ref="T101:U101"/>
    <mergeCell ref="V101:W101"/>
    <mergeCell ref="X101:Y101"/>
    <mergeCell ref="Z101:AA101"/>
    <mergeCell ref="AK101:AL101"/>
    <mergeCell ref="AK112:AL112"/>
    <mergeCell ref="Z112:AA112"/>
    <mergeCell ref="R61:S61"/>
    <mergeCell ref="T61:U61"/>
    <mergeCell ref="V61:W61"/>
    <mergeCell ref="X61:Y61"/>
    <mergeCell ref="P52:Q52"/>
    <mergeCell ref="R52:S52"/>
    <mergeCell ref="T52:U52"/>
    <mergeCell ref="V52:W52"/>
    <mergeCell ref="X52:Y52"/>
    <mergeCell ref="AK75:AL75"/>
    <mergeCell ref="B112:M112"/>
    <mergeCell ref="P112:Q112"/>
    <mergeCell ref="R112:S112"/>
    <mergeCell ref="V99:W100"/>
    <mergeCell ref="R67:S67"/>
    <mergeCell ref="R71:S71"/>
    <mergeCell ref="T71:U71"/>
    <mergeCell ref="V71:W71"/>
    <mergeCell ref="X71:Y71"/>
    <mergeCell ref="P69:Q69"/>
    <mergeCell ref="R69:S69"/>
    <mergeCell ref="AW10:AW11"/>
    <mergeCell ref="G10:I10"/>
    <mergeCell ref="O10:R10"/>
    <mergeCell ref="T10:V10"/>
    <mergeCell ref="AB10:AE10"/>
    <mergeCell ref="AO10:AR10"/>
    <mergeCell ref="AT10:AV10"/>
    <mergeCell ref="BC10:BC12"/>
    <mergeCell ref="A96:BH96"/>
    <mergeCell ref="Z87:AA87"/>
    <mergeCell ref="AK87:AL87"/>
    <mergeCell ref="AK34:AL34"/>
    <mergeCell ref="AK37:AL37"/>
    <mergeCell ref="AK35:AL35"/>
    <mergeCell ref="AK47:AL47"/>
    <mergeCell ref="AK42:AL42"/>
    <mergeCell ref="AK40:AL40"/>
    <mergeCell ref="AK43:AL43"/>
    <mergeCell ref="A10:A12"/>
    <mergeCell ref="BH10:BH12"/>
    <mergeCell ref="AJ10:AJ11"/>
    <mergeCell ref="Z29:AA29"/>
    <mergeCell ref="R30:S30"/>
    <mergeCell ref="R31:S31"/>
    <mergeCell ref="X34:Y34"/>
    <mergeCell ref="T36:U36"/>
    <mergeCell ref="V50:W50"/>
    <mergeCell ref="T37:U37"/>
    <mergeCell ref="Z35:AA35"/>
    <mergeCell ref="Z36:AA36"/>
    <mergeCell ref="T34:U34"/>
    <mergeCell ref="BH87:BI87"/>
  </mergeCells>
  <phoneticPr fontId="2" type="noConversion"/>
  <printOptions horizontalCentered="1"/>
  <pageMargins left="0" right="0" top="0.19685039370078741" bottom="0" header="0" footer="0"/>
  <pageSetup paperSize="8" scale="17" fitToHeight="0" orientation="landscape" r:id="rId2"/>
  <rowBreaks count="3" manualBreakCount="3">
    <brk id="53" max="60" man="1"/>
    <brk id="94" max="16383" man="1"/>
    <brk id="143" max="60" man="1"/>
  </rowBreaks>
  <colBreaks count="1" manualBreakCount="1">
    <brk id="66" max="1048575" man="1"/>
  </colBreaks>
  <cellWatches>
    <cellWatch r="A13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5" sqref="D5"/>
    </sheetView>
  </sheetViews>
  <sheetFormatPr defaultRowHeight="12.75" x14ac:dyDescent="0.2"/>
  <cols>
    <col min="1" max="11" width="4.42578125" customWidth="1"/>
  </cols>
  <sheetData>
    <row r="1" spans="1:11" x14ac:dyDescent="0.2">
      <c r="A1" s="1">
        <v>18</v>
      </c>
      <c r="B1" s="1"/>
      <c r="C1" s="1"/>
      <c r="D1" s="1">
        <v>17</v>
      </c>
      <c r="E1" s="1"/>
      <c r="F1" s="1"/>
      <c r="G1" s="1">
        <v>16</v>
      </c>
      <c r="H1" s="1"/>
      <c r="I1" s="1"/>
      <c r="J1" s="1">
        <v>14</v>
      </c>
      <c r="K1" s="1"/>
    </row>
    <row r="2" spans="1:11" x14ac:dyDescent="0.2">
      <c r="A2" s="1">
        <v>1</v>
      </c>
      <c r="B2" s="1">
        <f>$A$1*A2</f>
        <v>18</v>
      </c>
      <c r="C2" s="1"/>
      <c r="D2" s="1">
        <v>1</v>
      </c>
      <c r="E2" s="1">
        <f>$D$1*D2</f>
        <v>17</v>
      </c>
      <c r="F2" s="1"/>
      <c r="G2" s="1">
        <v>1</v>
      </c>
      <c r="H2" s="1">
        <f>$G$1*G2</f>
        <v>16</v>
      </c>
      <c r="I2" s="1"/>
      <c r="J2" s="1">
        <v>1</v>
      </c>
      <c r="K2" s="1">
        <f>$J$1*J2</f>
        <v>14</v>
      </c>
    </row>
    <row r="3" spans="1:11" x14ac:dyDescent="0.2">
      <c r="A3" s="1">
        <v>2</v>
      </c>
      <c r="B3" s="1">
        <f t="shared" ref="B3:B10" si="0">$A$1*A3</f>
        <v>36</v>
      </c>
      <c r="C3" s="1"/>
      <c r="D3" s="1">
        <v>2</v>
      </c>
      <c r="E3" s="1">
        <f>$D$1*D3</f>
        <v>34</v>
      </c>
      <c r="F3" s="1"/>
      <c r="G3" s="1">
        <v>2</v>
      </c>
      <c r="H3" s="1">
        <f>$G$1*G3</f>
        <v>32</v>
      </c>
      <c r="I3" s="1"/>
      <c r="J3" s="1">
        <v>2</v>
      </c>
      <c r="K3" s="1">
        <f>$J$1*J3</f>
        <v>28</v>
      </c>
    </row>
    <row r="4" spans="1:11" x14ac:dyDescent="0.2">
      <c r="A4" s="1">
        <v>3</v>
      </c>
      <c r="B4" s="1">
        <f>$A$1*A4</f>
        <v>54</v>
      </c>
      <c r="C4" s="1"/>
      <c r="D4" s="1">
        <v>3</v>
      </c>
      <c r="E4" s="1">
        <f>$D$1*D4</f>
        <v>51</v>
      </c>
      <c r="F4" s="1"/>
      <c r="G4" s="1">
        <v>3</v>
      </c>
      <c r="H4" s="1">
        <f>$G$1*G4</f>
        <v>48</v>
      </c>
      <c r="I4" s="1"/>
      <c r="J4" s="1">
        <v>3</v>
      </c>
      <c r="K4" s="1">
        <f>$J$1*J4</f>
        <v>42</v>
      </c>
    </row>
    <row r="5" spans="1:11" x14ac:dyDescent="0.2">
      <c r="A5" s="1">
        <v>4</v>
      </c>
      <c r="B5" s="1">
        <f t="shared" si="0"/>
        <v>72</v>
      </c>
      <c r="C5" s="1"/>
      <c r="D5" s="1">
        <v>4</v>
      </c>
      <c r="E5" s="1">
        <f>$D$1*D5</f>
        <v>68</v>
      </c>
      <c r="F5" s="1"/>
      <c r="G5" s="1">
        <v>4</v>
      </c>
      <c r="H5" s="1">
        <f>$G$1*G5</f>
        <v>64</v>
      </c>
      <c r="I5" s="1"/>
      <c r="J5" s="1">
        <v>4</v>
      </c>
      <c r="K5" s="1">
        <f>$J$1*J5</f>
        <v>56</v>
      </c>
    </row>
    <row r="6" spans="1:11" x14ac:dyDescent="0.2">
      <c r="A6" s="1">
        <v>5</v>
      </c>
      <c r="B6" s="1">
        <f t="shared" si="0"/>
        <v>90</v>
      </c>
      <c r="C6" s="1"/>
      <c r="D6" s="1">
        <v>5</v>
      </c>
      <c r="E6" s="1">
        <f>$D$1*D6</f>
        <v>85</v>
      </c>
      <c r="F6" s="1"/>
      <c r="G6" s="1">
        <v>5</v>
      </c>
      <c r="H6" s="1">
        <f>$G$1*G6</f>
        <v>80</v>
      </c>
      <c r="I6" s="1"/>
      <c r="J6" s="1">
        <v>5</v>
      </c>
      <c r="K6" s="1">
        <f>$J$1*J6</f>
        <v>70</v>
      </c>
    </row>
    <row r="7" spans="1:11" x14ac:dyDescent="0.2">
      <c r="A7" s="1">
        <v>6</v>
      </c>
      <c r="B7" s="1">
        <f t="shared" si="0"/>
        <v>108</v>
      </c>
      <c r="C7" s="1"/>
      <c r="D7" s="1">
        <v>6</v>
      </c>
      <c r="E7" s="1">
        <f t="shared" ref="E7:E10" si="1">$D$1*D7</f>
        <v>102</v>
      </c>
      <c r="F7" s="1"/>
      <c r="G7" s="1">
        <v>6</v>
      </c>
      <c r="H7" s="1">
        <f t="shared" ref="H7:H10" si="2">$G$1*G7</f>
        <v>96</v>
      </c>
      <c r="I7" s="1"/>
      <c r="J7" s="1">
        <v>6</v>
      </c>
      <c r="K7" s="1">
        <f t="shared" ref="K7:K10" si="3">$J$1*J7</f>
        <v>84</v>
      </c>
    </row>
    <row r="8" spans="1:11" x14ac:dyDescent="0.2">
      <c r="A8" s="1">
        <v>7</v>
      </c>
      <c r="B8" s="1">
        <f t="shared" si="0"/>
        <v>126</v>
      </c>
      <c r="C8" s="1"/>
      <c r="D8" s="1">
        <v>7</v>
      </c>
      <c r="E8" s="1">
        <f t="shared" si="1"/>
        <v>119</v>
      </c>
      <c r="F8" s="1"/>
      <c r="G8" s="1">
        <v>7</v>
      </c>
      <c r="H8" s="1">
        <f t="shared" si="2"/>
        <v>112</v>
      </c>
      <c r="I8" s="1"/>
      <c r="J8" s="1">
        <v>7</v>
      </c>
      <c r="K8" s="1">
        <f t="shared" si="3"/>
        <v>98</v>
      </c>
    </row>
    <row r="9" spans="1:11" x14ac:dyDescent="0.2">
      <c r="A9" s="1">
        <v>8</v>
      </c>
      <c r="B9" s="1">
        <f t="shared" si="0"/>
        <v>144</v>
      </c>
      <c r="C9" s="1"/>
      <c r="D9" s="1">
        <v>8</v>
      </c>
      <c r="E9" s="1">
        <f t="shared" si="1"/>
        <v>136</v>
      </c>
      <c r="F9" s="1"/>
      <c r="G9" s="1">
        <v>8</v>
      </c>
      <c r="H9" s="1">
        <f t="shared" si="2"/>
        <v>128</v>
      </c>
      <c r="I9" s="1"/>
      <c r="J9" s="1">
        <v>8</v>
      </c>
      <c r="K9" s="1">
        <f t="shared" si="3"/>
        <v>112</v>
      </c>
    </row>
    <row r="10" spans="1:11" x14ac:dyDescent="0.2">
      <c r="A10" s="1">
        <v>9</v>
      </c>
      <c r="B10" s="1">
        <f t="shared" si="0"/>
        <v>162</v>
      </c>
      <c r="C10" s="1"/>
      <c r="D10" s="1">
        <v>9</v>
      </c>
      <c r="E10" s="1">
        <f t="shared" si="1"/>
        <v>153</v>
      </c>
      <c r="F10" s="1"/>
      <c r="G10" s="1">
        <v>9</v>
      </c>
      <c r="H10" s="1">
        <f t="shared" si="2"/>
        <v>144</v>
      </c>
      <c r="I10" s="1"/>
      <c r="J10" s="1">
        <v>9</v>
      </c>
      <c r="K10" s="1">
        <f t="shared" si="3"/>
        <v>126</v>
      </c>
    </row>
  </sheetData>
  <customSheetViews>
    <customSheetView guid="{A14D7925-FAA0-438E-961B-F67E6008F19A}" showPageBreaks="1">
      <selection activeCell="D6" sqref="D6:E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defaultRowHeight="12.75" x14ac:dyDescent="0.2"/>
  <sheetData/>
  <customSheetViews>
    <customSheetView guid="{A14D7925-FAA0-438E-961B-F67E6008F19A}" state="hidden">
      <selection activeCell="E7" sqref="E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Примерный учебный план</vt:lpstr>
      <vt:lpstr>Лист2</vt:lpstr>
      <vt:lpstr>Лист1</vt:lpstr>
      <vt:lpstr>'Примерный учебный план'!Print_Area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Ulia</cp:lastModifiedBy>
  <cp:lastPrinted>2021-07-06T09:37:00Z</cp:lastPrinted>
  <dcterms:created xsi:type="dcterms:W3CDTF">1999-02-26T09:40:51Z</dcterms:created>
  <dcterms:modified xsi:type="dcterms:W3CDTF">2021-07-06T09:37:10Z</dcterms:modified>
</cp:coreProperties>
</file>