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12330" tabRatio="771"/>
  </bookViews>
  <sheets>
    <sheet name="ПУП РСиРТ 2022" sheetId="25" r:id="rId1"/>
  </sheets>
  <calcPr calcId="145621"/>
</workbook>
</file>

<file path=xl/calcChain.xml><?xml version="1.0" encoding="utf-8"?>
<calcChain xmlns="http://schemas.openxmlformats.org/spreadsheetml/2006/main">
  <c r="BI68" i="25" l="1"/>
  <c r="BI67" i="25"/>
  <c r="BI66" i="25"/>
  <c r="BI65" i="25"/>
  <c r="BG18" i="25"/>
  <c r="BF18" i="25"/>
  <c r="BE18" i="25"/>
  <c r="BD18" i="25"/>
  <c r="BC18" i="25"/>
  <c r="BB18" i="25"/>
  <c r="BH17" i="25"/>
  <c r="BH16" i="25"/>
  <c r="BH18" i="25" l="1"/>
  <c r="BI30" i="25" l="1"/>
  <c r="BI31" i="25"/>
  <c r="BI32" i="25"/>
  <c r="BI33" i="25"/>
  <c r="BI34" i="25"/>
  <c r="BI35" i="25"/>
  <c r="BI36" i="25"/>
  <c r="BI38" i="25"/>
  <c r="BI40" i="25"/>
  <c r="BI41" i="25"/>
  <c r="BI42" i="25"/>
  <c r="BI43" i="25"/>
  <c r="BI37" i="25"/>
  <c r="BI44" i="25"/>
  <c r="BI45" i="25"/>
  <c r="BI46" i="25"/>
  <c r="BI47" i="25"/>
  <c r="BI63" i="25"/>
  <c r="BI48" i="25"/>
  <c r="BI50" i="25"/>
  <c r="BI51" i="25"/>
  <c r="BI52" i="25"/>
  <c r="BI49" i="25"/>
  <c r="BI59" i="25"/>
  <c r="BI61" i="25"/>
  <c r="BI62" i="25"/>
  <c r="BI60" i="25"/>
  <c r="BI64" i="25"/>
  <c r="BI70" i="25"/>
  <c r="BI71" i="25"/>
  <c r="BI72" i="25"/>
  <c r="AF71" i="25" l="1"/>
  <c r="V64" i="25"/>
  <c r="T64" i="25"/>
  <c r="V60" i="25"/>
  <c r="T60" i="25"/>
  <c r="V62" i="25"/>
  <c r="T62" i="25"/>
  <c r="V61" i="25"/>
  <c r="T61" i="25"/>
  <c r="V49" i="25"/>
  <c r="T49" i="25"/>
  <c r="V52" i="25"/>
  <c r="T52" i="25"/>
  <c r="V51" i="25"/>
  <c r="T51" i="25"/>
  <c r="V50" i="25"/>
  <c r="T50" i="25"/>
  <c r="V63" i="25"/>
  <c r="T63" i="25"/>
  <c r="V47" i="25"/>
  <c r="T47" i="25"/>
  <c r="V46" i="25"/>
  <c r="T46" i="25"/>
  <c r="V45" i="25"/>
  <c r="T45" i="25"/>
  <c r="BK72" i="25" l="1"/>
  <c r="AI76" i="25" l="1"/>
  <c r="R76" i="25"/>
  <c r="BI73" i="25"/>
  <c r="AR72" i="25"/>
  <c r="AL72" i="25"/>
  <c r="AF72" i="25"/>
  <c r="AR71" i="25"/>
  <c r="AL71" i="25"/>
  <c r="V37" i="25"/>
  <c r="T37" i="25"/>
  <c r="V43" i="25"/>
  <c r="T43" i="25"/>
  <c r="V42" i="25"/>
  <c r="T42" i="25"/>
  <c r="V41" i="25"/>
  <c r="T41" i="25"/>
  <c r="V40" i="25"/>
  <c r="T40" i="25"/>
  <c r="BB39" i="25"/>
  <c r="AZ39" i="25"/>
  <c r="AX39" i="25"/>
  <c r="AV39" i="25"/>
  <c r="AT39" i="25"/>
  <c r="AR39" i="25"/>
  <c r="AP39" i="25"/>
  <c r="AN39" i="25"/>
  <c r="AL39" i="25"/>
  <c r="AJ39" i="25"/>
  <c r="AH39" i="25"/>
  <c r="AF39" i="25"/>
  <c r="AD39" i="25"/>
  <c r="AB39" i="25"/>
  <c r="Z39" i="25"/>
  <c r="X39" i="25"/>
  <c r="V38" i="25"/>
  <c r="T38" i="25"/>
  <c r="V36" i="25"/>
  <c r="T36" i="25"/>
  <c r="V35" i="25"/>
  <c r="T35" i="25"/>
  <c r="V33" i="25"/>
  <c r="T33" i="25"/>
  <c r="V32" i="25"/>
  <c r="T32" i="25"/>
  <c r="V30" i="25"/>
  <c r="T30" i="25"/>
  <c r="BB29" i="25"/>
  <c r="AZ29" i="25"/>
  <c r="AX29" i="25"/>
  <c r="AV29" i="25"/>
  <c r="AT29" i="25"/>
  <c r="AR29" i="25"/>
  <c r="AP29" i="25"/>
  <c r="AN29" i="25"/>
  <c r="AL29" i="25"/>
  <c r="AJ29" i="25"/>
  <c r="AH29" i="25"/>
  <c r="AF29" i="25"/>
  <c r="AD29" i="25"/>
  <c r="AB29" i="25"/>
  <c r="Z29" i="25"/>
  <c r="X29" i="25"/>
  <c r="BI39" i="25" l="1"/>
  <c r="BJ71" i="25"/>
  <c r="AX69" i="25"/>
  <c r="Z69" i="25"/>
  <c r="T29" i="25"/>
  <c r="AZ69" i="25"/>
  <c r="BK29" i="25"/>
  <c r="AP69" i="25"/>
  <c r="AD69" i="25"/>
  <c r="BB69" i="25"/>
  <c r="AB69" i="25"/>
  <c r="X69" i="25"/>
  <c r="T39" i="25"/>
  <c r="AH69" i="25"/>
  <c r="AF70" i="25" s="1"/>
  <c r="V29" i="25"/>
  <c r="T71" i="25"/>
  <c r="BJ39" i="25"/>
  <c r="AR69" i="25"/>
  <c r="AL69" i="25"/>
  <c r="AT69" i="25"/>
  <c r="AR70" i="25" s="1"/>
  <c r="AV69" i="25"/>
  <c r="V39" i="25"/>
  <c r="AF69" i="25"/>
  <c r="BL39" i="25"/>
  <c r="AJ69" i="25"/>
  <c r="AN69" i="25"/>
  <c r="AL70" i="25" s="1"/>
  <c r="BK39" i="25"/>
  <c r="T72" i="25"/>
  <c r="BL29" i="25"/>
  <c r="BI29" i="25"/>
  <c r="BJ29" i="25"/>
  <c r="BI69" i="25" l="1"/>
  <c r="T69" i="25"/>
  <c r="BJ70" i="25"/>
  <c r="BJ72" i="25" s="1"/>
  <c r="BL69" i="25"/>
  <c r="BL72" i="25"/>
  <c r="V69" i="25"/>
  <c r="BJ69" i="25"/>
  <c r="BK69" i="25"/>
  <c r="BJ23" i="25" l="1"/>
</calcChain>
</file>

<file path=xl/sharedStrings.xml><?xml version="1.0" encoding="utf-8"?>
<sst xmlns="http://schemas.openxmlformats.org/spreadsheetml/2006/main" count="544" uniqueCount="343">
  <si>
    <t>СОГЛАСОВАНО</t>
  </si>
  <si>
    <t>СК-10</t>
  </si>
  <si>
    <t>СК-9</t>
  </si>
  <si>
    <t>СК-8</t>
  </si>
  <si>
    <t>СК-7</t>
  </si>
  <si>
    <t>СК-6</t>
  </si>
  <si>
    <t>СК-5</t>
  </si>
  <si>
    <t>1.2.2</t>
  </si>
  <si>
    <t>СК-4</t>
  </si>
  <si>
    <t>1.2.1</t>
  </si>
  <si>
    <t>СК-3</t>
  </si>
  <si>
    <t>СК-2</t>
  </si>
  <si>
    <t>СК-1</t>
  </si>
  <si>
    <t>УПК-1</t>
  </si>
  <si>
    <t>УК-5</t>
  </si>
  <si>
    <t>УК-4</t>
  </si>
  <si>
    <t>УК-3</t>
  </si>
  <si>
    <t>УК-2</t>
  </si>
  <si>
    <t>УК-1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</si>
  <si>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</si>
  <si>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</si>
  <si>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</si>
  <si>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</si>
  <si>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</si>
  <si>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</si>
  <si>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</si>
  <si>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</si>
  <si>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</si>
  <si>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Количество зачетов</t>
  </si>
  <si>
    <t>Количество экзаменов</t>
  </si>
  <si>
    <t>Количество часов учебных занятий в неделю</t>
  </si>
  <si>
    <t xml:space="preserve">Количество часов учебных занятий                        </t>
  </si>
  <si>
    <t>2.4</t>
  </si>
  <si>
    <t>2.3</t>
  </si>
  <si>
    <t>2.</t>
  </si>
  <si>
    <t>1.2</t>
  </si>
  <si>
    <t>1.1</t>
  </si>
  <si>
    <t>Государственный компонент</t>
  </si>
  <si>
    <t>1.</t>
  </si>
  <si>
    <t>Зач. единиц</t>
  </si>
  <si>
    <t>Ауд. часов</t>
  </si>
  <si>
    <t>Всего часов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</si>
  <si>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</si>
  <si>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</si>
  <si>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</si>
  <si>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</si>
  <si>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</si>
  <si>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</si>
  <si>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</si>
  <si>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</si>
  <si>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</si>
  <si>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</si>
  <si>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</si>
  <si>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</si>
  <si>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</si>
  <si>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</si>
  <si>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</si>
  <si>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</si>
  <si>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</si>
  <si>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</si>
  <si>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</si>
  <si>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</si>
  <si>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</si>
  <si>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</si>
  <si>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</si>
  <si>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</si>
  <si>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</si>
  <si>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</si>
  <si>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</si>
  <si>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</si>
  <si>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</si>
  <si>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</si>
  <si>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</si>
  <si>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</si>
  <si>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</si>
  <si>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</si>
  <si>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</si>
  <si>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</si>
  <si>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</si>
  <si>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</si>
  <si>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</si>
  <si>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</si>
  <si>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</si>
  <si>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</si>
  <si>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</si>
  <si>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</si>
  <si>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</si>
  <si>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</si>
  <si>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</si>
  <si>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</si>
  <si>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</si>
  <si>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</si>
  <si>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</si>
  <si>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</si>
  <si>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</si>
  <si>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</si>
  <si>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</si>
  <si>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</si>
  <si>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</si>
  <si>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</si>
  <si>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</si>
  <si>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</si>
  <si>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</si>
  <si>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</si>
  <si>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</si>
  <si>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</si>
  <si>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</si>
  <si>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</si>
  <si>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</si>
  <si>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</si>
  <si>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</si>
  <si>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</si>
  <si>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</si>
  <si>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</si>
  <si>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</si>
  <si>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Степень:</t>
  </si>
  <si>
    <t>УТВЕРЖДАЮ</t>
  </si>
  <si>
    <t>1.3</t>
  </si>
  <si>
    <t>1.3.1</t>
  </si>
  <si>
    <t>2.1</t>
  </si>
  <si>
    <t>VII. Матрица компетенций</t>
  </si>
  <si>
    <t>Специальность:</t>
  </si>
  <si>
    <t>СК-12</t>
  </si>
  <si>
    <t>СК-11</t>
  </si>
  <si>
    <t>Код 
компетенции</t>
  </si>
  <si>
    <t>Наименование компетенции</t>
  </si>
  <si>
    <t>Зачетных 
единиц</t>
  </si>
  <si>
    <t>Х</t>
  </si>
  <si>
    <t xml:space="preserve">4 семестр
</t>
  </si>
  <si>
    <t>2.4.1</t>
  </si>
  <si>
    <t>2.4.2</t>
  </si>
  <si>
    <t>Профилизация:</t>
  </si>
  <si>
    <t>Модуль «Информационные радиотехнологии»</t>
  </si>
  <si>
    <t>Модуль «Цифровая обработка сигналов»</t>
  </si>
  <si>
    <t>Нейросетевое моделирование и обработка данных</t>
  </si>
  <si>
    <t xml:space="preserve">Инструментальное тестирование информационных радиотехнологий </t>
  </si>
  <si>
    <t>Модуль «Программное обеспечение информационных радиотехнологий»</t>
  </si>
  <si>
    <t>Проектирование программных систем</t>
  </si>
  <si>
    <t>Проектирование помехоустойчивых беспроводных информационных технологий ближнего радиуса действия</t>
  </si>
  <si>
    <t>1.3.2</t>
  </si>
  <si>
    <t>1.4</t>
  </si>
  <si>
    <t>Прикладные методы криптографии и кодирования информации в радиосистемах</t>
  </si>
  <si>
    <t>2.5</t>
  </si>
  <si>
    <t>2.6</t>
  </si>
  <si>
    <t>Модуль «Формирование и обработка сигналов»</t>
  </si>
  <si>
    <t>СК-13</t>
  </si>
  <si>
    <t>Информационные радиотехнологии</t>
  </si>
  <si>
    <t xml:space="preserve">Перспективные устройства и системы передачи и обработки сигналов </t>
  </si>
  <si>
    <t>Моделирование и оптимизация систем и сетей передачи данных</t>
  </si>
  <si>
    <t>Моделирование процессов и систем</t>
  </si>
  <si>
    <t>Владеть методикой расчета вероятностных, энергетических и точностных характеристик радиосистем и их составных частей</t>
  </si>
  <si>
    <t>Проводить научные исследования и разработки в области управления и распределения радиочастотного спектра</t>
  </si>
  <si>
    <t>Владеть перспективными методами проектирования программных систем и сетей передачи информации</t>
  </si>
  <si>
    <t>Прогнозировать перспективы развития и применения инновационных технологий в профессиональной деятельности</t>
  </si>
  <si>
    <t>Разрабатывать и исследовать однорастровые информационные сети</t>
  </si>
  <si>
    <t>Использовать нейросетевые  методы и алгоритмы для моделирования радиосистем и радиотехнологий</t>
  </si>
  <si>
    <t>Владеть современными методами обеспечения эффективного и безопасного обмена информацией в радиосистемах</t>
  </si>
  <si>
    <t>Владеть методами анализа информации, ее преобразования, сохранения и передачи с использованием цифровых методов обработки</t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</si>
  <si>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</si>
  <si>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t>/2</t>
  </si>
  <si>
    <t>/338</t>
  </si>
  <si>
    <t>СК-14</t>
  </si>
  <si>
    <t>Проектировать и разрабатывать оптические и оптоэлектронные системы для различных процессов детектирования, обработки, хранения и передачи информации</t>
  </si>
  <si>
    <t>Разрабатывать алгоритмы и модели машинного обучения, алгоритмы построения искусственных нейронных сетей на основе анализа данных, средства визуализации для демонстрации полученных результатов</t>
  </si>
  <si>
    <t>СК-15</t>
  </si>
  <si>
    <t>СК-16</t>
  </si>
  <si>
    <t>СК-17</t>
  </si>
  <si>
    <t>СК-18</t>
  </si>
  <si>
    <t>Прикладные аспекты радиосистем и радиотехнологий</t>
  </si>
  <si>
    <t>УПК-2</t>
  </si>
  <si>
    <t>УПК-3</t>
  </si>
  <si>
    <t>УПК-4</t>
  </si>
  <si>
    <t>УПК-5</t>
  </si>
  <si>
    <t>Проводить анализ и синтез цифровых комбинационных устройств и цифровых конечных автоматов, используя различные методы минимизации функции алгебры логики</t>
  </si>
  <si>
    <t>Моделировать и проводить анализ устройств и систем, базирующихся на квантовых эффектах, включая квантовые компьютеры, для высокоскоростной обработки и передачи информации</t>
  </si>
  <si>
    <t>/1</t>
  </si>
  <si>
    <t>2.2</t>
  </si>
  <si>
    <t>Проектировать и разрабатывать новые системы, обеспечивающие функционирование сенсорных устройств, устройств и систем беспроводного доступа на базе радиотехнологий, новых устройств сигнализации и различных исполнительных механизмов по типу «умный дом»</t>
  </si>
  <si>
    <t>Владеть методами анализа, расчета  системных характеристик и осуществлять проектирование информационных сетей на основе сенсорных платформ</t>
  </si>
  <si>
    <t>Радиоидентификационные  сенсорные платформы / Логическое проектирование и цифровые устройства</t>
  </si>
  <si>
    <t>/120</t>
  </si>
  <si>
    <t>/3</t>
  </si>
  <si>
    <t>/70</t>
  </si>
  <si>
    <t>/72</t>
  </si>
  <si>
    <t>2.7</t>
  </si>
  <si>
    <t>2.4.3</t>
  </si>
  <si>
    <t>/96</t>
  </si>
  <si>
    <t xml:space="preserve">Владеть методами построения оптимальных алгоритмов кодирования и криптографической защиты  в средах общего и специализированного математического программного обеспечения </t>
  </si>
  <si>
    <t>Проводить исследования и на их основе проектировать эффективные устройства и системы для передачи и приема сигналов</t>
  </si>
  <si>
    <t>Проектировать эффективные системы передачи информации с помощью беспроводных технологий нового поколения</t>
  </si>
  <si>
    <t>Моделировать оптимальные технологические процессы настройки, испытаний и контроля качества устройств, систем и сетей и проводить анализ их эффективности</t>
  </si>
  <si>
    <t>Разрабатывать технические задания на проектирование и модернизацию устройств и систем для передачи и обработки информации в соответствии с заданной спецификацией и требованиями заказчика</t>
  </si>
  <si>
    <t>Алгоритмы и  методы цифровой обработки сигналов в радиосистемах</t>
  </si>
  <si>
    <t>Коммерциализация результатов научно-исследовательской деятельности</t>
  </si>
  <si>
    <t>Педагогика и психология высшего образования</t>
  </si>
  <si>
    <t>2.1.1</t>
  </si>
  <si>
    <t>2.1.2</t>
  </si>
  <si>
    <t>УК-6</t>
  </si>
  <si>
    <t>2.8</t>
  </si>
  <si>
    <t>19
25</t>
  </si>
  <si>
    <t>Технологии обеспечения информационной безопасности в радиосистемах</t>
  </si>
  <si>
    <t>Оптимизация радиосистем по критериям электромагнитной совместимости</t>
  </si>
  <si>
    <t>Технологии распределенных реестров</t>
  </si>
  <si>
    <t>Кросс-культурные коммуникации</t>
  </si>
  <si>
    <t>СК-19</t>
  </si>
  <si>
    <t>Модуль «Инновационное  предпринимательство»</t>
  </si>
  <si>
    <t>Модуль «Моделирование и оптимизация радиосистем»</t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</si>
  <si>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</si>
  <si>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t>Инновационные технологии принятия решений в проектной и управленческой деятельности</t>
  </si>
  <si>
    <t>Оценивать эффективность методов и применять алгоритмы на их основе для моделирования и разработки современных радиотехнических систем</t>
  </si>
  <si>
    <t>2</t>
  </si>
  <si>
    <t xml:space="preserve">Прикладная теория машинного обучения / Программно-техническая реализация Интернет вещей </t>
  </si>
  <si>
    <t>В.А.Богуш</t>
  </si>
  <si>
    <t>Название модуля, 
учебной дисциплины, 
курсового проекта 
(курсовой работы)</t>
  </si>
  <si>
    <t>1 семестр,
18 недель</t>
  </si>
  <si>
    <t>2 семестр,
18 недель</t>
  </si>
  <si>
    <t>3 семестр,
17 недель</t>
  </si>
  <si>
    <t>МИНИСТЕРСТВО ОБРАЗОВАНИЯ РЕСПУБЛИКИ БЕЛАРУСЬ</t>
  </si>
  <si>
    <t xml:space="preserve">Первый заместитель </t>
  </si>
  <si>
    <t>Министра образования</t>
  </si>
  <si>
    <t>Республики Беларусь</t>
  </si>
  <si>
    <t>М.П.</t>
  </si>
  <si>
    <t>Регистрационный № _____________</t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</si>
  <si>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</si>
  <si>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</si>
  <si>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</si>
  <si>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</si>
  <si>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</si>
  <si>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t xml:space="preserve">Педагогика и психология высшего образования </t>
  </si>
  <si>
    <t>УК-7</t>
  </si>
  <si>
    <t>Начальник Главного управления профессионального образования Министерства образования Республики Беларусь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</si>
  <si>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</si>
  <si>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С.А.Касперович</t>
  </si>
  <si>
    <t>И.В.Титович</t>
  </si>
  <si>
    <t>Первый заместитель Министра промышленности Республики Беларусь</t>
  </si>
  <si>
    <t>Председатель УМО по образованию в области информатики и радиоэлектроники</t>
  </si>
  <si>
    <t>Эксперт-нормоконтролер</t>
  </si>
  <si>
    <t xml:space="preserve">Рекомендован к утверждению Президиумом Совета УМО
по образованию в области информатики и радиоэлектроники </t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</si>
  <si>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</si>
  <si>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</si>
  <si>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t>Коммерциализация результатов научно-исследовательской  деятельности</t>
  </si>
  <si>
    <t>2.5.1</t>
  </si>
  <si>
    <t>2.5.2</t>
  </si>
  <si>
    <t>2.5.3</t>
  </si>
  <si>
    <t>СК-20</t>
  </si>
  <si>
    <t>СК-21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</si>
  <si>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</si>
  <si>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Развивать инновационную восприимчивость и способность к инновационной деятельности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</si>
  <si>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</si>
  <si>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Внедрять результаты  научно-исследовательской  деятельности в сферу производства и услуг</t>
  </si>
  <si>
    <t>Применять методы формирования и анализа альтернатив при решении многокритериальных задач оптимизации в условиях риска и неопределенности</t>
  </si>
  <si>
    <t>Применять знания документооборота и переговорного процесса в международной профессиональной деятельности</t>
  </si>
  <si>
    <t>С.М.Гунько</t>
  </si>
  <si>
    <t>Основы информационных технологий</t>
  </si>
  <si>
    <t>Ин.яз, Кросс-культурные коммуникации</t>
  </si>
  <si>
    <t>Прикладная теория машинного обучения</t>
  </si>
  <si>
    <t>Прикладные методы оптической обработки информации</t>
  </si>
  <si>
    <t>Современные тенденции создания и развития информационных квантовых систем</t>
  </si>
  <si>
    <t>Радиоидентификационные  сенсорные платформы</t>
  </si>
  <si>
    <t>Логическое проектирование и цифровые устройства</t>
  </si>
  <si>
    <t>Начальник Главного управления профессионального образования 
Министерства образования Республики Беларусь</t>
  </si>
  <si>
    <t>Председатель НМС по радиосистемам и радиотехнологиям</t>
  </si>
  <si>
    <t>Н.И.Листопад</t>
  </si>
  <si>
    <t>Применять методы научного познания в исследовательской деятельности, генерировать и реализовывать инновационные идеи</t>
  </si>
  <si>
    <t>УК-3, 
СК-3</t>
  </si>
  <si>
    <t>УК-1,4,
СК-1</t>
  </si>
  <si>
    <t>УК-5,6, 
СК-2</t>
  </si>
  <si>
    <t>Интервалы:</t>
  </si>
  <si>
    <t xml:space="preserve">Протокол № ____ от _________ </t>
  </si>
  <si>
    <t>/48</t>
  </si>
  <si>
    <t>СК-22</t>
  </si>
  <si>
    <t>Владеть научными основами и методами исследований для решения задач проектирования радиосистем и радиотехнологий</t>
  </si>
  <si>
    <t>Владеть методами и современным прикладным программным обеспечением для проектирования и оптимизации параметров устройств ближнего радиуса действия в условиях помех</t>
  </si>
  <si>
    <t>/40</t>
  </si>
  <si>
    <t>/32</t>
  </si>
  <si>
    <t>/142</t>
  </si>
  <si>
    <t xml:space="preserve">Программно-техническая реализация Интернет вещей </t>
  </si>
  <si>
    <t>Методы, системы и устройства формирования информационных электромагнитных полей</t>
  </si>
  <si>
    <t>/50</t>
  </si>
  <si>
    <t>/26</t>
  </si>
  <si>
    <t>/24</t>
  </si>
  <si>
    <t>/218</t>
  </si>
  <si>
    <t>/66</t>
  </si>
  <si>
    <t>/5</t>
  </si>
  <si>
    <t>Основы создания и функционирования больших данных (Big Data)</t>
  </si>
  <si>
    <t>Современные проблемы электродинамики</t>
  </si>
  <si>
    <t>СК-7 / СК-8</t>
  </si>
  <si>
    <t>Решать научно-исследовательские и инновационные задачи на основе применения информационно-коммуникационных технологий</t>
  </si>
  <si>
    <t>Осуществлять коммуникации на иностранном языке в академической, научной и профессиональной среде для реализации научно-исследовательской и инновационной деятельности</t>
  </si>
  <si>
    <t>Применять психолого-педагогические методы и информационно-коммуникационные технологии в образовании и управлении</t>
  </si>
  <si>
    <t>СК-21 / 
СК-22</t>
  </si>
  <si>
    <t>Использовать технологии больших данных при проектировании радиосистем</t>
  </si>
  <si>
    <t>Применять современные подходы к решению прикладных задач электродинамики</t>
  </si>
  <si>
    <t>Магистр</t>
  </si>
  <si>
    <t xml:space="preserve"> И.А.Старовойтова</t>
  </si>
  <si>
    <t>Компонент учреждения образования</t>
  </si>
  <si>
    <t>М.В.Шестаков</t>
  </si>
  <si>
    <t>Производственные практики</t>
  </si>
  <si>
    <t>производственная практика</t>
  </si>
  <si>
    <t>/98</t>
  </si>
  <si>
    <t>/4</t>
  </si>
  <si>
    <t>/196</t>
  </si>
  <si>
    <t>/124</t>
  </si>
  <si>
    <t>IV. Производственная практика</t>
  </si>
  <si>
    <t>ПРИМЕРНЫЙ УЧЕБНЫЙ  ПЛАН</t>
  </si>
  <si>
    <t>7-06-0713-03 Радиосистемы и радиотехнологии</t>
  </si>
  <si>
    <t>Срок обучения: 2 года</t>
  </si>
  <si>
    <t>Технологии распределенных реестров / Основы создания и функционирования больших данных (Big Data)</t>
  </si>
  <si>
    <t>СК-9,10 / 
СК-11</t>
  </si>
  <si>
    <t>Методы, системы и устройства формирования информационных электромагнитных полей / Современные проблемы электродинамики</t>
  </si>
  <si>
    <t>СК-14,15 / СК-16</t>
  </si>
  <si>
    <t>Прикладные методы оптической обработки информации / Современные тенденции создания и развития информационных квантовых систем</t>
  </si>
  <si>
    <t>СК-18 / 
СК-19</t>
  </si>
  <si>
    <t>Продолжение примерного учебного плана по специальности 7-06-0713-03 «Радиосистемы и радиотехнологии», регистрационный № _____________</t>
  </si>
  <si>
    <t>Разработан в качестве примера реализации образовательного стандарта по специальности 7-06-0713-03 «Радиосистемы и радиотехнологии».
В рамках специальности 7-06-0713-03 «Радиосистемы и радиотехнологии» могут быть реализованы следующие профилизации: «Информационные радиотехнологии», «Радиотехника, в том числе системы и устройства радионавигации, радиолокации и телевидения» и др.</t>
  </si>
  <si>
    <t>…-42 - 90-…</t>
  </si>
  <si>
    <t>44-50 - …</t>
  </si>
  <si>
    <t>52-64 - …120</t>
  </si>
  <si>
    <t>66-… - 198-234</t>
  </si>
  <si>
    <t>д/з - дифференцированный зачет.</t>
  </si>
  <si>
    <r>
      <t>/1</t>
    </r>
    <r>
      <rPr>
        <vertAlign val="subscript"/>
        <sz val="28"/>
        <rFont val="Times New Roman"/>
        <family val="1"/>
        <charset val="204"/>
      </rPr>
      <t>д/з</t>
    </r>
  </si>
  <si>
    <t>Иностранный язык</t>
  </si>
  <si>
    <t>Философия и методология науки</t>
  </si>
  <si>
    <t>1.5</t>
  </si>
  <si>
    <t>2.3.1</t>
  </si>
  <si>
    <t>2.3.2</t>
  </si>
  <si>
    <t>2.3.3</t>
  </si>
  <si>
    <t>2.4.4</t>
  </si>
  <si>
    <t>2.8.1</t>
  </si>
  <si>
    <t>2.8.2</t>
  </si>
  <si>
    <t>2.8.3</t>
  </si>
  <si>
    <t>Научно-исследовательская работа</t>
  </si>
  <si>
    <t>НИР, Инновационные технологии принятия решений в проектной и управленческой деятельности, Философия и методология науки</t>
  </si>
  <si>
    <t>НИР, Инновационные технологии принятия решений в проектной и управленческой деятельности</t>
  </si>
  <si>
    <t>НИР, Коммерциализация результатов научно-исследовательской деятельности</t>
  </si>
  <si>
    <t>УК-1,4,5,6</t>
  </si>
  <si>
    <r>
      <t>Дополнительные виды обучения</t>
    </r>
    <r>
      <rPr>
        <b/>
        <vertAlign val="superscript"/>
        <sz val="28"/>
        <rFont val="Times New Roman"/>
        <family val="1"/>
        <charset val="204"/>
      </rPr>
      <t>1</t>
    </r>
  </si>
  <si>
    <t>1.5, 2.1.1, 2.8.3</t>
  </si>
  <si>
    <t>2.2, 2.8.2</t>
  </si>
  <si>
    <t>1.5, 2.1.1</t>
  </si>
  <si>
    <t>1.5, 2.1.2</t>
  </si>
  <si>
    <r>
      <t>1.5, 2.1.2</t>
    </r>
    <r>
      <rPr>
        <sz val="11"/>
        <color theme="1"/>
        <rFont val="Calibri"/>
        <family val="2"/>
        <charset val="204"/>
        <scheme val="minor"/>
      </rPr>
      <t/>
    </r>
  </si>
  <si>
    <r>
      <t>1</t>
    </r>
    <r>
      <rPr>
        <sz val="28"/>
        <rFont val="Times New Roman , serif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</si>
</sst>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30"/>
      <name val="Arial Cyr"/>
      <charset val="204"/>
    </font>
    <font>
      <sz val="28"/>
      <name val="Arial Cyr"/>
      <charset val="204"/>
    </font>
    <font>
      <sz val="24"/>
      <name val="Arial Cyr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color theme="0"/>
      <name val="Arial Cyr"/>
      <charset val="204"/>
    </font>
    <font>
      <b/>
      <i/>
      <sz val="2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sz val="30"/>
      <color rgb="FF0000FF"/>
      <name val="Arial Cyr"/>
      <charset val="204"/>
    </font>
    <font>
      <sz val="28"/>
      <color rgb="FF0000FF"/>
      <name val="Arial Cyr"/>
      <charset val="204"/>
    </font>
    <font>
      <sz val="24"/>
      <color rgb="FF0000FF"/>
      <name val="Arial Cyr"/>
      <charset val="204"/>
    </font>
    <font>
      <b/>
      <sz val="24"/>
      <color rgb="FF0000FF"/>
      <name val="Times New Roman"/>
      <family val="1"/>
      <charset val="204"/>
    </font>
    <font>
      <b/>
      <i/>
      <sz val="24"/>
      <color rgb="FF0000FF"/>
      <name val="Times New Roman"/>
      <family val="1"/>
      <charset val="204"/>
    </font>
    <font>
      <sz val="24"/>
      <color rgb="FF0000FF"/>
      <name val="Times New Roman"/>
      <family val="1"/>
      <charset val="204"/>
    </font>
    <font>
      <sz val="28"/>
      <color rgb="FF0000FF"/>
      <name val="Times New Roman"/>
      <family val="1"/>
      <charset val="204"/>
    </font>
    <font>
      <sz val="24"/>
      <color rgb="FF007E39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30"/>
      <name val="Times New Roman"/>
      <family val="1"/>
      <charset val="204"/>
    </font>
    <font>
      <sz val="32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32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sz val="28"/>
      <name val="Arial Cyr"/>
      <charset val="204"/>
    </font>
    <font>
      <b/>
      <sz val="28"/>
      <color rgb="FF0000FF"/>
      <name val="Times New Roman"/>
      <family val="1"/>
      <charset val="204"/>
    </font>
    <font>
      <sz val="28"/>
      <color rgb="FFC00000"/>
      <name val="Times New Roman"/>
      <family val="1"/>
      <charset val="204"/>
    </font>
    <font>
      <b/>
      <i/>
      <sz val="28"/>
      <color rgb="FF0000FF"/>
      <name val="Times New Roman"/>
      <family val="1"/>
      <charset val="204"/>
    </font>
    <font>
      <sz val="22"/>
      <color rgb="FF0000FF"/>
      <name val="Times New Roman"/>
      <family val="1"/>
      <charset val="204"/>
    </font>
    <font>
      <b/>
      <sz val="22"/>
      <color rgb="FF0000FF"/>
      <name val="Times New Roman"/>
      <family val="1"/>
      <charset val="204"/>
    </font>
    <font>
      <b/>
      <i/>
      <sz val="22"/>
      <color rgb="FF0000FF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28"/>
      <color rgb="FF0000FF"/>
      <name val="Arial Cyr"/>
      <charset val="204"/>
    </font>
    <font>
      <sz val="24"/>
      <color rgb="FFC00000"/>
      <name val="Times New Roman"/>
      <family val="1"/>
      <charset val="204"/>
    </font>
    <font>
      <b/>
      <sz val="26"/>
      <name val="Times New Roman"/>
      <family val="1"/>
      <charset val="204"/>
    </font>
    <font>
      <sz val="28"/>
      <color theme="0"/>
      <name val="Arial Cyr"/>
      <charset val="204"/>
    </font>
    <font>
      <vertAlign val="subscript"/>
      <sz val="28"/>
      <name val="Times New Roman"/>
      <family val="1"/>
      <charset val="204"/>
    </font>
    <font>
      <b/>
      <vertAlign val="superscript"/>
      <sz val="28"/>
      <name val="Times New Roman"/>
      <family val="1"/>
      <charset val="204"/>
    </font>
    <font>
      <vertAlign val="superscript"/>
      <sz val="28"/>
      <name val="Times New Roman , serif"/>
    </font>
    <font>
      <sz val="28"/>
      <name val="Times New Roman , serif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/>
  </cellStyleXfs>
  <cellXfs count="627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12" fillId="0" borderId="0" xfId="0" applyFont="1" applyFill="1"/>
    <xf numFmtId="0" fontId="3" fillId="0" borderId="0" xfId="0" applyFont="1" applyFill="1" applyAlignment="1">
      <alignment vertical="center"/>
    </xf>
    <xf numFmtId="0" fontId="7" fillId="0" borderId="0" xfId="0" applyFont="1" applyFill="1"/>
    <xf numFmtId="0" fontId="11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7" fillId="0" borderId="0" xfId="0" applyFont="1" applyFill="1" applyAlignment="1">
      <alignment horizontal="center"/>
    </xf>
    <xf numFmtId="0" fontId="16" fillId="0" borderId="0" xfId="0" applyFont="1" applyFill="1"/>
    <xf numFmtId="0" fontId="18" fillId="0" borderId="0" xfId="0" applyFont="1" applyFill="1" applyAlignment="1">
      <alignment vertical="center"/>
    </xf>
    <xf numFmtId="0" fontId="13" fillId="0" borderId="0" xfId="0" applyFont="1" applyFill="1"/>
    <xf numFmtId="0" fontId="3" fillId="0" borderId="0" xfId="0" applyFont="1" applyFill="1" applyBorder="1" applyAlignment="1">
      <alignment wrapText="1"/>
    </xf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4" fillId="2" borderId="0" xfId="0" applyFont="1" applyFill="1"/>
    <xf numFmtId="0" fontId="7" fillId="2" borderId="0" xfId="0" applyFont="1" applyFill="1"/>
    <xf numFmtId="0" fontId="21" fillId="2" borderId="0" xfId="0" applyFont="1" applyFill="1" applyAlignment="1">
      <alignment vertical="center"/>
    </xf>
    <xf numFmtId="0" fontId="12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8" fillId="0" borderId="0" xfId="0" applyFont="1" applyFill="1"/>
    <xf numFmtId="0" fontId="29" fillId="0" borderId="0" xfId="0" applyFont="1" applyFill="1" applyAlignment="1"/>
    <xf numFmtId="0" fontId="30" fillId="0" borderId="0" xfId="0" applyFont="1" applyFill="1" applyAlignment="1">
      <alignment vertical="center"/>
    </xf>
    <xf numFmtId="0" fontId="31" fillId="0" borderId="0" xfId="0" applyFont="1" applyFill="1"/>
    <xf numFmtId="0" fontId="28" fillId="0" borderId="0" xfId="0" applyFont="1" applyFill="1" applyAlignment="1">
      <alignment vertical="top"/>
    </xf>
    <xf numFmtId="0" fontId="30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28" fillId="0" borderId="2" xfId="0" applyFont="1" applyFill="1" applyBorder="1"/>
    <xf numFmtId="0" fontId="28" fillId="0" borderId="0" xfId="0" applyFont="1" applyFill="1" applyAlignment="1">
      <alignment vertical="center"/>
    </xf>
    <xf numFmtId="0" fontId="30" fillId="0" borderId="0" xfId="0" applyFont="1" applyFill="1" applyAlignment="1">
      <alignment vertical="justify" wrapText="1"/>
    </xf>
    <xf numFmtId="0" fontId="18" fillId="0" borderId="0" xfId="1" applyFont="1" applyFill="1" applyBorder="1"/>
    <xf numFmtId="0" fontId="18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18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49" fontId="18" fillId="0" borderId="2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24" xfId="0" applyFont="1" applyFill="1" applyBorder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/>
    </xf>
    <xf numFmtId="0" fontId="24" fillId="0" borderId="0" xfId="0" applyFont="1" applyFill="1"/>
    <xf numFmtId="0" fontId="22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25" fillId="0" borderId="0" xfId="0" applyFont="1" applyFill="1"/>
    <xf numFmtId="0" fontId="22" fillId="3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2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5" fillId="3" borderId="0" xfId="0" applyFont="1" applyFill="1"/>
    <xf numFmtId="0" fontId="14" fillId="0" borderId="0" xfId="0" applyFont="1" applyFill="1" applyAlignment="1">
      <alignment horizontal="left" vertical="center"/>
    </xf>
    <xf numFmtId="0" fontId="18" fillId="3" borderId="0" xfId="0" applyFont="1" applyFill="1"/>
    <xf numFmtId="0" fontId="3" fillId="3" borderId="0" xfId="0" applyFont="1" applyFill="1"/>
    <xf numFmtId="0" fontId="7" fillId="3" borderId="0" xfId="0" applyFont="1" applyFill="1" applyAlignment="1">
      <alignment horizontal="center"/>
    </xf>
    <xf numFmtId="1" fontId="7" fillId="3" borderId="0" xfId="0" applyNumberFormat="1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38" fillId="0" borderId="0" xfId="0" applyFont="1" applyFill="1"/>
    <xf numFmtId="0" fontId="38" fillId="0" borderId="0" xfId="0" applyFont="1" applyFill="1" applyAlignment="1">
      <alignment vertical="center"/>
    </xf>
    <xf numFmtId="0" fontId="39" fillId="0" borderId="0" xfId="0" applyFont="1" applyFill="1"/>
    <xf numFmtId="0" fontId="38" fillId="3" borderId="0" xfId="0" applyFont="1" applyFill="1" applyAlignment="1"/>
    <xf numFmtId="0" fontId="38" fillId="3" borderId="0" xfId="0" applyFont="1" applyFill="1"/>
    <xf numFmtId="0" fontId="41" fillId="3" borderId="0" xfId="0" applyFont="1" applyFill="1"/>
    <xf numFmtId="0" fontId="42" fillId="3" borderId="0" xfId="0" applyFont="1" applyFill="1"/>
    <xf numFmtId="0" fontId="9" fillId="3" borderId="0" xfId="0" applyFont="1" applyFill="1"/>
    <xf numFmtId="0" fontId="17" fillId="3" borderId="0" xfId="0" applyFont="1" applyFill="1"/>
    <xf numFmtId="0" fontId="41" fillId="0" borderId="0" xfId="0" applyFont="1" applyFill="1"/>
    <xf numFmtId="0" fontId="9" fillId="0" borderId="0" xfId="0" applyFont="1" applyFill="1"/>
    <xf numFmtId="0" fontId="24" fillId="3" borderId="0" xfId="0" applyFont="1" applyFill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6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18" fillId="0" borderId="21" xfId="0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top"/>
    </xf>
    <xf numFmtId="49" fontId="18" fillId="0" borderId="7" xfId="0" applyNumberFormat="1" applyFont="1" applyFill="1" applyBorder="1" applyAlignment="1">
      <alignment horizontal="left" vertical="top"/>
    </xf>
    <xf numFmtId="49" fontId="18" fillId="0" borderId="13" xfId="0" applyNumberFormat="1" applyFont="1" applyFill="1" applyBorder="1" applyAlignment="1">
      <alignment horizontal="left" vertical="top"/>
    </xf>
    <xf numFmtId="0" fontId="39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18" fillId="4" borderId="0" xfId="0" applyFont="1" applyFill="1" applyBorder="1" applyAlignment="1"/>
    <xf numFmtId="0" fontId="5" fillId="4" borderId="0" xfId="0" applyFont="1" applyFill="1"/>
    <xf numFmtId="0" fontId="3" fillId="4" borderId="0" xfId="0" applyFont="1" applyFill="1" applyBorder="1" applyAlignment="1"/>
    <xf numFmtId="0" fontId="24" fillId="4" borderId="0" xfId="0" applyFont="1" applyFill="1"/>
    <xf numFmtId="0" fontId="38" fillId="4" borderId="0" xfId="0" applyFont="1" applyFill="1"/>
    <xf numFmtId="0" fontId="20" fillId="4" borderId="0" xfId="0" applyFont="1" applyFill="1"/>
    <xf numFmtId="0" fontId="24" fillId="3" borderId="0" xfId="0" applyFont="1" applyFill="1" applyAlignment="1">
      <alignment horizontal="left" vertical="center"/>
    </xf>
    <xf numFmtId="0" fontId="27" fillId="3" borderId="0" xfId="0" applyFont="1" applyFill="1"/>
    <xf numFmtId="0" fontId="24" fillId="3" borderId="0" xfId="0" applyFont="1" applyFill="1" applyBorder="1" applyAlignment="1">
      <alignment horizontal="left" vertical="center"/>
    </xf>
    <xf numFmtId="0" fontId="3" fillId="3" borderId="0" xfId="0" applyFont="1" applyFill="1" applyBorder="1"/>
    <xf numFmtId="0" fontId="26" fillId="3" borderId="0" xfId="0" applyFont="1" applyFill="1" applyBorder="1" applyAlignment="1">
      <alignment horizontal="left" vertical="center"/>
    </xf>
    <xf numFmtId="0" fontId="3" fillId="3" borderId="6" xfId="0" applyFont="1" applyFill="1" applyBorder="1"/>
    <xf numFmtId="0" fontId="3" fillId="3" borderId="1" xfId="0" applyFont="1" applyFill="1" applyBorder="1"/>
    <xf numFmtId="0" fontId="13" fillId="4" borderId="0" xfId="0" applyFont="1" applyFill="1" applyAlignment="1">
      <alignment horizontal="left" vertical="center"/>
    </xf>
    <xf numFmtId="0" fontId="23" fillId="4" borderId="0" xfId="0" applyFont="1" applyFill="1"/>
    <xf numFmtId="0" fontId="40" fillId="4" borderId="0" xfId="0" applyFont="1" applyFill="1"/>
    <xf numFmtId="0" fontId="37" fillId="4" borderId="0" xfId="0" applyFont="1" applyFill="1"/>
    <xf numFmtId="0" fontId="33" fillId="4" borderId="0" xfId="0" applyFont="1" applyFill="1"/>
    <xf numFmtId="0" fontId="7" fillId="4" borderId="0" xfId="0" applyFont="1" applyFill="1" applyAlignment="1">
      <alignment horizontal="left" vertical="center"/>
    </xf>
    <xf numFmtId="0" fontId="25" fillId="4" borderId="0" xfId="0" applyFont="1" applyFill="1"/>
    <xf numFmtId="0" fontId="3" fillId="4" borderId="0" xfId="0" applyFont="1" applyFill="1"/>
    <xf numFmtId="0" fontId="22" fillId="0" borderId="0" xfId="0" applyFont="1" applyFill="1" applyAlignment="1">
      <alignment vertical="center"/>
    </xf>
    <xf numFmtId="0" fontId="38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43" fillId="0" borderId="0" xfId="0" applyFont="1" applyFill="1"/>
    <xf numFmtId="0" fontId="34" fillId="0" borderId="0" xfId="0" applyFont="1" applyFill="1"/>
    <xf numFmtId="0" fontId="24" fillId="5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12" fillId="5" borderId="0" xfId="0" applyFont="1" applyFill="1"/>
    <xf numFmtId="0" fontId="6" fillId="5" borderId="0" xfId="0" applyFont="1" applyFill="1"/>
    <xf numFmtId="0" fontId="35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7" borderId="0" xfId="0" applyFont="1" applyFill="1" applyAlignment="1">
      <alignment vertical="center"/>
    </xf>
    <xf numFmtId="0" fontId="3" fillId="7" borderId="0" xfId="0" applyFont="1" applyFill="1"/>
    <xf numFmtId="0" fontId="5" fillId="7" borderId="0" xfId="0" applyFont="1" applyFill="1"/>
    <xf numFmtId="0" fontId="5" fillId="7" borderId="0" xfId="0" applyFont="1" applyFill="1" applyAlignment="1">
      <alignment horizontal="center"/>
    </xf>
    <xf numFmtId="0" fontId="24" fillId="7" borderId="0" xfId="0" applyFont="1" applyFill="1" applyAlignment="1">
      <alignment vertical="center"/>
    </xf>
    <xf numFmtId="0" fontId="24" fillId="7" borderId="0" xfId="0" applyFont="1" applyFill="1"/>
    <xf numFmtId="0" fontId="38" fillId="7" borderId="0" xfId="0" applyFont="1" applyFill="1"/>
    <xf numFmtId="0" fontId="20" fillId="7" borderId="0" xfId="0" applyFont="1" applyFill="1"/>
    <xf numFmtId="0" fontId="11" fillId="0" borderId="0" xfId="0" applyFont="1" applyFill="1" applyAlignment="1">
      <alignment horizontal="center"/>
    </xf>
    <xf numFmtId="0" fontId="24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0" xfId="0" applyFont="1" applyFill="1"/>
    <xf numFmtId="0" fontId="45" fillId="7" borderId="0" xfId="0" applyFont="1" applyFill="1" applyAlignment="1">
      <alignment horizontal="center"/>
    </xf>
    <xf numFmtId="0" fontId="24" fillId="7" borderId="0" xfId="0" applyNumberFormat="1" applyFont="1" applyFill="1" applyAlignment="1">
      <alignment horizontal="left" vertical="center"/>
    </xf>
    <xf numFmtId="0" fontId="5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1" fontId="36" fillId="7" borderId="0" xfId="0" applyNumberFormat="1" applyFont="1" applyFill="1" applyAlignment="1">
      <alignment horizontal="right" vertical="center"/>
    </xf>
    <xf numFmtId="0" fontId="43" fillId="7" borderId="0" xfId="0" applyFont="1" applyFill="1" applyAlignment="1">
      <alignment vertical="center"/>
    </xf>
    <xf numFmtId="0" fontId="34" fillId="7" borderId="0" xfId="0" applyFont="1" applyFill="1" applyAlignment="1">
      <alignment vertical="center"/>
    </xf>
    <xf numFmtId="1" fontId="3" fillId="7" borderId="0" xfId="0" applyNumberFormat="1" applyFont="1" applyFill="1" applyBorder="1" applyAlignment="1">
      <alignment horizontal="left" vertical="center"/>
    </xf>
    <xf numFmtId="0" fontId="27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1" fontId="3" fillId="7" borderId="0" xfId="0" applyNumberFormat="1" applyFont="1" applyFill="1" applyAlignment="1">
      <alignment horizontal="left" vertical="center"/>
    </xf>
    <xf numFmtId="0" fontId="27" fillId="7" borderId="0" xfId="0" applyFont="1" applyFill="1" applyAlignment="1">
      <alignment vertical="center"/>
    </xf>
    <xf numFmtId="1" fontId="18" fillId="7" borderId="0" xfId="0" applyNumberFormat="1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4" fillId="7" borderId="0" xfId="0" applyFont="1" applyFill="1"/>
    <xf numFmtId="0" fontId="41" fillId="7" borderId="0" xfId="0" applyFont="1" applyFill="1"/>
    <xf numFmtId="0" fontId="9" fillId="7" borderId="0" xfId="0" applyFont="1" applyFill="1"/>
    <xf numFmtId="0" fontId="14" fillId="7" borderId="0" xfId="0" applyFont="1" applyFill="1" applyAlignment="1">
      <alignment horizontal="left" vertical="center"/>
    </xf>
    <xf numFmtId="49" fontId="24" fillId="7" borderId="0" xfId="0" applyNumberFormat="1" applyFont="1" applyFill="1" applyBorder="1" applyAlignment="1">
      <alignment horizontal="left" vertical="center" wrapText="1"/>
    </xf>
    <xf numFmtId="0" fontId="28" fillId="0" borderId="0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top"/>
    </xf>
    <xf numFmtId="0" fontId="7" fillId="0" borderId="44" xfId="0" applyFont="1" applyFill="1" applyBorder="1"/>
    <xf numFmtId="0" fontId="7" fillId="0" borderId="57" xfId="0" applyFont="1" applyFill="1" applyBorder="1"/>
    <xf numFmtId="0" fontId="7" fillId="0" borderId="57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49" fontId="7" fillId="0" borderId="57" xfId="0" applyNumberFormat="1" applyFont="1" applyFill="1" applyBorder="1" applyAlignment="1">
      <alignment horizontal="center"/>
    </xf>
    <xf numFmtId="49" fontId="7" fillId="0" borderId="67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top"/>
    </xf>
    <xf numFmtId="0" fontId="7" fillId="0" borderId="48" xfId="0" applyFont="1" applyFill="1" applyBorder="1"/>
    <xf numFmtId="0" fontId="7" fillId="0" borderId="47" xfId="0" applyFont="1" applyFill="1" applyBorder="1"/>
    <xf numFmtId="0" fontId="7" fillId="0" borderId="47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49" fontId="7" fillId="0" borderId="47" xfId="0" applyNumberFormat="1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/>
    </xf>
    <xf numFmtId="49" fontId="7" fillId="0" borderId="0" xfId="0" applyNumberFormat="1" applyFont="1" applyFill="1"/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/>
    </xf>
    <xf numFmtId="49" fontId="18" fillId="0" borderId="1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/>
    </xf>
    <xf numFmtId="49" fontId="18" fillId="0" borderId="56" xfId="0" applyNumberFormat="1" applyFont="1" applyFill="1" applyBorder="1" applyAlignment="1">
      <alignment horizontal="left" vertical="top"/>
    </xf>
    <xf numFmtId="0" fontId="28" fillId="0" borderId="0" xfId="0" applyFont="1" applyFill="1" applyBorder="1" applyAlignment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center"/>
    </xf>
    <xf numFmtId="0" fontId="24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25" fillId="6" borderId="0" xfId="0" applyFont="1" applyFill="1" applyAlignment="1"/>
    <xf numFmtId="0" fontId="20" fillId="6" borderId="0" xfId="0" applyFont="1" applyFill="1"/>
    <xf numFmtId="0" fontId="46" fillId="6" borderId="0" xfId="0" applyFont="1" applyFill="1"/>
    <xf numFmtId="0" fontId="5" fillId="6" borderId="0" xfId="0" applyFont="1" applyFill="1"/>
    <xf numFmtId="0" fontId="2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3" fillId="0" borderId="70" xfId="0" applyNumberFormat="1" applyFont="1" applyFill="1" applyBorder="1" applyAlignment="1">
      <alignment horizontal="left" vertical="top"/>
    </xf>
    <xf numFmtId="49" fontId="18" fillId="0" borderId="70" xfId="0" applyNumberFormat="1" applyFont="1" applyFill="1" applyBorder="1" applyAlignment="1">
      <alignment horizontal="left" vertical="center"/>
    </xf>
    <xf numFmtId="49" fontId="25" fillId="8" borderId="7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32" fillId="0" borderId="6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left" vertical="center" wrapText="1"/>
    </xf>
    <xf numFmtId="0" fontId="3" fillId="0" borderId="68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/>
    </xf>
    <xf numFmtId="0" fontId="32" fillId="0" borderId="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62" xfId="0" applyFont="1" applyFill="1" applyBorder="1" applyAlignment="1">
      <alignment horizontal="left" vertical="center" wrapText="1"/>
    </xf>
    <xf numFmtId="49" fontId="3" fillId="0" borderId="61" xfId="0" applyNumberFormat="1" applyFont="1" applyFill="1" applyBorder="1" applyAlignment="1">
      <alignment horizontal="center" vertical="center" wrapText="1"/>
    </xf>
    <xf numFmtId="49" fontId="3" fillId="0" borderId="6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left" vertical="center" wrapText="1"/>
    </xf>
    <xf numFmtId="0" fontId="3" fillId="0" borderId="74" xfId="0" applyFont="1" applyFill="1" applyBorder="1" applyAlignment="1">
      <alignment horizontal="left" vertical="center" wrapText="1"/>
    </xf>
    <xf numFmtId="0" fontId="3" fillId="0" borderId="75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63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center" wrapText="1"/>
    </xf>
    <xf numFmtId="49" fontId="3" fillId="0" borderId="42" xfId="0" applyNumberFormat="1" applyFont="1" applyFill="1" applyBorder="1" applyAlignment="1">
      <alignment horizontal="center" vertical="center" wrapText="1"/>
    </xf>
    <xf numFmtId="49" fontId="3" fillId="0" borderId="49" xfId="0" applyNumberFormat="1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60" xfId="0" applyFont="1" applyFill="1" applyBorder="1" applyAlignment="1">
      <alignment horizontal="left" vertical="center" wrapText="1"/>
    </xf>
    <xf numFmtId="0" fontId="3" fillId="0" borderId="7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left" vertical="center" wrapText="1"/>
    </xf>
    <xf numFmtId="0" fontId="3" fillId="0" borderId="57" xfId="0" applyFont="1" applyFill="1" applyBorder="1" applyAlignment="1">
      <alignment horizontal="left" vertical="center" wrapText="1"/>
    </xf>
    <xf numFmtId="0" fontId="3" fillId="0" borderId="6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8" xfId="0" applyNumberFormat="1" applyFont="1" applyFill="1" applyBorder="1" applyAlignment="1">
      <alignment horizontal="center" vertical="center"/>
    </xf>
    <xf numFmtId="49" fontId="18" fillId="0" borderId="47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left" vertical="center" wrapText="1"/>
    </xf>
    <xf numFmtId="0" fontId="18" fillId="0" borderId="47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left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left" vertical="top" wrapText="1"/>
    </xf>
    <xf numFmtId="0" fontId="18" fillId="8" borderId="6" xfId="0" applyFont="1" applyFill="1" applyBorder="1" applyAlignment="1">
      <alignment horizontal="left" vertical="top" wrapText="1"/>
    </xf>
    <xf numFmtId="0" fontId="18" fillId="8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left" vertical="center" wrapText="1"/>
    </xf>
    <xf numFmtId="0" fontId="18" fillId="0" borderId="34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63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5" fillId="0" borderId="2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left" vertical="center" wrapText="1"/>
    </xf>
    <xf numFmtId="0" fontId="18" fillId="0" borderId="61" xfId="0" applyFont="1" applyFill="1" applyBorder="1" applyAlignment="1">
      <alignment horizontal="left" vertical="center" wrapText="1"/>
    </xf>
    <xf numFmtId="0" fontId="18" fillId="0" borderId="62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18" fillId="0" borderId="32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21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textRotation="90"/>
    </xf>
    <xf numFmtId="0" fontId="3" fillId="0" borderId="50" xfId="0" applyFont="1" applyFill="1" applyBorder="1" applyAlignment="1">
      <alignment horizontal="center" textRotation="90"/>
    </xf>
    <xf numFmtId="0" fontId="18" fillId="0" borderId="32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center" textRotation="90"/>
    </xf>
    <xf numFmtId="0" fontId="3" fillId="0" borderId="44" xfId="0" applyFont="1" applyFill="1" applyBorder="1" applyAlignment="1">
      <alignment horizontal="center" textRotation="90"/>
    </xf>
    <xf numFmtId="0" fontId="3" fillId="0" borderId="51" xfId="0" applyFont="1" applyFill="1" applyBorder="1" applyAlignment="1">
      <alignment horizontal="center" textRotation="90"/>
    </xf>
    <xf numFmtId="0" fontId="3" fillId="0" borderId="45" xfId="0" applyFont="1" applyFill="1" applyBorder="1" applyAlignment="1">
      <alignment horizontal="center" vertical="center" textRotation="90"/>
    </xf>
    <xf numFmtId="0" fontId="3" fillId="0" borderId="50" xfId="0" applyFont="1" applyFill="1" applyBorder="1" applyAlignment="1">
      <alignment horizontal="center" vertical="center" textRotation="90"/>
    </xf>
    <xf numFmtId="0" fontId="3" fillId="0" borderId="40" xfId="0" applyFont="1" applyFill="1" applyBorder="1" applyAlignment="1">
      <alignment horizontal="center" vertical="center" textRotation="90"/>
    </xf>
    <xf numFmtId="0" fontId="3" fillId="0" borderId="41" xfId="0" applyFont="1" applyFill="1" applyBorder="1" applyAlignment="1">
      <alignment horizontal="center" vertical="center" textRotation="90"/>
    </xf>
    <xf numFmtId="0" fontId="3" fillId="0" borderId="20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5" fillId="0" borderId="29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horizontal="center" vertical="center"/>
    </xf>
    <xf numFmtId="0" fontId="35" fillId="0" borderId="32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left" vertical="top" wrapText="1"/>
    </xf>
    <xf numFmtId="0" fontId="18" fillId="0" borderId="35" xfId="0" applyFont="1" applyFill="1" applyBorder="1" applyAlignment="1">
      <alignment horizontal="left" vertical="top" wrapText="1"/>
    </xf>
    <xf numFmtId="0" fontId="18" fillId="0" borderId="34" xfId="0" applyFont="1" applyFill="1" applyBorder="1" applyAlignment="1">
      <alignment horizontal="left" vertical="top" wrapText="1"/>
    </xf>
    <xf numFmtId="0" fontId="18" fillId="0" borderId="65" xfId="0" applyFont="1" applyFill="1" applyBorder="1" applyAlignment="1">
      <alignment horizontal="center" vertical="center" wrapText="1"/>
    </xf>
    <xf numFmtId="0" fontId="18" fillId="0" borderId="71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horizontal="left" vertical="top" wrapText="1"/>
    </xf>
    <xf numFmtId="0" fontId="28" fillId="0" borderId="0" xfId="0" applyFont="1" applyFill="1" applyAlignment="1">
      <alignment horizontal="left"/>
    </xf>
    <xf numFmtId="0" fontId="29" fillId="0" borderId="0" xfId="0" applyFont="1" applyFill="1" applyAlignment="1">
      <alignment horizontal="left" vertical="top"/>
    </xf>
    <xf numFmtId="0" fontId="31" fillId="0" borderId="0" xfId="0" applyFont="1" applyFill="1" applyAlignment="1">
      <alignment vertical="top" wrapText="1"/>
    </xf>
    <xf numFmtId="0" fontId="18" fillId="0" borderId="53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 textRotation="90"/>
    </xf>
    <xf numFmtId="0" fontId="18" fillId="0" borderId="53" xfId="0" applyFont="1" applyFill="1" applyBorder="1" applyAlignment="1">
      <alignment horizontal="center" vertical="center" textRotation="90"/>
    </xf>
    <xf numFmtId="0" fontId="18" fillId="0" borderId="50" xfId="0" applyFont="1" applyFill="1" applyBorder="1" applyAlignment="1">
      <alignment horizontal="center" vertical="center" textRotation="90"/>
    </xf>
    <xf numFmtId="0" fontId="18" fillId="0" borderId="11" xfId="0" applyFont="1" applyFill="1" applyBorder="1" applyAlignment="1">
      <alignment horizontal="center" vertical="center" textRotation="90"/>
    </xf>
    <xf numFmtId="0" fontId="18" fillId="0" borderId="0" xfId="0" applyFont="1" applyFill="1" applyBorder="1" applyAlignment="1">
      <alignment horizontal="center" vertical="center" textRotation="90"/>
    </xf>
    <xf numFmtId="0" fontId="18" fillId="0" borderId="10" xfId="0" applyFont="1" applyFill="1" applyBorder="1" applyAlignment="1">
      <alignment horizontal="center" vertical="center" textRotation="90"/>
    </xf>
    <xf numFmtId="0" fontId="18" fillId="0" borderId="27" xfId="0" applyFont="1" applyFill="1" applyBorder="1" applyAlignment="1">
      <alignment horizontal="center" vertical="center" textRotation="90"/>
    </xf>
    <xf numFmtId="0" fontId="18" fillId="0" borderId="24" xfId="0" applyFont="1" applyFill="1" applyBorder="1" applyAlignment="1">
      <alignment horizontal="center" vertical="center" textRotation="90"/>
    </xf>
    <xf numFmtId="0" fontId="18" fillId="0" borderId="41" xfId="0" applyFont="1" applyFill="1" applyBorder="1" applyAlignment="1">
      <alignment horizontal="center" vertical="center" textRotation="90"/>
    </xf>
    <xf numFmtId="0" fontId="3" fillId="0" borderId="11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27" xfId="0" applyFont="1" applyFill="1" applyBorder="1" applyAlignment="1">
      <alignment horizontal="center" vertical="center" textRotation="90"/>
    </xf>
    <xf numFmtId="0" fontId="3" fillId="0" borderId="24" xfId="0" applyFont="1" applyFill="1" applyBorder="1" applyAlignment="1">
      <alignment horizontal="center" vertical="center" textRotation="90"/>
    </xf>
    <xf numFmtId="0" fontId="3" fillId="0" borderId="52" xfId="0" applyFont="1" applyFill="1" applyBorder="1" applyAlignment="1">
      <alignment horizontal="center" vertical="center" textRotation="90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textRotation="90"/>
    </xf>
    <xf numFmtId="0" fontId="3" fillId="0" borderId="53" xfId="0" applyFont="1" applyFill="1" applyBorder="1" applyAlignment="1">
      <alignment horizontal="center" vertical="center" textRotation="90"/>
    </xf>
    <xf numFmtId="0" fontId="3" fillId="0" borderId="42" xfId="0" applyFont="1" applyFill="1" applyBorder="1" applyAlignment="1">
      <alignment horizontal="center" vertical="center" textRotation="90"/>
    </xf>
    <xf numFmtId="0" fontId="3" fillId="0" borderId="44" xfId="0" applyFont="1" applyFill="1" applyBorder="1" applyAlignment="1">
      <alignment horizontal="center" vertical="center" textRotation="90"/>
    </xf>
    <xf numFmtId="0" fontId="3" fillId="0" borderId="38" xfId="0" applyFont="1" applyFill="1" applyBorder="1" applyAlignment="1">
      <alignment horizontal="center" vertical="center" textRotation="90"/>
    </xf>
    <xf numFmtId="0" fontId="3" fillId="0" borderId="64" xfId="0" applyFont="1" applyFill="1" applyBorder="1" applyAlignment="1">
      <alignment horizontal="center" vertical="center" textRotation="90"/>
    </xf>
    <xf numFmtId="0" fontId="18" fillId="0" borderId="51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textRotation="90"/>
    </xf>
    <xf numFmtId="0" fontId="3" fillId="0" borderId="58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63" xfId="0" applyFont="1" applyFill="1" applyBorder="1" applyAlignment="1">
      <alignment horizontal="left" vertical="top" wrapText="1"/>
    </xf>
    <xf numFmtId="0" fontId="18" fillId="0" borderId="58" xfId="0" applyFont="1" applyFill="1" applyBorder="1" applyAlignment="1">
      <alignment horizontal="left" vertical="top" wrapText="1"/>
    </xf>
    <xf numFmtId="0" fontId="18" fillId="0" borderId="69" xfId="0" applyFont="1" applyFill="1" applyBorder="1" applyAlignment="1">
      <alignment horizontal="left" vertical="top" wrapText="1"/>
    </xf>
    <xf numFmtId="0" fontId="18" fillId="0" borderId="68" xfId="0" applyFont="1" applyFill="1" applyBorder="1" applyAlignment="1">
      <alignment horizontal="left" vertical="top" wrapText="1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textRotation="90"/>
    </xf>
    <xf numFmtId="0" fontId="3" fillId="0" borderId="23" xfId="0" applyFont="1" applyFill="1" applyBorder="1" applyAlignment="1">
      <alignment horizontal="center" textRotation="90"/>
    </xf>
    <xf numFmtId="0" fontId="3" fillId="0" borderId="20" xfId="0" applyFont="1" applyFill="1" applyBorder="1" applyAlignment="1">
      <alignment horizontal="center" textRotation="90"/>
    </xf>
    <xf numFmtId="0" fontId="3" fillId="0" borderId="21" xfId="0" applyFont="1" applyFill="1" applyBorder="1" applyAlignment="1">
      <alignment horizontal="center" textRotation="90"/>
    </xf>
    <xf numFmtId="0" fontId="3" fillId="0" borderId="19" xfId="0" applyFont="1" applyFill="1" applyBorder="1" applyAlignment="1">
      <alignment horizontal="center" textRotation="90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63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/>
    </xf>
    <xf numFmtId="0" fontId="3" fillId="8" borderId="62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 textRotation="255"/>
    </xf>
    <xf numFmtId="0" fontId="7" fillId="0" borderId="66" xfId="0" applyFont="1" applyFill="1" applyBorder="1" applyAlignment="1">
      <alignment horizontal="center" vertical="center" textRotation="255"/>
    </xf>
    <xf numFmtId="0" fontId="8" fillId="0" borderId="64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 vertical="center" textRotation="90"/>
    </xf>
    <xf numFmtId="0" fontId="7" fillId="0" borderId="48" xfId="0" applyFont="1" applyFill="1" applyBorder="1" applyAlignment="1">
      <alignment horizontal="center" vertical="center" textRotation="90"/>
    </xf>
    <xf numFmtId="0" fontId="7" fillId="0" borderId="42" xfId="0" applyFont="1" applyFill="1" applyBorder="1" applyAlignment="1">
      <alignment horizontal="center" vertical="center" textRotation="90"/>
    </xf>
    <xf numFmtId="0" fontId="7" fillId="0" borderId="47" xfId="0" applyFont="1" applyFill="1" applyBorder="1" applyAlignment="1">
      <alignment horizontal="center" vertical="center" textRotation="90"/>
    </xf>
    <xf numFmtId="0" fontId="7" fillId="0" borderId="42" xfId="0" applyFont="1" applyFill="1" applyBorder="1" applyAlignment="1">
      <alignment horizontal="center" textRotation="90"/>
    </xf>
    <xf numFmtId="0" fontId="7" fillId="0" borderId="47" xfId="0" applyFont="1" applyFill="1" applyBorder="1" applyAlignment="1">
      <alignment horizontal="center" textRotation="90"/>
    </xf>
    <xf numFmtId="0" fontId="7" fillId="0" borderId="57" xfId="0" applyFont="1" applyFill="1" applyBorder="1" applyAlignment="1">
      <alignment horizontal="right" textRotation="90"/>
    </xf>
    <xf numFmtId="0" fontId="7" fillId="0" borderId="37" xfId="0" applyFont="1" applyFill="1" applyBorder="1" applyAlignment="1">
      <alignment horizontal="right" textRotation="90"/>
    </xf>
    <xf numFmtId="0" fontId="7" fillId="0" borderId="18" xfId="0" applyFont="1" applyFill="1" applyBorder="1" applyAlignment="1">
      <alignment horizontal="center" vertical="center" textRotation="90"/>
    </xf>
    <xf numFmtId="0" fontId="7" fillId="0" borderId="3" xfId="0" applyFont="1" applyFill="1" applyBorder="1" applyAlignment="1">
      <alignment horizontal="center" vertical="center" textRotation="90"/>
    </xf>
    <xf numFmtId="0" fontId="7" fillId="0" borderId="56" xfId="0" applyFont="1" applyFill="1" applyBorder="1" applyAlignment="1">
      <alignment horizontal="center" vertical="center" textRotation="90"/>
    </xf>
    <xf numFmtId="0" fontId="7" fillId="0" borderId="55" xfId="0" applyFont="1" applyFill="1" applyBorder="1" applyAlignment="1">
      <alignment horizontal="center" vertical="center" textRotation="90"/>
    </xf>
    <xf numFmtId="0" fontId="18" fillId="8" borderId="21" xfId="0" applyFont="1" applyFill="1" applyBorder="1" applyAlignment="1">
      <alignment horizontal="left" vertical="center" wrapText="1"/>
    </xf>
    <xf numFmtId="0" fontId="18" fillId="8" borderId="20" xfId="0" applyFont="1" applyFill="1" applyBorder="1" applyAlignment="1">
      <alignment horizontal="left" vertical="center" wrapText="1"/>
    </xf>
    <xf numFmtId="0" fontId="18" fillId="8" borderId="19" xfId="0" applyFont="1" applyFill="1" applyBorder="1" applyAlignment="1">
      <alignment horizontal="left" vertical="center" wrapText="1"/>
    </xf>
    <xf numFmtId="1" fontId="18" fillId="0" borderId="21" xfId="0" applyNumberFormat="1" applyFont="1" applyFill="1" applyBorder="1" applyAlignment="1">
      <alignment horizontal="center" vertical="center"/>
    </xf>
    <xf numFmtId="1" fontId="18" fillId="0" borderId="23" xfId="0" applyNumberFormat="1" applyFont="1" applyFill="1" applyBorder="1" applyAlignment="1">
      <alignment horizontal="center" vertical="center"/>
    </xf>
    <xf numFmtId="1" fontId="18" fillId="0" borderId="22" xfId="0" applyNumberFormat="1" applyFont="1" applyFill="1" applyBorder="1" applyAlignment="1">
      <alignment horizontal="center" vertical="center"/>
    </xf>
    <xf numFmtId="1" fontId="18" fillId="0" borderId="19" xfId="0" applyNumberFormat="1" applyFont="1" applyFill="1" applyBorder="1" applyAlignment="1">
      <alignment horizontal="center" vertical="center"/>
    </xf>
    <xf numFmtId="1" fontId="18" fillId="0" borderId="29" xfId="0" applyNumberFormat="1" applyFont="1" applyFill="1" applyBorder="1" applyAlignment="1">
      <alignment horizontal="center" vertical="center"/>
    </xf>
    <xf numFmtId="1" fontId="18" fillId="0" borderId="28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1" fontId="3" fillId="0" borderId="58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 vertical="center"/>
    </xf>
    <xf numFmtId="0" fontId="3" fillId="0" borderId="40" xfId="0" applyNumberFormat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49" fontId="18" fillId="8" borderId="77" xfId="0" applyNumberFormat="1" applyFont="1" applyFill="1" applyBorder="1" applyAlignment="1">
      <alignment horizontal="left" vertical="top"/>
    </xf>
    <xf numFmtId="49" fontId="18" fillId="8" borderId="77" xfId="0" applyNumberFormat="1" applyFont="1" applyFill="1" applyBorder="1" applyAlignment="1">
      <alignment horizontal="left" vertical="center"/>
    </xf>
    <xf numFmtId="0" fontId="18" fillId="8" borderId="7" xfId="0" applyFont="1" applyFill="1" applyBorder="1" applyAlignment="1">
      <alignment horizontal="left" vertical="center" wrapText="1"/>
    </xf>
    <xf numFmtId="0" fontId="18" fillId="8" borderId="6" xfId="0" applyFont="1" applyFill="1" applyBorder="1" applyAlignment="1">
      <alignment horizontal="left" vertical="center" wrapText="1"/>
    </xf>
    <xf numFmtId="0" fontId="18" fillId="8" borderId="5" xfId="0" applyFont="1" applyFill="1" applyBorder="1" applyAlignment="1">
      <alignment horizontal="left" vertical="center" wrapText="1"/>
    </xf>
    <xf numFmtId="49" fontId="3" fillId="8" borderId="77" xfId="0" applyNumberFormat="1" applyFont="1" applyFill="1" applyBorder="1" applyAlignment="1">
      <alignment horizontal="left" vertical="top"/>
    </xf>
    <xf numFmtId="49" fontId="3" fillId="8" borderId="55" xfId="0" applyNumberFormat="1" applyFont="1" applyFill="1" applyBorder="1" applyAlignment="1">
      <alignment horizontal="left" vertical="top"/>
    </xf>
    <xf numFmtId="0" fontId="3" fillId="8" borderId="15" xfId="0" applyNumberFormat="1" applyFont="1" applyFill="1" applyBorder="1" applyAlignment="1">
      <alignment horizontal="center" vertical="center"/>
    </xf>
    <xf numFmtId="0" fontId="3" fillId="8" borderId="8" xfId="0" applyNumberFormat="1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49" fontId="18" fillId="8" borderId="13" xfId="0" applyNumberFormat="1" applyFont="1" applyFill="1" applyBorder="1" applyAlignment="1">
      <alignment horizontal="left" vertical="top"/>
    </xf>
    <xf numFmtId="49" fontId="3" fillId="8" borderId="7" xfId="0" applyNumberFormat="1" applyFont="1" applyFill="1" applyBorder="1" applyAlignment="1">
      <alignment horizontal="left" vertical="top"/>
    </xf>
    <xf numFmtId="49" fontId="18" fillId="8" borderId="73" xfId="0" applyNumberFormat="1" applyFont="1" applyFill="1" applyBorder="1" applyAlignment="1">
      <alignment horizontal="left" vertical="center"/>
    </xf>
    <xf numFmtId="49" fontId="3" fillId="8" borderId="7" xfId="0" applyNumberFormat="1" applyFont="1" applyFill="1" applyBorder="1" applyAlignment="1">
      <alignment horizontal="left" vertical="center"/>
    </xf>
    <xf numFmtId="49" fontId="3" fillId="8" borderId="72" xfId="0" applyNumberFormat="1" applyFont="1" applyFill="1" applyBorder="1" applyAlignment="1">
      <alignment horizontal="center" vertical="center" wrapText="1"/>
    </xf>
    <xf numFmtId="49" fontId="3" fillId="8" borderId="57" xfId="0" applyNumberFormat="1" applyFont="1" applyFill="1" applyBorder="1" applyAlignment="1">
      <alignment horizontal="center" vertical="center" wrapText="1"/>
    </xf>
    <xf numFmtId="49" fontId="3" fillId="8" borderId="67" xfId="0" applyNumberFormat="1" applyFont="1" applyFill="1" applyBorder="1" applyAlignment="1">
      <alignment horizontal="center" vertical="center" wrapText="1"/>
    </xf>
    <xf numFmtId="49" fontId="3" fillId="8" borderId="15" xfId="0" applyNumberFormat="1" applyFont="1" applyFill="1" applyBorder="1" applyAlignment="1">
      <alignment horizontal="center" vertical="center" wrapText="1"/>
    </xf>
    <xf numFmtId="49" fontId="3" fillId="8" borderId="14" xfId="0" applyNumberFormat="1" applyFont="1" applyFill="1" applyBorder="1" applyAlignment="1">
      <alignment horizontal="center" vertical="center" wrapText="1"/>
    </xf>
    <xf numFmtId="49" fontId="3" fillId="8" borderId="30" xfId="0" applyNumberFormat="1" applyFont="1" applyFill="1" applyBorder="1" applyAlignment="1">
      <alignment horizontal="center" vertical="center" wrapText="1"/>
    </xf>
    <xf numFmtId="49" fontId="3" fillId="8" borderId="76" xfId="0" applyNumberFormat="1" applyFont="1" applyFill="1" applyBorder="1" applyAlignment="1">
      <alignment horizontal="center" vertical="center" wrapText="1"/>
    </xf>
    <xf numFmtId="49" fontId="3" fillId="8" borderId="74" xfId="0" applyNumberFormat="1" applyFont="1" applyFill="1" applyBorder="1" applyAlignment="1">
      <alignment horizontal="center" vertical="center" wrapText="1"/>
    </xf>
    <xf numFmtId="49" fontId="3" fillId="8" borderId="75" xfId="0" applyNumberFormat="1" applyFont="1" applyFill="1" applyBorder="1" applyAlignment="1">
      <alignment horizontal="center" vertical="center" wrapText="1"/>
    </xf>
    <xf numFmtId="49" fontId="3" fillId="8" borderId="59" xfId="0" applyNumberFormat="1" applyFont="1" applyFill="1" applyBorder="1" applyAlignment="1">
      <alignment horizontal="center" vertical="center" wrapText="1"/>
    </xf>
    <xf numFmtId="49" fontId="3" fillId="8" borderId="33" xfId="0" applyNumberFormat="1" applyFont="1" applyFill="1" applyBorder="1" applyAlignment="1">
      <alignment horizontal="center" vertical="center" wrapText="1"/>
    </xf>
    <xf numFmtId="49" fontId="3" fillId="8" borderId="60" xfId="0" applyNumberFormat="1" applyFont="1" applyFill="1" applyBorder="1" applyAlignment="1">
      <alignment horizontal="center" vertical="center" wrapText="1"/>
    </xf>
    <xf numFmtId="49" fontId="3" fillId="8" borderId="7" xfId="0" applyNumberFormat="1" applyFont="1" applyFill="1" applyBorder="1" applyAlignment="1">
      <alignment horizontal="center" vertical="center" wrapText="1"/>
    </xf>
    <xf numFmtId="49" fontId="3" fillId="8" borderId="6" xfId="0" applyNumberFormat="1" applyFont="1" applyFill="1" applyBorder="1" applyAlignment="1">
      <alignment horizontal="center" vertical="center" wrapText="1"/>
    </xf>
    <xf numFmtId="49" fontId="3" fillId="8" borderId="5" xfId="0" applyNumberFormat="1" applyFont="1" applyFill="1" applyBorder="1" applyAlignment="1">
      <alignment horizontal="center" vertical="center" wrapText="1"/>
    </xf>
    <xf numFmtId="49" fontId="3" fillId="8" borderId="58" xfId="0" applyNumberFormat="1" applyFont="1" applyFill="1" applyBorder="1" applyAlignment="1">
      <alignment horizontal="center" vertical="center" wrapText="1"/>
    </xf>
    <xf numFmtId="49" fontId="3" fillId="8" borderId="69" xfId="0" applyNumberFormat="1" applyFont="1" applyFill="1" applyBorder="1" applyAlignment="1">
      <alignment horizontal="center" vertical="center" wrapText="1"/>
    </xf>
    <xf numFmtId="49" fontId="3" fillId="8" borderId="68" xfId="0" applyNumberFormat="1" applyFont="1" applyFill="1" applyBorder="1" applyAlignment="1">
      <alignment horizontal="center" vertical="center" wrapText="1"/>
    </xf>
    <xf numFmtId="49" fontId="3" fillId="8" borderId="17" xfId="0" applyNumberFormat="1" applyFont="1" applyFill="1" applyBorder="1" applyAlignment="1">
      <alignment horizontal="center" vertical="center" wrapText="1"/>
    </xf>
    <xf numFmtId="49" fontId="3" fillId="8" borderId="61" xfId="0" applyNumberFormat="1" applyFont="1" applyFill="1" applyBorder="1" applyAlignment="1">
      <alignment horizontal="center" vertical="center" wrapText="1"/>
    </xf>
    <xf numFmtId="49" fontId="3" fillId="8" borderId="62" xfId="0" applyNumberFormat="1" applyFont="1" applyFill="1" applyBorder="1" applyAlignment="1">
      <alignment horizontal="center" vertical="center" wrapText="1"/>
    </xf>
    <xf numFmtId="0" fontId="49" fillId="8" borderId="0" xfId="0" applyFont="1" applyFill="1" applyAlignment="1">
      <alignment horizontal="left" vertical="top" wrapText="1"/>
    </xf>
    <xf numFmtId="49" fontId="3" fillId="8" borderId="0" xfId="0" applyNumberFormat="1" applyFont="1" applyFill="1" applyBorder="1" applyAlignment="1">
      <alignment horizontal="left" vertical="top" wrapText="1"/>
    </xf>
  </cellXfs>
  <cellStyles count="2">
    <cellStyle name="мой стиль" xfId="1"/>
    <cellStyle name="Обычный" xfId="0" builtinId="0"/>
  </cellStyles>
  <dxfs count="1"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  <color rgb="FFCCFF99"/>
      <color rgb="FF007E39"/>
      <color rgb="FFFF5050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M157"/>
  <sheetViews>
    <sheetView showZeros="0" tabSelected="1" view="pageLayout" zoomScale="30" zoomScaleNormal="50" zoomScalePageLayoutView="30" workbookViewId="0">
      <selection activeCell="E123" sqref="E123:BC123"/>
    </sheetView>
  </sheetViews>
  <sheetFormatPr defaultColWidth="8.85546875" defaultRowHeight="30.75"/>
  <cols>
    <col min="1" max="1" width="14.85546875" style="8" customWidth="1"/>
    <col min="2" max="2" width="5.7109375" style="8" customWidth="1"/>
    <col min="3" max="4" width="6.42578125" style="8" customWidth="1"/>
    <col min="5" max="5" width="6.7109375" style="8" customWidth="1"/>
    <col min="6" max="8" width="6.85546875" style="8" customWidth="1"/>
    <col min="9" max="10" width="6.7109375" style="8" customWidth="1"/>
    <col min="11" max="11" width="5.7109375" style="8" customWidth="1"/>
    <col min="12" max="13" width="6.42578125" style="8" customWidth="1"/>
    <col min="14" max="14" width="6.28515625" style="8" customWidth="1"/>
    <col min="15" max="15" width="6.140625" style="8" customWidth="1"/>
    <col min="16" max="16" width="6.28515625" style="8" customWidth="1"/>
    <col min="17" max="17" width="6.7109375" style="8" customWidth="1"/>
    <col min="18" max="18" width="7.28515625" style="9" customWidth="1"/>
    <col min="19" max="19" width="7.42578125" style="9" customWidth="1"/>
    <col min="20" max="20" width="7.7109375" style="8" customWidth="1"/>
    <col min="21" max="21" width="7.140625" style="8" customWidth="1"/>
    <col min="22" max="22" width="6.5703125" style="8" customWidth="1"/>
    <col min="23" max="23" width="6.85546875" style="8" customWidth="1"/>
    <col min="24" max="24" width="5.7109375" style="8" customWidth="1"/>
    <col min="25" max="25" width="6.42578125" style="8" customWidth="1"/>
    <col min="26" max="26" width="6.7109375" style="8" customWidth="1"/>
    <col min="27" max="27" width="6.5703125" style="8" customWidth="1"/>
    <col min="28" max="28" width="5.7109375" style="8" customWidth="1"/>
    <col min="29" max="29" width="6.7109375" style="8" customWidth="1"/>
    <col min="30" max="31" width="6.5703125" style="8" customWidth="1"/>
    <col min="32" max="32" width="6.7109375" style="8" customWidth="1"/>
    <col min="33" max="33" width="6.42578125" style="8" customWidth="1"/>
    <col min="34" max="36" width="6.5703125" style="8" customWidth="1"/>
    <col min="37" max="38" width="6.28515625" style="8" customWidth="1"/>
    <col min="39" max="39" width="7" style="8" customWidth="1"/>
    <col min="40" max="40" width="6.140625" style="8" customWidth="1"/>
    <col min="41" max="41" width="5.28515625" style="8" customWidth="1"/>
    <col min="42" max="42" width="6" style="8" customWidth="1"/>
    <col min="43" max="43" width="6.28515625" style="8" customWidth="1"/>
    <col min="44" max="44" width="7" style="8" customWidth="1"/>
    <col min="45" max="45" width="6.85546875" style="8" customWidth="1"/>
    <col min="46" max="47" width="6.42578125" style="8" customWidth="1"/>
    <col min="48" max="48" width="6.28515625" style="8" customWidth="1"/>
    <col min="49" max="49" width="6" style="8" customWidth="1"/>
    <col min="50" max="50" width="5.7109375" style="8" customWidth="1"/>
    <col min="51" max="51" width="6.42578125" style="8" customWidth="1"/>
    <col min="52" max="52" width="6.140625" style="8" customWidth="1"/>
    <col min="53" max="53" width="5.85546875" style="8" customWidth="1"/>
    <col min="54" max="55" width="6.28515625" style="8" customWidth="1"/>
    <col min="56" max="56" width="5.42578125" style="10" customWidth="1"/>
    <col min="57" max="57" width="6.28515625" style="10" customWidth="1"/>
    <col min="58" max="58" width="5.7109375" style="10" customWidth="1"/>
    <col min="59" max="59" width="6.28515625" style="10" customWidth="1"/>
    <col min="60" max="60" width="7" style="10" customWidth="1"/>
    <col min="61" max="61" width="11.7109375" style="28" customWidth="1"/>
    <col min="62" max="62" width="11.28515625" style="66" customWidth="1"/>
    <col min="63" max="63" width="18.7109375" style="66" customWidth="1"/>
    <col min="64" max="64" width="11.28515625" style="66" customWidth="1"/>
    <col min="65" max="66" width="8.85546875" style="85"/>
    <col min="67" max="69" width="8.85546875" style="26"/>
    <col min="70" max="16384" width="8.85546875" style="8"/>
  </cols>
  <sheetData>
    <row r="1" spans="1:69" s="3" customFormat="1" ht="28.35" customHeight="1">
      <c r="R1" s="4"/>
      <c r="S1" s="4"/>
      <c r="BD1" s="5"/>
      <c r="BE1" s="5"/>
      <c r="BF1" s="5"/>
      <c r="BG1" s="5"/>
      <c r="BH1" s="5"/>
      <c r="BI1" s="28"/>
      <c r="BJ1" s="28"/>
      <c r="BK1" s="28"/>
      <c r="BL1" s="28"/>
      <c r="BM1" s="85"/>
      <c r="BN1" s="85"/>
      <c r="BO1" s="24"/>
      <c r="BP1" s="24"/>
      <c r="BQ1" s="24"/>
    </row>
    <row r="2" spans="1:69" s="3" customFormat="1" ht="33" customHeight="1">
      <c r="B2" s="37" t="s">
        <v>116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R2" s="4"/>
      <c r="S2" s="4"/>
      <c r="V2" s="38" t="s">
        <v>217</v>
      </c>
      <c r="Z2" s="39"/>
      <c r="BC2" s="472"/>
      <c r="BD2" s="472"/>
      <c r="BE2" s="472"/>
      <c r="BF2" s="472"/>
      <c r="BG2" s="472"/>
      <c r="BH2" s="472"/>
      <c r="BI2" s="28"/>
      <c r="BJ2" s="28" t="s">
        <v>267</v>
      </c>
      <c r="BK2" s="28"/>
      <c r="BL2" s="225"/>
      <c r="BM2" s="85"/>
      <c r="BN2" s="85"/>
      <c r="BO2" s="24"/>
      <c r="BP2" s="24"/>
      <c r="BQ2" s="24"/>
    </row>
    <row r="3" spans="1:69" s="3" customFormat="1" ht="21" customHeight="1">
      <c r="R3" s="4"/>
      <c r="S3" s="4"/>
      <c r="BD3" s="5"/>
      <c r="BE3" s="5"/>
      <c r="BF3" s="5"/>
      <c r="BG3" s="5"/>
      <c r="BH3" s="5"/>
      <c r="BI3" s="28"/>
      <c r="BJ3" s="28" t="s">
        <v>315</v>
      </c>
      <c r="BK3" s="225"/>
      <c r="BL3" s="73">
        <v>3</v>
      </c>
      <c r="BM3" s="85"/>
      <c r="BN3" s="85"/>
      <c r="BO3" s="24"/>
      <c r="BP3" s="24"/>
      <c r="BQ3" s="24"/>
    </row>
    <row r="4" spans="1:69" s="3" customFormat="1" ht="40.5">
      <c r="B4" s="37" t="s">
        <v>218</v>
      </c>
      <c r="C4" s="37"/>
      <c r="D4" s="37"/>
      <c r="E4" s="37"/>
      <c r="F4" s="37"/>
      <c r="G4" s="37"/>
      <c r="H4" s="37"/>
      <c r="I4" s="37"/>
      <c r="J4" s="37"/>
      <c r="K4" s="37"/>
      <c r="L4" s="37"/>
      <c r="R4" s="4"/>
      <c r="S4" s="4"/>
      <c r="AA4" s="40" t="s">
        <v>304</v>
      </c>
      <c r="BD4" s="5"/>
      <c r="BE4" s="5"/>
      <c r="BF4" s="5"/>
      <c r="BG4" s="5"/>
      <c r="BH4" s="5"/>
      <c r="BI4" s="28"/>
      <c r="BJ4" s="28" t="s">
        <v>316</v>
      </c>
      <c r="BK4" s="225"/>
      <c r="BL4" s="73">
        <v>3</v>
      </c>
      <c r="BM4" s="85"/>
      <c r="BN4" s="85"/>
      <c r="BO4" s="24"/>
      <c r="BP4" s="24"/>
      <c r="BQ4" s="24"/>
    </row>
    <row r="5" spans="1:69" s="3" customFormat="1" ht="35.25" customHeight="1">
      <c r="B5" s="37" t="s">
        <v>219</v>
      </c>
      <c r="C5" s="37"/>
      <c r="D5" s="37"/>
      <c r="E5" s="37"/>
      <c r="F5" s="37"/>
      <c r="G5" s="37"/>
      <c r="H5" s="37"/>
      <c r="I5" s="37"/>
      <c r="J5" s="37"/>
      <c r="K5" s="37"/>
      <c r="L5" s="37"/>
      <c r="R5" s="4"/>
      <c r="S5" s="4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BD5" s="5"/>
      <c r="BE5" s="5"/>
      <c r="BF5" s="5"/>
      <c r="BG5" s="5"/>
      <c r="BH5" s="5"/>
      <c r="BI5" s="28"/>
      <c r="BJ5" s="28" t="s">
        <v>317</v>
      </c>
      <c r="BK5" s="225"/>
      <c r="BL5" s="73">
        <v>3</v>
      </c>
      <c r="BM5" s="85"/>
      <c r="BN5" s="85"/>
      <c r="BO5" s="24"/>
      <c r="BP5" s="24"/>
      <c r="BQ5" s="24"/>
    </row>
    <row r="6" spans="1:69" s="3" customFormat="1" ht="35.25" customHeight="1">
      <c r="B6" s="37" t="s">
        <v>220</v>
      </c>
      <c r="C6" s="37"/>
      <c r="D6" s="37"/>
      <c r="E6" s="37"/>
      <c r="F6" s="37"/>
      <c r="G6" s="37"/>
      <c r="H6" s="37"/>
      <c r="I6" s="37"/>
      <c r="J6" s="37"/>
      <c r="K6" s="37"/>
      <c r="L6" s="37"/>
      <c r="P6" s="41"/>
      <c r="Q6" s="41"/>
      <c r="R6" s="41"/>
      <c r="S6" s="38" t="s">
        <v>121</v>
      </c>
      <c r="T6" s="41"/>
      <c r="U6" s="41"/>
      <c r="W6" s="42"/>
      <c r="X6" s="42"/>
      <c r="Y6" s="473" t="s">
        <v>305</v>
      </c>
      <c r="Z6" s="473"/>
      <c r="AA6" s="473"/>
      <c r="AB6" s="473"/>
      <c r="AC6" s="473"/>
      <c r="AD6" s="473"/>
      <c r="AE6" s="473"/>
      <c r="AF6" s="473"/>
      <c r="AG6" s="473"/>
      <c r="AH6" s="473"/>
      <c r="AI6" s="473"/>
      <c r="AJ6" s="473"/>
      <c r="AK6" s="473"/>
      <c r="AL6" s="473"/>
      <c r="AM6" s="473"/>
      <c r="AN6" s="473"/>
      <c r="AO6" s="473"/>
      <c r="AP6" s="473"/>
      <c r="AQ6" s="473"/>
      <c r="AR6" s="473"/>
      <c r="AS6" s="473"/>
      <c r="AT6" s="473"/>
      <c r="AU6" s="42"/>
      <c r="AV6" s="72" t="s">
        <v>115</v>
      </c>
      <c r="AW6" s="42"/>
      <c r="AX6" s="37"/>
      <c r="AY6" s="37"/>
      <c r="AZ6" s="222" t="s">
        <v>293</v>
      </c>
      <c r="BA6" s="181"/>
      <c r="BB6" s="181"/>
      <c r="BC6" s="37"/>
      <c r="BD6" s="37"/>
      <c r="BH6" s="37"/>
      <c r="BI6" s="28"/>
      <c r="BJ6" s="28" t="s">
        <v>318</v>
      </c>
      <c r="BK6" s="225"/>
      <c r="BL6" s="73">
        <v>6</v>
      </c>
      <c r="BM6" s="85"/>
      <c r="BN6" s="85"/>
      <c r="BO6" s="24"/>
      <c r="BP6" s="24"/>
      <c r="BQ6" s="24"/>
    </row>
    <row r="7" spans="1:69" s="3" customFormat="1" ht="38.25" customHeight="1">
      <c r="B7" s="43"/>
      <c r="C7" s="44"/>
      <c r="D7" s="44"/>
      <c r="E7" s="44"/>
      <c r="F7" s="44"/>
      <c r="G7" s="44"/>
      <c r="H7" s="41" t="s">
        <v>294</v>
      </c>
      <c r="I7" s="41"/>
      <c r="J7" s="37"/>
      <c r="K7" s="37"/>
      <c r="L7" s="37"/>
      <c r="O7" s="41"/>
      <c r="Q7" s="41"/>
      <c r="R7" s="41"/>
      <c r="S7" s="4"/>
      <c r="U7" s="41"/>
      <c r="V7" s="42"/>
      <c r="W7" s="42"/>
      <c r="X7" s="42"/>
      <c r="Y7" s="473"/>
      <c r="Z7" s="473"/>
      <c r="AA7" s="473"/>
      <c r="AB7" s="473"/>
      <c r="AC7" s="473"/>
      <c r="AD7" s="473"/>
      <c r="AE7" s="473"/>
      <c r="AF7" s="473"/>
      <c r="AG7" s="473"/>
      <c r="AH7" s="473"/>
      <c r="AI7" s="473"/>
      <c r="AJ7" s="473"/>
      <c r="AK7" s="473"/>
      <c r="AL7" s="473"/>
      <c r="AM7" s="473"/>
      <c r="AN7" s="473"/>
      <c r="AO7" s="473"/>
      <c r="AP7" s="473"/>
      <c r="AQ7" s="473"/>
      <c r="AR7" s="473"/>
      <c r="AS7" s="473"/>
      <c r="AT7" s="473"/>
      <c r="AU7" s="42"/>
      <c r="AV7" s="37"/>
      <c r="AW7" s="42"/>
      <c r="AX7" s="37"/>
      <c r="AY7" s="37"/>
      <c r="AZ7" s="37"/>
      <c r="BA7" s="37"/>
      <c r="BB7" s="37"/>
      <c r="BC7" s="37"/>
      <c r="BD7" s="37"/>
      <c r="BH7" s="37"/>
      <c r="BI7" s="28"/>
      <c r="BJ7" s="66"/>
      <c r="BK7" s="66"/>
      <c r="BL7" s="66"/>
      <c r="BM7" s="85"/>
      <c r="BN7" s="85"/>
      <c r="BO7" s="24"/>
      <c r="BP7" s="24"/>
      <c r="BQ7" s="24"/>
    </row>
    <row r="8" spans="1:69" s="3" customFormat="1" ht="47.25" customHeight="1">
      <c r="B8" s="249" t="s">
        <v>221</v>
      </c>
      <c r="C8" s="249"/>
      <c r="D8" s="249"/>
      <c r="E8" s="249"/>
      <c r="F8" s="249"/>
      <c r="G8" s="249"/>
      <c r="H8" s="474">
        <v>2022</v>
      </c>
      <c r="I8" s="474"/>
      <c r="J8" s="474"/>
      <c r="K8" s="474"/>
      <c r="L8" s="37"/>
      <c r="O8" s="45"/>
      <c r="R8" s="45"/>
      <c r="S8" s="4"/>
      <c r="T8" s="45"/>
      <c r="U8" s="45"/>
      <c r="V8" s="42"/>
      <c r="W8" s="42"/>
      <c r="X8" s="42"/>
      <c r="Y8" s="473"/>
      <c r="Z8" s="473"/>
      <c r="AA8" s="473"/>
      <c r="AB8" s="473"/>
      <c r="AC8" s="473"/>
      <c r="AD8" s="473"/>
      <c r="AE8" s="473"/>
      <c r="AF8" s="473"/>
      <c r="AG8" s="473"/>
      <c r="AH8" s="473"/>
      <c r="AI8" s="473"/>
      <c r="AJ8" s="473"/>
      <c r="AK8" s="473"/>
      <c r="AL8" s="473"/>
      <c r="AM8" s="473"/>
      <c r="AN8" s="473"/>
      <c r="AO8" s="473"/>
      <c r="AP8" s="473"/>
      <c r="AQ8" s="473"/>
      <c r="AR8" s="473"/>
      <c r="AS8" s="473"/>
      <c r="AT8" s="473"/>
      <c r="AU8" s="42"/>
      <c r="AV8" s="37" t="s">
        <v>306</v>
      </c>
      <c r="AW8" s="42"/>
      <c r="AX8" s="41"/>
      <c r="AY8" s="41"/>
      <c r="AZ8" s="41"/>
      <c r="BA8" s="41"/>
      <c r="BB8" s="41"/>
      <c r="BC8" s="41"/>
      <c r="BD8" s="41"/>
      <c r="BH8" s="41"/>
      <c r="BI8" s="28"/>
      <c r="BJ8" s="66"/>
      <c r="BK8" s="66"/>
      <c r="BL8" s="66"/>
      <c r="BM8" s="85"/>
      <c r="BN8" s="85"/>
      <c r="BO8" s="24"/>
      <c r="BP8" s="24"/>
      <c r="BQ8" s="24"/>
    </row>
    <row r="9" spans="1:69" s="3" customFormat="1" ht="24.75" customHeight="1">
      <c r="C9" s="37"/>
      <c r="D9" s="37"/>
      <c r="E9" s="37"/>
      <c r="F9" s="37"/>
      <c r="G9" s="37"/>
      <c r="L9" s="37"/>
      <c r="O9" s="4"/>
      <c r="R9" s="4"/>
      <c r="S9" s="475" t="s">
        <v>131</v>
      </c>
      <c r="T9" s="475"/>
      <c r="U9" s="475"/>
      <c r="V9" s="475"/>
      <c r="W9" s="475"/>
      <c r="X9" s="475"/>
      <c r="Y9" s="476" t="s">
        <v>146</v>
      </c>
      <c r="Z9" s="476"/>
      <c r="AA9" s="476"/>
      <c r="AB9" s="476"/>
      <c r="AC9" s="476"/>
      <c r="AD9" s="476"/>
      <c r="AE9" s="476"/>
      <c r="AF9" s="476"/>
      <c r="AG9" s="476"/>
      <c r="AH9" s="476"/>
      <c r="AI9" s="476"/>
      <c r="AJ9" s="476"/>
      <c r="AK9" s="476"/>
      <c r="AL9" s="476"/>
      <c r="AM9" s="476"/>
      <c r="AN9" s="476"/>
      <c r="AO9" s="476"/>
      <c r="AP9" s="476"/>
      <c r="AQ9" s="476"/>
      <c r="AR9" s="42"/>
      <c r="AS9" s="42"/>
      <c r="AT9" s="42"/>
      <c r="AU9" s="42"/>
      <c r="AV9" s="42"/>
      <c r="AW9" s="42"/>
      <c r="AX9" s="41"/>
      <c r="AZ9" s="41"/>
      <c r="BA9" s="41"/>
      <c r="BB9" s="41"/>
      <c r="BC9" s="41"/>
      <c r="BD9" s="41"/>
      <c r="BE9" s="41"/>
      <c r="BF9" s="41"/>
      <c r="BG9" s="41"/>
      <c r="BH9" s="41"/>
      <c r="BI9" s="28"/>
      <c r="BJ9" s="66"/>
      <c r="BK9" s="66"/>
      <c r="BL9" s="66"/>
      <c r="BM9" s="85"/>
      <c r="BN9" s="85"/>
      <c r="BO9" s="24"/>
      <c r="BP9" s="24"/>
      <c r="BQ9" s="24"/>
    </row>
    <row r="10" spans="1:69" s="3" customFormat="1" ht="30.75" customHeight="1">
      <c r="B10" s="37" t="s">
        <v>222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R10" s="4"/>
      <c r="S10" s="475"/>
      <c r="T10" s="475"/>
      <c r="U10" s="475"/>
      <c r="V10" s="475"/>
      <c r="W10" s="475"/>
      <c r="X10" s="475"/>
      <c r="Y10" s="476"/>
      <c r="Z10" s="476"/>
      <c r="AA10" s="476"/>
      <c r="AB10" s="476"/>
      <c r="AC10" s="476"/>
      <c r="AD10" s="476"/>
      <c r="AE10" s="476"/>
      <c r="AF10" s="476"/>
      <c r="AG10" s="476"/>
      <c r="AH10" s="476"/>
      <c r="AI10" s="476"/>
      <c r="AJ10" s="476"/>
      <c r="AK10" s="476"/>
      <c r="AL10" s="476"/>
      <c r="AM10" s="476"/>
      <c r="AN10" s="476"/>
      <c r="AO10" s="476"/>
      <c r="AP10" s="476"/>
      <c r="AQ10" s="476"/>
      <c r="AR10" s="42"/>
      <c r="AS10" s="46"/>
      <c r="AT10" s="46"/>
      <c r="AU10" s="46"/>
      <c r="AV10" s="46"/>
      <c r="AW10" s="46"/>
      <c r="BD10" s="5"/>
      <c r="BE10" s="5"/>
      <c r="BF10" s="5"/>
      <c r="BG10" s="5"/>
      <c r="BH10" s="5"/>
      <c r="BI10" s="28"/>
      <c r="BJ10" s="66"/>
      <c r="BK10" s="66"/>
      <c r="BL10" s="66"/>
      <c r="BM10" s="85"/>
      <c r="BN10" s="85"/>
      <c r="BO10" s="24"/>
      <c r="BP10" s="24"/>
      <c r="BQ10" s="24"/>
    </row>
    <row r="11" spans="1:69" s="3" customFormat="1" ht="28.35" customHeight="1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R11" s="4"/>
      <c r="S11" s="4"/>
      <c r="T11" s="37"/>
      <c r="U11" s="37"/>
      <c r="V11" s="42"/>
      <c r="W11" s="42"/>
      <c r="X11" s="42"/>
      <c r="Y11" s="476"/>
      <c r="Z11" s="476"/>
      <c r="AA11" s="476"/>
      <c r="AB11" s="476"/>
      <c r="AC11" s="476"/>
      <c r="AD11" s="476"/>
      <c r="AE11" s="476"/>
      <c r="AF11" s="476"/>
      <c r="AG11" s="476"/>
      <c r="AH11" s="476"/>
      <c r="AI11" s="476"/>
      <c r="AJ11" s="476"/>
      <c r="AK11" s="476"/>
      <c r="AL11" s="476"/>
      <c r="AM11" s="476"/>
      <c r="AN11" s="476"/>
      <c r="AO11" s="476"/>
      <c r="AP11" s="476"/>
      <c r="AQ11" s="476"/>
      <c r="AR11" s="42"/>
      <c r="BA11" s="37"/>
      <c r="BD11" s="5"/>
      <c r="BE11" s="5"/>
      <c r="BF11" s="5"/>
      <c r="BG11" s="5"/>
      <c r="BH11" s="5"/>
      <c r="BI11" s="28"/>
      <c r="BJ11" s="66"/>
      <c r="BK11" s="66"/>
      <c r="BL11" s="66"/>
      <c r="BM11" s="85"/>
      <c r="BN11" s="85"/>
      <c r="BO11" s="24"/>
      <c r="BP11" s="24"/>
      <c r="BQ11" s="24"/>
    </row>
    <row r="12" spans="1:69" s="2" customFormat="1" ht="35.25">
      <c r="K12" s="47" t="s">
        <v>114</v>
      </c>
      <c r="R12" s="6"/>
      <c r="S12" s="6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48"/>
      <c r="AN12" s="48" t="s">
        <v>113</v>
      </c>
      <c r="BD12" s="7"/>
      <c r="BE12" s="7"/>
      <c r="BF12" s="7"/>
      <c r="BG12" s="7"/>
      <c r="BH12" s="7"/>
      <c r="BI12" s="28"/>
      <c r="BJ12" s="66"/>
      <c r="BK12" s="66"/>
      <c r="BL12" s="66"/>
      <c r="BM12" s="85"/>
      <c r="BN12" s="85"/>
      <c r="BO12" s="25"/>
      <c r="BP12" s="25"/>
      <c r="BQ12" s="25"/>
    </row>
    <row r="13" spans="1:69" ht="13.5" customHeight="1" thickBot="1"/>
    <row r="14" spans="1:69" s="161" customFormat="1" ht="25.5" customHeight="1">
      <c r="A14" s="549" t="s">
        <v>112</v>
      </c>
      <c r="B14" s="551" t="s">
        <v>111</v>
      </c>
      <c r="C14" s="447"/>
      <c r="D14" s="447"/>
      <c r="E14" s="447"/>
      <c r="F14" s="448" t="s">
        <v>158</v>
      </c>
      <c r="G14" s="447" t="s">
        <v>110</v>
      </c>
      <c r="H14" s="447"/>
      <c r="I14" s="447"/>
      <c r="J14" s="448" t="s">
        <v>223</v>
      </c>
      <c r="K14" s="447" t="s">
        <v>109</v>
      </c>
      <c r="L14" s="447"/>
      <c r="M14" s="447"/>
      <c r="N14" s="447"/>
      <c r="O14" s="447" t="s">
        <v>108</v>
      </c>
      <c r="P14" s="447"/>
      <c r="Q14" s="447"/>
      <c r="R14" s="447"/>
      <c r="S14" s="448" t="s">
        <v>224</v>
      </c>
      <c r="T14" s="447" t="s">
        <v>107</v>
      </c>
      <c r="U14" s="447"/>
      <c r="V14" s="447"/>
      <c r="W14" s="448" t="s">
        <v>225</v>
      </c>
      <c r="X14" s="447" t="s">
        <v>106</v>
      </c>
      <c r="Y14" s="447"/>
      <c r="Z14" s="447"/>
      <c r="AA14" s="448" t="s">
        <v>226</v>
      </c>
      <c r="AB14" s="447" t="s">
        <v>105</v>
      </c>
      <c r="AC14" s="447"/>
      <c r="AD14" s="447"/>
      <c r="AE14" s="447"/>
      <c r="AF14" s="448" t="s">
        <v>227</v>
      </c>
      <c r="AG14" s="447" t="s">
        <v>104</v>
      </c>
      <c r="AH14" s="447"/>
      <c r="AI14" s="447"/>
      <c r="AJ14" s="448" t="s">
        <v>238</v>
      </c>
      <c r="AK14" s="447" t="s">
        <v>103</v>
      </c>
      <c r="AL14" s="447"/>
      <c r="AM14" s="447"/>
      <c r="AN14" s="447"/>
      <c r="AO14" s="447" t="s">
        <v>102</v>
      </c>
      <c r="AP14" s="447"/>
      <c r="AQ14" s="447"/>
      <c r="AR14" s="447"/>
      <c r="AS14" s="448" t="s">
        <v>239</v>
      </c>
      <c r="AT14" s="447" t="s">
        <v>101</v>
      </c>
      <c r="AU14" s="447"/>
      <c r="AV14" s="447"/>
      <c r="AW14" s="448" t="s">
        <v>207</v>
      </c>
      <c r="AX14" s="447" t="s">
        <v>100</v>
      </c>
      <c r="AY14" s="447"/>
      <c r="AZ14" s="447"/>
      <c r="BA14" s="552"/>
      <c r="BB14" s="553" t="s">
        <v>99</v>
      </c>
      <c r="BC14" s="555" t="s">
        <v>98</v>
      </c>
      <c r="BD14" s="557" t="s">
        <v>297</v>
      </c>
      <c r="BE14" s="559" t="s">
        <v>97</v>
      </c>
      <c r="BF14" s="555" t="s">
        <v>96</v>
      </c>
      <c r="BG14" s="561" t="s">
        <v>95</v>
      </c>
      <c r="BH14" s="563" t="s">
        <v>50</v>
      </c>
      <c r="BI14" s="158"/>
      <c r="BJ14" s="159"/>
      <c r="BK14" s="160"/>
      <c r="BL14" s="160"/>
    </row>
    <row r="15" spans="1:69" s="161" customFormat="1" ht="289.5" customHeight="1" thickBot="1">
      <c r="A15" s="550"/>
      <c r="B15" s="182" t="s">
        <v>94</v>
      </c>
      <c r="C15" s="183" t="s">
        <v>81</v>
      </c>
      <c r="D15" s="183" t="s">
        <v>80</v>
      </c>
      <c r="E15" s="183" t="s">
        <v>79</v>
      </c>
      <c r="F15" s="449"/>
      <c r="G15" s="183" t="s">
        <v>78</v>
      </c>
      <c r="H15" s="183" t="s">
        <v>77</v>
      </c>
      <c r="I15" s="183" t="s">
        <v>76</v>
      </c>
      <c r="J15" s="449"/>
      <c r="K15" s="183" t="s">
        <v>75</v>
      </c>
      <c r="L15" s="183" t="s">
        <v>74</v>
      </c>
      <c r="M15" s="183" t="s">
        <v>73</v>
      </c>
      <c r="N15" s="183" t="s">
        <v>93</v>
      </c>
      <c r="O15" s="183" t="s">
        <v>82</v>
      </c>
      <c r="P15" s="183" t="s">
        <v>81</v>
      </c>
      <c r="Q15" s="183" t="s">
        <v>80</v>
      </c>
      <c r="R15" s="183" t="s">
        <v>79</v>
      </c>
      <c r="S15" s="449"/>
      <c r="T15" s="183" t="s">
        <v>92</v>
      </c>
      <c r="U15" s="183" t="s">
        <v>91</v>
      </c>
      <c r="V15" s="183" t="s">
        <v>199</v>
      </c>
      <c r="W15" s="449"/>
      <c r="X15" s="183" t="s">
        <v>90</v>
      </c>
      <c r="Y15" s="183" t="s">
        <v>89</v>
      </c>
      <c r="Z15" s="183" t="s">
        <v>88</v>
      </c>
      <c r="AA15" s="449"/>
      <c r="AB15" s="183" t="s">
        <v>90</v>
      </c>
      <c r="AC15" s="183" t="s">
        <v>89</v>
      </c>
      <c r="AD15" s="183" t="s">
        <v>88</v>
      </c>
      <c r="AE15" s="183" t="s">
        <v>87</v>
      </c>
      <c r="AF15" s="449"/>
      <c r="AG15" s="183" t="s">
        <v>78</v>
      </c>
      <c r="AH15" s="183" t="s">
        <v>77</v>
      </c>
      <c r="AI15" s="183" t="s">
        <v>76</v>
      </c>
      <c r="AJ15" s="449"/>
      <c r="AK15" s="183" t="s">
        <v>86</v>
      </c>
      <c r="AL15" s="183" t="s">
        <v>85</v>
      </c>
      <c r="AM15" s="183" t="s">
        <v>84</v>
      </c>
      <c r="AN15" s="183" t="s">
        <v>83</v>
      </c>
      <c r="AO15" s="183" t="s">
        <v>82</v>
      </c>
      <c r="AP15" s="183" t="s">
        <v>81</v>
      </c>
      <c r="AQ15" s="183" t="s">
        <v>80</v>
      </c>
      <c r="AR15" s="183" t="s">
        <v>79</v>
      </c>
      <c r="AS15" s="449"/>
      <c r="AT15" s="183" t="s">
        <v>78</v>
      </c>
      <c r="AU15" s="183" t="s">
        <v>77</v>
      </c>
      <c r="AV15" s="183" t="s">
        <v>76</v>
      </c>
      <c r="AW15" s="449"/>
      <c r="AX15" s="183" t="s">
        <v>75</v>
      </c>
      <c r="AY15" s="183" t="s">
        <v>74</v>
      </c>
      <c r="AZ15" s="183" t="s">
        <v>73</v>
      </c>
      <c r="BA15" s="184" t="s">
        <v>72</v>
      </c>
      <c r="BB15" s="554"/>
      <c r="BC15" s="556"/>
      <c r="BD15" s="558"/>
      <c r="BE15" s="560"/>
      <c r="BF15" s="556"/>
      <c r="BG15" s="562"/>
      <c r="BH15" s="564"/>
      <c r="BI15" s="158"/>
      <c r="BJ15" s="159"/>
      <c r="BK15" s="160"/>
      <c r="BL15" s="160"/>
    </row>
    <row r="16" spans="1:69" s="161" customFormat="1" ht="30" customHeight="1">
      <c r="A16" s="185" t="s">
        <v>71</v>
      </c>
      <c r="B16" s="186"/>
      <c r="C16" s="187"/>
      <c r="D16" s="187"/>
      <c r="E16" s="187"/>
      <c r="F16" s="187"/>
      <c r="G16" s="187"/>
      <c r="H16" s="187"/>
      <c r="I16" s="187"/>
      <c r="J16" s="188">
        <v>18</v>
      </c>
      <c r="K16" s="187"/>
      <c r="L16" s="187"/>
      <c r="M16" s="187"/>
      <c r="N16" s="187"/>
      <c r="O16" s="189"/>
      <c r="P16" s="189"/>
      <c r="Q16" s="189"/>
      <c r="R16" s="189"/>
      <c r="S16" s="189"/>
      <c r="T16" s="190" t="s">
        <v>64</v>
      </c>
      <c r="U16" s="190" t="s">
        <v>64</v>
      </c>
      <c r="V16" s="190" t="s">
        <v>64</v>
      </c>
      <c r="W16" s="191" t="s">
        <v>60</v>
      </c>
      <c r="X16" s="191" t="s">
        <v>60</v>
      </c>
      <c r="Y16" s="189"/>
      <c r="Z16" s="189"/>
      <c r="AA16" s="189"/>
      <c r="AB16" s="189"/>
      <c r="AC16" s="189"/>
      <c r="AD16" s="189"/>
      <c r="AE16" s="189"/>
      <c r="AF16" s="189">
        <v>18</v>
      </c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90" t="s">
        <v>64</v>
      </c>
      <c r="AR16" s="190" t="s">
        <v>64</v>
      </c>
      <c r="AS16" s="190" t="s">
        <v>64</v>
      </c>
      <c r="AT16" s="191" t="s">
        <v>60</v>
      </c>
      <c r="AU16" s="191" t="s">
        <v>60</v>
      </c>
      <c r="AV16" s="191" t="s">
        <v>60</v>
      </c>
      <c r="AW16" s="191" t="s">
        <v>60</v>
      </c>
      <c r="AX16" s="191" t="s">
        <v>60</v>
      </c>
      <c r="AY16" s="191" t="s">
        <v>60</v>
      </c>
      <c r="AZ16" s="191" t="s">
        <v>60</v>
      </c>
      <c r="BA16" s="192" t="s">
        <v>60</v>
      </c>
      <c r="BB16" s="193">
        <v>36</v>
      </c>
      <c r="BC16" s="194">
        <v>6</v>
      </c>
      <c r="BD16" s="194"/>
      <c r="BE16" s="194"/>
      <c r="BF16" s="194"/>
      <c r="BG16" s="195">
        <v>10</v>
      </c>
      <c r="BH16" s="196">
        <f>SUM(BB16:BG16)</f>
        <v>52</v>
      </c>
      <c r="BI16" s="158"/>
      <c r="BJ16" s="159"/>
      <c r="BK16" s="160"/>
      <c r="BL16" s="160"/>
    </row>
    <row r="17" spans="1:69" s="161" customFormat="1" ht="30" customHeight="1" thickBot="1">
      <c r="A17" s="197" t="s">
        <v>70</v>
      </c>
      <c r="B17" s="198"/>
      <c r="C17" s="199"/>
      <c r="D17" s="199"/>
      <c r="E17" s="199"/>
      <c r="F17" s="199"/>
      <c r="G17" s="199"/>
      <c r="H17" s="199"/>
      <c r="I17" s="199"/>
      <c r="J17" s="200">
        <v>17</v>
      </c>
      <c r="K17" s="199"/>
      <c r="L17" s="199"/>
      <c r="M17" s="199"/>
      <c r="N17" s="199"/>
      <c r="O17" s="201"/>
      <c r="P17" s="201"/>
      <c r="Q17" s="201"/>
      <c r="R17" s="201"/>
      <c r="S17" s="202" t="s">
        <v>64</v>
      </c>
      <c r="T17" s="202" t="s">
        <v>64</v>
      </c>
      <c r="U17" s="202" t="s">
        <v>64</v>
      </c>
      <c r="V17" s="203" t="s">
        <v>60</v>
      </c>
      <c r="W17" s="203" t="s">
        <v>60</v>
      </c>
      <c r="X17" s="201" t="s">
        <v>127</v>
      </c>
      <c r="Y17" s="201" t="s">
        <v>127</v>
      </c>
      <c r="Z17" s="201" t="s">
        <v>127</v>
      </c>
      <c r="AA17" s="201" t="s">
        <v>127</v>
      </c>
      <c r="AB17" s="201" t="s">
        <v>62</v>
      </c>
      <c r="AC17" s="201" t="s">
        <v>62</v>
      </c>
      <c r="AD17" s="201" t="s">
        <v>62</v>
      </c>
      <c r="AE17" s="201" t="s">
        <v>62</v>
      </c>
      <c r="AF17" s="201" t="s">
        <v>62</v>
      </c>
      <c r="AG17" s="201" t="s">
        <v>62</v>
      </c>
      <c r="AH17" s="201" t="s">
        <v>62</v>
      </c>
      <c r="AI17" s="201" t="s">
        <v>62</v>
      </c>
      <c r="AJ17" s="201" t="s">
        <v>62</v>
      </c>
      <c r="AK17" s="201" t="s">
        <v>62</v>
      </c>
      <c r="AL17" s="201" t="s">
        <v>62</v>
      </c>
      <c r="AM17" s="201" t="s">
        <v>62</v>
      </c>
      <c r="AN17" s="201" t="s">
        <v>62</v>
      </c>
      <c r="AO17" s="201" t="s">
        <v>62</v>
      </c>
      <c r="AP17" s="201" t="s">
        <v>62</v>
      </c>
      <c r="AQ17" s="201" t="s">
        <v>62</v>
      </c>
      <c r="AR17" s="201" t="s">
        <v>66</v>
      </c>
      <c r="AS17" s="199"/>
      <c r="AT17" s="201"/>
      <c r="AU17" s="201"/>
      <c r="AV17" s="201"/>
      <c r="AW17" s="201"/>
      <c r="AX17" s="201"/>
      <c r="AY17" s="201"/>
      <c r="AZ17" s="201"/>
      <c r="BA17" s="204"/>
      <c r="BB17" s="205">
        <v>17</v>
      </c>
      <c r="BC17" s="206">
        <v>3</v>
      </c>
      <c r="BD17" s="206">
        <v>4</v>
      </c>
      <c r="BE17" s="206">
        <v>16</v>
      </c>
      <c r="BF17" s="206">
        <v>1</v>
      </c>
      <c r="BG17" s="207">
        <v>2</v>
      </c>
      <c r="BH17" s="196">
        <f>SUM(BB17:BG17)</f>
        <v>43</v>
      </c>
      <c r="BI17" s="158"/>
      <c r="BJ17" s="159"/>
      <c r="BK17" s="160"/>
      <c r="BL17" s="160"/>
    </row>
    <row r="18" spans="1:69" s="161" customFormat="1" ht="30" customHeight="1" thickBot="1">
      <c r="A18" s="208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2">
        <f>SUM(BB16:BB17)</f>
        <v>53</v>
      </c>
      <c r="BC18" s="213">
        <f t="shared" ref="BC18:BH18" si="0">SUM(BC16:BC17)</f>
        <v>9</v>
      </c>
      <c r="BD18" s="213">
        <f t="shared" si="0"/>
        <v>4</v>
      </c>
      <c r="BE18" s="213">
        <f t="shared" si="0"/>
        <v>16</v>
      </c>
      <c r="BF18" s="213">
        <f t="shared" si="0"/>
        <v>1</v>
      </c>
      <c r="BG18" s="214">
        <f t="shared" si="0"/>
        <v>12</v>
      </c>
      <c r="BH18" s="215">
        <f t="shared" si="0"/>
        <v>95</v>
      </c>
      <c r="BI18" s="158"/>
      <c r="BJ18" s="162"/>
      <c r="BK18" s="160"/>
      <c r="BL18" s="160"/>
    </row>
    <row r="19" spans="1:69" s="151" customFormat="1" ht="35.25">
      <c r="A19" s="49"/>
      <c r="B19" s="49"/>
      <c r="C19" s="49" t="s">
        <v>69</v>
      </c>
      <c r="D19" s="49"/>
      <c r="E19" s="49"/>
      <c r="F19" s="49"/>
      <c r="G19" s="2"/>
      <c r="H19" s="216"/>
      <c r="I19" s="50" t="s">
        <v>59</v>
      </c>
      <c r="J19" s="49" t="s">
        <v>68</v>
      </c>
      <c r="K19" s="2"/>
      <c r="L19" s="2"/>
      <c r="M19" s="2"/>
      <c r="N19" s="49"/>
      <c r="O19" s="49"/>
      <c r="P19" s="49"/>
      <c r="Q19" s="49"/>
      <c r="R19" s="51"/>
      <c r="S19" s="217" t="s">
        <v>67</v>
      </c>
      <c r="T19" s="50" t="s">
        <v>59</v>
      </c>
      <c r="U19" s="49" t="s">
        <v>298</v>
      </c>
      <c r="V19" s="2"/>
      <c r="W19" s="49"/>
      <c r="X19" s="49"/>
      <c r="Y19" s="49"/>
      <c r="Z19" s="49"/>
      <c r="AA19" s="49"/>
      <c r="AB19" s="49"/>
      <c r="AC19" s="49"/>
      <c r="AD19" s="2"/>
      <c r="AE19" s="218" t="s">
        <v>66</v>
      </c>
      <c r="AF19" s="50" t="s">
        <v>59</v>
      </c>
      <c r="AG19" s="49" t="s">
        <v>65</v>
      </c>
      <c r="AH19" s="49"/>
      <c r="AI19" s="49"/>
      <c r="AJ19" s="1"/>
      <c r="AK19" s="1"/>
      <c r="AL19" s="1"/>
      <c r="AM19" s="1"/>
      <c r="AN19" s="1"/>
      <c r="AO19" s="1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7"/>
      <c r="BE19" s="7"/>
      <c r="BF19" s="7"/>
      <c r="BG19" s="7"/>
      <c r="BH19" s="7"/>
      <c r="BI19" s="163"/>
      <c r="BJ19" s="164"/>
      <c r="BK19" s="152"/>
      <c r="BL19" s="152"/>
    </row>
    <row r="20" spans="1:69" s="151" customFormat="1" ht="21.7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51"/>
      <c r="S20" s="51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7"/>
      <c r="BE20" s="7"/>
      <c r="BF20" s="7"/>
      <c r="BG20" s="7"/>
      <c r="BH20" s="7"/>
      <c r="BI20" s="158"/>
      <c r="BJ20" s="164"/>
      <c r="BK20" s="152"/>
      <c r="BL20" s="152"/>
    </row>
    <row r="21" spans="1:69" s="151" customFormat="1" ht="35.25">
      <c r="A21" s="49"/>
      <c r="B21" s="49"/>
      <c r="C21" s="49"/>
      <c r="D21" s="49"/>
      <c r="E21" s="49"/>
      <c r="F21" s="49"/>
      <c r="G21" s="49"/>
      <c r="H21" s="219" t="s">
        <v>64</v>
      </c>
      <c r="I21" s="50" t="s">
        <v>59</v>
      </c>
      <c r="J21" s="49" t="s">
        <v>63</v>
      </c>
      <c r="K21" s="2"/>
      <c r="L21" s="2"/>
      <c r="M21" s="2"/>
      <c r="N21" s="49"/>
      <c r="O21" s="49"/>
      <c r="P21" s="49"/>
      <c r="Q21" s="49"/>
      <c r="R21" s="51"/>
      <c r="S21" s="218" t="s">
        <v>62</v>
      </c>
      <c r="T21" s="50" t="s">
        <v>59</v>
      </c>
      <c r="U21" s="49" t="s">
        <v>61</v>
      </c>
      <c r="V21" s="2"/>
      <c r="W21" s="49"/>
      <c r="X21" s="49"/>
      <c r="Y21" s="49"/>
      <c r="Z21" s="49"/>
      <c r="AA21" s="49"/>
      <c r="AB21" s="49"/>
      <c r="AC21" s="49"/>
      <c r="AD21" s="2"/>
      <c r="AE21" s="218" t="s">
        <v>60</v>
      </c>
      <c r="AF21" s="50" t="s">
        <v>59</v>
      </c>
      <c r="AG21" s="49" t="s">
        <v>58</v>
      </c>
      <c r="AH21" s="49"/>
      <c r="AI21" s="49"/>
      <c r="AJ21" s="1"/>
      <c r="AK21" s="1"/>
      <c r="AL21" s="1"/>
      <c r="AM21" s="1"/>
      <c r="AN21" s="1"/>
      <c r="AO21" s="1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7"/>
      <c r="BE21" s="7"/>
      <c r="BF21" s="7"/>
      <c r="BG21" s="7"/>
      <c r="BH21" s="7"/>
      <c r="BI21" s="158"/>
      <c r="BJ21" s="164"/>
      <c r="BK21" s="152"/>
      <c r="BL21" s="152"/>
    </row>
    <row r="22" spans="1:69" s="2" customFormat="1" ht="28.35" customHeight="1">
      <c r="A22" s="49"/>
      <c r="B22" s="49"/>
      <c r="C22" s="49"/>
      <c r="D22" s="49"/>
      <c r="E22" s="49"/>
      <c r="F22" s="49"/>
      <c r="G22" s="49"/>
      <c r="H22" s="52"/>
      <c r="I22" s="50"/>
      <c r="J22" s="49"/>
      <c r="N22" s="49"/>
      <c r="O22" s="49"/>
      <c r="P22" s="49"/>
      <c r="Q22" s="49"/>
      <c r="R22" s="51"/>
      <c r="S22" s="53"/>
      <c r="T22" s="50"/>
      <c r="U22" s="49"/>
      <c r="W22" s="49"/>
      <c r="X22" s="49"/>
      <c r="Y22" s="49"/>
      <c r="Z22" s="49"/>
      <c r="AA22" s="49"/>
      <c r="AB22" s="49"/>
      <c r="AC22" s="49"/>
      <c r="AE22" s="53"/>
      <c r="AF22" s="50"/>
      <c r="AG22" s="49"/>
      <c r="AH22" s="49"/>
      <c r="AI22" s="49"/>
      <c r="AJ22" s="1"/>
      <c r="AK22" s="1"/>
      <c r="AL22" s="1"/>
      <c r="AM22" s="1"/>
      <c r="AN22" s="1"/>
      <c r="AO22" s="1"/>
      <c r="BD22" s="7"/>
      <c r="BE22" s="7"/>
      <c r="BF22" s="7"/>
      <c r="BG22" s="7"/>
      <c r="BH22" s="7"/>
      <c r="BI22" s="28"/>
      <c r="BJ22" s="66"/>
      <c r="BK22" s="66"/>
      <c r="BL22" s="66"/>
      <c r="BM22" s="85"/>
      <c r="BN22" s="85"/>
      <c r="BO22" s="25"/>
      <c r="BP22" s="25"/>
      <c r="BQ22" s="25"/>
    </row>
    <row r="23" spans="1:69" s="2" customFormat="1" ht="35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1"/>
      <c r="S23" s="51"/>
      <c r="T23" s="49"/>
      <c r="U23" s="49"/>
      <c r="V23" s="49"/>
      <c r="W23" s="49"/>
      <c r="X23" s="49"/>
      <c r="Y23" s="49"/>
      <c r="Z23" s="49"/>
      <c r="AA23" s="47" t="s">
        <v>57</v>
      </c>
      <c r="AB23" s="49"/>
      <c r="AC23" s="49"/>
      <c r="AD23" s="49"/>
      <c r="AE23" s="49"/>
      <c r="AF23" s="49"/>
      <c r="AG23" s="49"/>
      <c r="AH23" s="49"/>
      <c r="AI23" s="49"/>
      <c r="AJ23" s="1"/>
      <c r="AK23" s="1"/>
      <c r="AL23" s="1"/>
      <c r="AM23" s="1"/>
      <c r="AN23" s="1"/>
      <c r="AO23" s="1"/>
      <c r="AP23" s="1"/>
      <c r="AQ23" s="1"/>
      <c r="AR23" s="1"/>
      <c r="AS23" s="1"/>
      <c r="BD23" s="7"/>
      <c r="BE23" s="7"/>
      <c r="BF23" s="7"/>
      <c r="BG23" s="7"/>
      <c r="BH23" s="7"/>
      <c r="BI23" s="28"/>
      <c r="BJ23" s="157">
        <f>SUM(BD29,BD39)</f>
        <v>0</v>
      </c>
      <c r="BK23" s="66"/>
      <c r="BL23" s="66"/>
      <c r="BM23" s="85"/>
      <c r="BN23" s="85"/>
      <c r="BO23" s="25"/>
      <c r="BP23" s="25"/>
      <c r="BQ23" s="25"/>
    </row>
    <row r="24" spans="1:69" s="2" customFormat="1" ht="17.25" customHeight="1" thickBot="1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51"/>
      <c r="S24" s="51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BD24" s="7"/>
      <c r="BE24" s="7"/>
      <c r="BF24" s="7"/>
      <c r="BG24" s="7"/>
      <c r="BH24" s="7"/>
      <c r="BI24" s="28"/>
      <c r="BJ24" s="66"/>
      <c r="BK24" s="66"/>
      <c r="BL24" s="66"/>
      <c r="BM24" s="85"/>
      <c r="BN24" s="85"/>
      <c r="BO24" s="25"/>
      <c r="BP24" s="25"/>
      <c r="BQ24" s="25"/>
    </row>
    <row r="25" spans="1:69" s="2" customFormat="1" ht="38.25" customHeight="1" thickBot="1">
      <c r="A25" s="469" t="s">
        <v>56</v>
      </c>
      <c r="B25" s="503" t="s">
        <v>213</v>
      </c>
      <c r="C25" s="504"/>
      <c r="D25" s="504"/>
      <c r="E25" s="504"/>
      <c r="F25" s="504"/>
      <c r="G25" s="504"/>
      <c r="H25" s="504"/>
      <c r="I25" s="504"/>
      <c r="J25" s="504"/>
      <c r="K25" s="504"/>
      <c r="L25" s="504"/>
      <c r="M25" s="504"/>
      <c r="N25" s="504"/>
      <c r="O25" s="505"/>
      <c r="P25" s="498" t="s">
        <v>55</v>
      </c>
      <c r="Q25" s="500"/>
      <c r="R25" s="456" t="s">
        <v>54</v>
      </c>
      <c r="S25" s="498"/>
      <c r="T25" s="445" t="s">
        <v>53</v>
      </c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446"/>
      <c r="AF25" s="477" t="s">
        <v>52</v>
      </c>
      <c r="AG25" s="477"/>
      <c r="AH25" s="477"/>
      <c r="AI25" s="477"/>
      <c r="AJ25" s="477"/>
      <c r="AK25" s="477"/>
      <c r="AL25" s="477"/>
      <c r="AM25" s="477"/>
      <c r="AN25" s="477"/>
      <c r="AO25" s="477"/>
      <c r="AP25" s="477"/>
      <c r="AQ25" s="477"/>
      <c r="AR25" s="477"/>
      <c r="AS25" s="477"/>
      <c r="AT25" s="477"/>
      <c r="AU25" s="477"/>
      <c r="AV25" s="477"/>
      <c r="AW25" s="477"/>
      <c r="AX25" s="477"/>
      <c r="AY25" s="477"/>
      <c r="AZ25" s="477"/>
      <c r="BA25" s="477"/>
      <c r="BB25" s="477"/>
      <c r="BC25" s="478"/>
      <c r="BD25" s="479" t="s">
        <v>51</v>
      </c>
      <c r="BE25" s="480"/>
      <c r="BF25" s="480"/>
      <c r="BG25" s="480"/>
      <c r="BH25" s="481"/>
      <c r="BI25" s="28"/>
      <c r="BJ25" s="66"/>
      <c r="BK25" s="66"/>
      <c r="BL25" s="66"/>
      <c r="BM25" s="85"/>
      <c r="BN25" s="85"/>
      <c r="BO25" s="25"/>
      <c r="BP25" s="25"/>
      <c r="BQ25" s="25"/>
    </row>
    <row r="26" spans="1:69" s="2" customFormat="1" ht="36" customHeight="1" thickBot="1">
      <c r="A26" s="470"/>
      <c r="B26" s="506"/>
      <c r="C26" s="507"/>
      <c r="D26" s="507"/>
      <c r="E26" s="507"/>
      <c r="F26" s="507"/>
      <c r="G26" s="507"/>
      <c r="H26" s="507"/>
      <c r="I26" s="507"/>
      <c r="J26" s="507"/>
      <c r="K26" s="507"/>
      <c r="L26" s="507"/>
      <c r="M26" s="507"/>
      <c r="N26" s="507"/>
      <c r="O26" s="508"/>
      <c r="P26" s="489"/>
      <c r="Q26" s="512"/>
      <c r="R26" s="492"/>
      <c r="S26" s="489"/>
      <c r="T26" s="488" t="s">
        <v>50</v>
      </c>
      <c r="U26" s="489"/>
      <c r="V26" s="456" t="s">
        <v>49</v>
      </c>
      <c r="W26" s="457"/>
      <c r="X26" s="494" t="s">
        <v>48</v>
      </c>
      <c r="Y26" s="495"/>
      <c r="Z26" s="495"/>
      <c r="AA26" s="495"/>
      <c r="AB26" s="495"/>
      <c r="AC26" s="495"/>
      <c r="AD26" s="495"/>
      <c r="AE26" s="496"/>
      <c r="AF26" s="495" t="s">
        <v>47</v>
      </c>
      <c r="AG26" s="495"/>
      <c r="AH26" s="495"/>
      <c r="AI26" s="495"/>
      <c r="AJ26" s="495"/>
      <c r="AK26" s="495"/>
      <c r="AL26" s="495"/>
      <c r="AM26" s="495"/>
      <c r="AN26" s="495"/>
      <c r="AO26" s="495"/>
      <c r="AP26" s="495"/>
      <c r="AQ26" s="496"/>
      <c r="AR26" s="494" t="s">
        <v>46</v>
      </c>
      <c r="AS26" s="495"/>
      <c r="AT26" s="495"/>
      <c r="AU26" s="495"/>
      <c r="AV26" s="495"/>
      <c r="AW26" s="495"/>
      <c r="AX26" s="495"/>
      <c r="AY26" s="495"/>
      <c r="AZ26" s="495"/>
      <c r="BA26" s="495"/>
      <c r="BB26" s="495"/>
      <c r="BC26" s="496"/>
      <c r="BD26" s="482"/>
      <c r="BE26" s="483"/>
      <c r="BF26" s="483"/>
      <c r="BG26" s="483"/>
      <c r="BH26" s="484"/>
      <c r="BI26" s="28"/>
      <c r="BJ26" s="66"/>
      <c r="BK26" s="66"/>
      <c r="BL26" s="66"/>
      <c r="BM26" s="85"/>
      <c r="BN26" s="85"/>
      <c r="BO26" s="25"/>
      <c r="BP26" s="25"/>
      <c r="BQ26" s="25"/>
    </row>
    <row r="27" spans="1:69" s="2" customFormat="1" ht="63" customHeight="1" thickBot="1">
      <c r="A27" s="470"/>
      <c r="B27" s="506"/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8"/>
      <c r="P27" s="489"/>
      <c r="Q27" s="512"/>
      <c r="R27" s="492"/>
      <c r="S27" s="489"/>
      <c r="T27" s="488"/>
      <c r="U27" s="489"/>
      <c r="V27" s="492"/>
      <c r="W27" s="493"/>
      <c r="X27" s="497" t="s">
        <v>45</v>
      </c>
      <c r="Y27" s="498"/>
      <c r="Z27" s="499" t="s">
        <v>44</v>
      </c>
      <c r="AA27" s="500"/>
      <c r="AB27" s="502" t="s">
        <v>43</v>
      </c>
      <c r="AC27" s="498"/>
      <c r="AD27" s="456" t="s">
        <v>42</v>
      </c>
      <c r="AE27" s="457"/>
      <c r="AF27" s="460" t="s">
        <v>214</v>
      </c>
      <c r="AG27" s="460"/>
      <c r="AH27" s="460"/>
      <c r="AI27" s="460"/>
      <c r="AJ27" s="460"/>
      <c r="AK27" s="460"/>
      <c r="AL27" s="461" t="s">
        <v>215</v>
      </c>
      <c r="AM27" s="460"/>
      <c r="AN27" s="460"/>
      <c r="AO27" s="460"/>
      <c r="AP27" s="460"/>
      <c r="AQ27" s="462"/>
      <c r="AR27" s="460" t="s">
        <v>216</v>
      </c>
      <c r="AS27" s="460"/>
      <c r="AT27" s="460"/>
      <c r="AU27" s="460"/>
      <c r="AV27" s="460"/>
      <c r="AW27" s="460"/>
      <c r="AX27" s="461" t="s">
        <v>128</v>
      </c>
      <c r="AY27" s="460"/>
      <c r="AZ27" s="460"/>
      <c r="BA27" s="460"/>
      <c r="BB27" s="460"/>
      <c r="BC27" s="462"/>
      <c r="BD27" s="482"/>
      <c r="BE27" s="483"/>
      <c r="BF27" s="483"/>
      <c r="BG27" s="483"/>
      <c r="BH27" s="484"/>
      <c r="BI27" s="74"/>
      <c r="BJ27" s="66"/>
      <c r="BK27" s="66"/>
      <c r="BL27" s="66"/>
      <c r="BM27" s="85"/>
      <c r="BN27" s="85"/>
      <c r="BO27" s="25"/>
      <c r="BP27" s="25"/>
      <c r="BQ27" s="25"/>
    </row>
    <row r="28" spans="1:69" s="2" customFormat="1" ht="156.75" customHeight="1" thickBot="1">
      <c r="A28" s="471"/>
      <c r="B28" s="509"/>
      <c r="C28" s="510"/>
      <c r="D28" s="510"/>
      <c r="E28" s="510"/>
      <c r="F28" s="510"/>
      <c r="G28" s="510"/>
      <c r="H28" s="510"/>
      <c r="I28" s="510"/>
      <c r="J28" s="510"/>
      <c r="K28" s="510"/>
      <c r="L28" s="510"/>
      <c r="M28" s="510"/>
      <c r="N28" s="510"/>
      <c r="O28" s="511"/>
      <c r="P28" s="491"/>
      <c r="Q28" s="501"/>
      <c r="R28" s="458"/>
      <c r="S28" s="491"/>
      <c r="T28" s="490"/>
      <c r="U28" s="491"/>
      <c r="V28" s="458"/>
      <c r="W28" s="459"/>
      <c r="X28" s="490"/>
      <c r="Y28" s="491"/>
      <c r="Z28" s="458"/>
      <c r="AA28" s="501"/>
      <c r="AB28" s="491"/>
      <c r="AC28" s="491"/>
      <c r="AD28" s="458"/>
      <c r="AE28" s="459"/>
      <c r="AF28" s="450" t="s">
        <v>41</v>
      </c>
      <c r="AG28" s="450"/>
      <c r="AH28" s="453" t="s">
        <v>40</v>
      </c>
      <c r="AI28" s="454"/>
      <c r="AJ28" s="450" t="s">
        <v>39</v>
      </c>
      <c r="AK28" s="450"/>
      <c r="AL28" s="455" t="s">
        <v>41</v>
      </c>
      <c r="AM28" s="450"/>
      <c r="AN28" s="453" t="s">
        <v>40</v>
      </c>
      <c r="AO28" s="454"/>
      <c r="AP28" s="450" t="s">
        <v>39</v>
      </c>
      <c r="AQ28" s="451"/>
      <c r="AR28" s="450" t="s">
        <v>41</v>
      </c>
      <c r="AS28" s="450"/>
      <c r="AT28" s="453" t="s">
        <v>40</v>
      </c>
      <c r="AU28" s="454"/>
      <c r="AV28" s="450" t="s">
        <v>39</v>
      </c>
      <c r="AW28" s="450"/>
      <c r="AX28" s="455" t="s">
        <v>41</v>
      </c>
      <c r="AY28" s="450"/>
      <c r="AZ28" s="453" t="s">
        <v>40</v>
      </c>
      <c r="BA28" s="454"/>
      <c r="BB28" s="450" t="s">
        <v>39</v>
      </c>
      <c r="BC28" s="451"/>
      <c r="BD28" s="485"/>
      <c r="BE28" s="486"/>
      <c r="BF28" s="486"/>
      <c r="BG28" s="486"/>
      <c r="BH28" s="487"/>
      <c r="BI28" s="28"/>
      <c r="BJ28" s="68"/>
      <c r="BK28" s="66"/>
      <c r="BL28" s="66"/>
      <c r="BM28" s="85"/>
      <c r="BN28" s="85"/>
      <c r="BO28" s="25"/>
      <c r="BP28" s="25"/>
      <c r="BQ28" s="25"/>
    </row>
    <row r="29" spans="1:69" s="21" customFormat="1" ht="56.85" customHeight="1" thickBot="1">
      <c r="A29" s="105" t="s">
        <v>38</v>
      </c>
      <c r="B29" s="425" t="s">
        <v>37</v>
      </c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452"/>
      <c r="P29" s="383"/>
      <c r="Q29" s="348"/>
      <c r="R29" s="348"/>
      <c r="S29" s="349"/>
      <c r="T29" s="347">
        <f>SUM(T30:U38)</f>
        <v>1170</v>
      </c>
      <c r="U29" s="349"/>
      <c r="V29" s="348">
        <f>SUM(V30:W38)</f>
        <v>316</v>
      </c>
      <c r="W29" s="350"/>
      <c r="X29" s="347">
        <f>SUM(X30:Y38)</f>
        <v>170</v>
      </c>
      <c r="Y29" s="349"/>
      <c r="Z29" s="348">
        <f>SUM(Z30:AA38)</f>
        <v>64</v>
      </c>
      <c r="AA29" s="349"/>
      <c r="AB29" s="348">
        <f>SUM(AB30:AC38)</f>
        <v>82</v>
      </c>
      <c r="AC29" s="349"/>
      <c r="AD29" s="348">
        <f>SUM(AD30:AE38)</f>
        <v>0</v>
      </c>
      <c r="AE29" s="350"/>
      <c r="AF29" s="347">
        <f>SUM(AF30:AG38)</f>
        <v>666</v>
      </c>
      <c r="AG29" s="349"/>
      <c r="AH29" s="348">
        <f>SUM(AH30:AI38)</f>
        <v>260</v>
      </c>
      <c r="AI29" s="349"/>
      <c r="AJ29" s="348">
        <f>SUM(AJ30:AK38)</f>
        <v>21</v>
      </c>
      <c r="AK29" s="350"/>
      <c r="AL29" s="347">
        <f>SUM(AL30:AM38)</f>
        <v>306</v>
      </c>
      <c r="AM29" s="349"/>
      <c r="AN29" s="348">
        <f>SUM(AN30:AO38)</f>
        <v>56</v>
      </c>
      <c r="AO29" s="349"/>
      <c r="AP29" s="348">
        <f>SUM(AP30:AQ38)</f>
        <v>9</v>
      </c>
      <c r="AQ29" s="350"/>
      <c r="AR29" s="347">
        <f>SUM(AR30:AS38)</f>
        <v>198</v>
      </c>
      <c r="AS29" s="349"/>
      <c r="AT29" s="348">
        <f>SUM(AT30:AU38)</f>
        <v>0</v>
      </c>
      <c r="AU29" s="349"/>
      <c r="AV29" s="348">
        <f>SUM(AV30:AW38)</f>
        <v>6</v>
      </c>
      <c r="AW29" s="350"/>
      <c r="AX29" s="347">
        <f>SUM(AX30:AY38)</f>
        <v>0</v>
      </c>
      <c r="AY29" s="349"/>
      <c r="AZ29" s="348">
        <f>SUM(AZ30:BA38)</f>
        <v>0</v>
      </c>
      <c r="BA29" s="349"/>
      <c r="BB29" s="348">
        <f>SUM(BB30:BC38)</f>
        <v>0</v>
      </c>
      <c r="BC29" s="350"/>
      <c r="BD29" s="463"/>
      <c r="BE29" s="464"/>
      <c r="BF29" s="464"/>
      <c r="BG29" s="464"/>
      <c r="BH29" s="465"/>
      <c r="BI29" s="74">
        <f>SUM(X29:AE29)</f>
        <v>316</v>
      </c>
      <c r="BJ29" s="69">
        <f>SUM(AF29,AL29,AR29,AX29)</f>
        <v>1170</v>
      </c>
      <c r="BK29" s="69">
        <f>SUM(AH29,AN29,AT29,AZ29)</f>
        <v>316</v>
      </c>
      <c r="BL29" s="69">
        <f>SUM(AJ29,AP29,AV29,BB29)</f>
        <v>36</v>
      </c>
      <c r="BM29" s="109"/>
      <c r="BN29" s="109"/>
      <c r="BO29" s="144"/>
      <c r="BP29" s="144"/>
      <c r="BQ29" s="144"/>
    </row>
    <row r="30" spans="1:69" s="130" customFormat="1" ht="72.2" customHeight="1">
      <c r="A30" s="108" t="s">
        <v>36</v>
      </c>
      <c r="B30" s="466" t="s">
        <v>168</v>
      </c>
      <c r="C30" s="467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8"/>
      <c r="P30" s="401">
        <v>1</v>
      </c>
      <c r="Q30" s="358"/>
      <c r="R30" s="358"/>
      <c r="S30" s="398"/>
      <c r="T30" s="357">
        <f>SUM(AF30,AL30,AR30,AX30)</f>
        <v>198</v>
      </c>
      <c r="U30" s="398"/>
      <c r="V30" s="358">
        <f>SUM(AH30,AN30,AT30,AZ30)</f>
        <v>66</v>
      </c>
      <c r="W30" s="398"/>
      <c r="X30" s="311">
        <v>34</v>
      </c>
      <c r="Y30" s="313"/>
      <c r="Z30" s="312">
        <v>16</v>
      </c>
      <c r="AA30" s="312"/>
      <c r="AB30" s="374">
        <v>16</v>
      </c>
      <c r="AC30" s="313"/>
      <c r="AD30" s="312"/>
      <c r="AE30" s="424"/>
      <c r="AF30" s="401">
        <v>198</v>
      </c>
      <c r="AG30" s="398"/>
      <c r="AH30" s="358">
        <v>66</v>
      </c>
      <c r="AI30" s="358"/>
      <c r="AJ30" s="401">
        <v>6</v>
      </c>
      <c r="AK30" s="398"/>
      <c r="AL30" s="357"/>
      <c r="AM30" s="398"/>
      <c r="AN30" s="358"/>
      <c r="AO30" s="358"/>
      <c r="AP30" s="401"/>
      <c r="AQ30" s="359"/>
      <c r="AR30" s="374"/>
      <c r="AS30" s="313"/>
      <c r="AT30" s="312"/>
      <c r="AU30" s="312"/>
      <c r="AV30" s="374"/>
      <c r="AW30" s="313"/>
      <c r="AX30" s="357"/>
      <c r="AY30" s="398"/>
      <c r="AZ30" s="358"/>
      <c r="BA30" s="358"/>
      <c r="BB30" s="401"/>
      <c r="BC30" s="359"/>
      <c r="BD30" s="438" t="s">
        <v>13</v>
      </c>
      <c r="BE30" s="439"/>
      <c r="BF30" s="439"/>
      <c r="BG30" s="439"/>
      <c r="BH30" s="440"/>
      <c r="BI30" s="74">
        <f t="shared" ref="BI30:BI72" si="1">SUM(X30:AE30)</f>
        <v>66</v>
      </c>
      <c r="BJ30" s="126"/>
      <c r="BK30" s="127"/>
      <c r="BL30" s="127"/>
      <c r="BM30" s="128"/>
      <c r="BN30" s="128"/>
      <c r="BO30" s="129"/>
      <c r="BP30" s="129"/>
      <c r="BQ30" s="129"/>
    </row>
    <row r="31" spans="1:69" s="130" customFormat="1" ht="72.2" customHeight="1">
      <c r="A31" s="107" t="s">
        <v>35</v>
      </c>
      <c r="B31" s="442" t="s">
        <v>132</v>
      </c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4"/>
      <c r="P31" s="375"/>
      <c r="Q31" s="258"/>
      <c r="R31" s="258"/>
      <c r="S31" s="259"/>
      <c r="T31" s="257"/>
      <c r="U31" s="259"/>
      <c r="V31" s="258"/>
      <c r="W31" s="271"/>
      <c r="X31" s="257"/>
      <c r="Y31" s="259"/>
      <c r="Z31" s="258"/>
      <c r="AA31" s="259"/>
      <c r="AB31" s="258"/>
      <c r="AC31" s="258"/>
      <c r="AD31" s="258"/>
      <c r="AE31" s="271"/>
      <c r="AF31" s="257"/>
      <c r="AG31" s="259"/>
      <c r="AH31" s="258"/>
      <c r="AI31" s="259"/>
      <c r="AJ31" s="258"/>
      <c r="AK31" s="271"/>
      <c r="AL31" s="257"/>
      <c r="AM31" s="259"/>
      <c r="AN31" s="258"/>
      <c r="AO31" s="259"/>
      <c r="AP31" s="258"/>
      <c r="AQ31" s="271"/>
      <c r="AR31" s="257"/>
      <c r="AS31" s="259"/>
      <c r="AT31" s="258"/>
      <c r="AU31" s="259"/>
      <c r="AV31" s="258"/>
      <c r="AW31" s="271"/>
      <c r="AX31" s="257"/>
      <c r="AY31" s="259"/>
      <c r="AZ31" s="258"/>
      <c r="BA31" s="259"/>
      <c r="BB31" s="258"/>
      <c r="BC31" s="271"/>
      <c r="BD31" s="438"/>
      <c r="BE31" s="439"/>
      <c r="BF31" s="439"/>
      <c r="BG31" s="439"/>
      <c r="BH31" s="440"/>
      <c r="BI31" s="74">
        <f t="shared" si="1"/>
        <v>0</v>
      </c>
      <c r="BJ31" s="126"/>
      <c r="BK31" s="127"/>
      <c r="BL31" s="127"/>
      <c r="BM31" s="128"/>
      <c r="BN31" s="128"/>
      <c r="BO31" s="129"/>
      <c r="BP31" s="129"/>
      <c r="BQ31" s="129"/>
    </row>
    <row r="32" spans="1:69" s="137" customFormat="1" ht="56.85" customHeight="1">
      <c r="A32" s="220" t="s">
        <v>9</v>
      </c>
      <c r="B32" s="260" t="s">
        <v>149</v>
      </c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303"/>
      <c r="P32" s="375"/>
      <c r="Q32" s="258"/>
      <c r="R32" s="258">
        <v>1</v>
      </c>
      <c r="S32" s="259"/>
      <c r="T32" s="257">
        <f>SUM(AF32,AL32,AR32,AX32)</f>
        <v>90</v>
      </c>
      <c r="U32" s="259"/>
      <c r="V32" s="258">
        <f>SUM(AH32,AN32,AT32,AZ32,)</f>
        <v>40</v>
      </c>
      <c r="W32" s="259"/>
      <c r="X32" s="257">
        <v>24</v>
      </c>
      <c r="Y32" s="259"/>
      <c r="Z32" s="258"/>
      <c r="AA32" s="258"/>
      <c r="AB32" s="375">
        <v>16</v>
      </c>
      <c r="AC32" s="259"/>
      <c r="AD32" s="258"/>
      <c r="AE32" s="271"/>
      <c r="AF32" s="396">
        <v>90</v>
      </c>
      <c r="AG32" s="397"/>
      <c r="AH32" s="258">
        <v>40</v>
      </c>
      <c r="AI32" s="258"/>
      <c r="AJ32" s="375">
        <v>3</v>
      </c>
      <c r="AK32" s="271"/>
      <c r="AL32" s="257"/>
      <c r="AM32" s="259"/>
      <c r="AN32" s="258"/>
      <c r="AO32" s="258"/>
      <c r="AP32" s="375"/>
      <c r="AQ32" s="271"/>
      <c r="AR32" s="375"/>
      <c r="AS32" s="259"/>
      <c r="AT32" s="258"/>
      <c r="AU32" s="258"/>
      <c r="AV32" s="375"/>
      <c r="AW32" s="259"/>
      <c r="AX32" s="257"/>
      <c r="AY32" s="259"/>
      <c r="AZ32" s="258"/>
      <c r="BA32" s="258"/>
      <c r="BB32" s="375"/>
      <c r="BC32" s="271"/>
      <c r="BD32" s="438" t="s">
        <v>169</v>
      </c>
      <c r="BE32" s="439"/>
      <c r="BF32" s="439"/>
      <c r="BG32" s="439"/>
      <c r="BH32" s="440"/>
      <c r="BI32" s="74">
        <f t="shared" si="1"/>
        <v>40</v>
      </c>
      <c r="BJ32" s="131"/>
      <c r="BK32" s="112"/>
      <c r="BL32" s="112"/>
      <c r="BM32" s="135"/>
      <c r="BN32" s="135"/>
      <c r="BO32" s="136"/>
      <c r="BP32" s="136"/>
      <c r="BQ32" s="136"/>
    </row>
    <row r="33" spans="1:69" s="133" customFormat="1" ht="110.45" customHeight="1">
      <c r="A33" s="106" t="s">
        <v>7</v>
      </c>
      <c r="B33" s="415" t="s">
        <v>138</v>
      </c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416"/>
      <c r="O33" s="417"/>
      <c r="P33" s="375">
        <v>1</v>
      </c>
      <c r="Q33" s="258"/>
      <c r="R33" s="258"/>
      <c r="S33" s="259"/>
      <c r="T33" s="257">
        <f>SUM(AF33,AL33,AR33,AX33)</f>
        <v>198</v>
      </c>
      <c r="U33" s="259"/>
      <c r="V33" s="258">
        <f>SUM(AH33,AN33,AT33,AZ33,)</f>
        <v>66</v>
      </c>
      <c r="W33" s="259"/>
      <c r="X33" s="257">
        <v>34</v>
      </c>
      <c r="Y33" s="259"/>
      <c r="Z33" s="258">
        <v>16</v>
      </c>
      <c r="AA33" s="258"/>
      <c r="AB33" s="375">
        <v>16</v>
      </c>
      <c r="AC33" s="259"/>
      <c r="AD33" s="258"/>
      <c r="AE33" s="271"/>
      <c r="AF33" s="441">
        <v>198</v>
      </c>
      <c r="AG33" s="397"/>
      <c r="AH33" s="258">
        <v>66</v>
      </c>
      <c r="AI33" s="258"/>
      <c r="AJ33" s="375">
        <v>6</v>
      </c>
      <c r="AK33" s="259"/>
      <c r="AL33" s="257"/>
      <c r="AM33" s="259"/>
      <c r="AN33" s="258"/>
      <c r="AO33" s="258"/>
      <c r="AP33" s="375"/>
      <c r="AQ33" s="271"/>
      <c r="AR33" s="375"/>
      <c r="AS33" s="259"/>
      <c r="AT33" s="258"/>
      <c r="AU33" s="258"/>
      <c r="AV33" s="375"/>
      <c r="AW33" s="259"/>
      <c r="AX33" s="257"/>
      <c r="AY33" s="259"/>
      <c r="AZ33" s="258"/>
      <c r="BA33" s="258"/>
      <c r="BB33" s="375"/>
      <c r="BC33" s="271"/>
      <c r="BD33" s="438" t="s">
        <v>170</v>
      </c>
      <c r="BE33" s="439"/>
      <c r="BF33" s="439"/>
      <c r="BG33" s="439"/>
      <c r="BH33" s="440"/>
      <c r="BI33" s="74">
        <f t="shared" si="1"/>
        <v>66</v>
      </c>
      <c r="BJ33" s="131"/>
      <c r="BK33" s="116"/>
      <c r="BL33" s="116"/>
      <c r="BM33" s="117"/>
      <c r="BN33" s="117"/>
      <c r="BO33" s="132"/>
      <c r="BP33" s="132"/>
      <c r="BQ33" s="132"/>
    </row>
    <row r="34" spans="1:69" s="130" customFormat="1" ht="72.2" customHeight="1">
      <c r="A34" s="107" t="s">
        <v>117</v>
      </c>
      <c r="B34" s="442" t="s">
        <v>133</v>
      </c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444"/>
      <c r="P34" s="375"/>
      <c r="Q34" s="258"/>
      <c r="R34" s="258"/>
      <c r="S34" s="259"/>
      <c r="T34" s="257"/>
      <c r="U34" s="259"/>
      <c r="V34" s="258"/>
      <c r="W34" s="259"/>
      <c r="X34" s="257"/>
      <c r="Y34" s="259"/>
      <c r="Z34" s="258"/>
      <c r="AA34" s="258"/>
      <c r="AB34" s="375"/>
      <c r="AC34" s="259"/>
      <c r="AD34" s="258"/>
      <c r="AE34" s="271"/>
      <c r="AF34" s="441"/>
      <c r="AG34" s="397"/>
      <c r="AH34" s="258"/>
      <c r="AI34" s="258"/>
      <c r="AJ34" s="375"/>
      <c r="AK34" s="259"/>
      <c r="AL34" s="257"/>
      <c r="AM34" s="259"/>
      <c r="AN34" s="258"/>
      <c r="AO34" s="258"/>
      <c r="AP34" s="375"/>
      <c r="AQ34" s="271"/>
      <c r="AR34" s="375"/>
      <c r="AS34" s="259"/>
      <c r="AT34" s="258"/>
      <c r="AU34" s="258"/>
      <c r="AV34" s="375"/>
      <c r="AW34" s="259"/>
      <c r="AX34" s="257"/>
      <c r="AY34" s="259"/>
      <c r="AZ34" s="258"/>
      <c r="BA34" s="258"/>
      <c r="BB34" s="375"/>
      <c r="BC34" s="271"/>
      <c r="BD34" s="438"/>
      <c r="BE34" s="439"/>
      <c r="BF34" s="439"/>
      <c r="BG34" s="439"/>
      <c r="BH34" s="440"/>
      <c r="BI34" s="74">
        <f t="shared" si="1"/>
        <v>0</v>
      </c>
      <c r="BJ34" s="126"/>
      <c r="BK34" s="127"/>
      <c r="BL34" s="127"/>
      <c r="BM34" s="128"/>
      <c r="BN34" s="128"/>
      <c r="BO34" s="129"/>
      <c r="BP34" s="129"/>
      <c r="BQ34" s="129"/>
    </row>
    <row r="35" spans="1:69" s="133" customFormat="1" ht="72.2" customHeight="1">
      <c r="A35" s="106" t="s">
        <v>118</v>
      </c>
      <c r="B35" s="415" t="s">
        <v>192</v>
      </c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7"/>
      <c r="P35" s="375">
        <v>1</v>
      </c>
      <c r="Q35" s="258"/>
      <c r="R35" s="258"/>
      <c r="S35" s="259"/>
      <c r="T35" s="257">
        <f>SUM(AF35,AL35,AR35,AX35)</f>
        <v>90</v>
      </c>
      <c r="U35" s="259"/>
      <c r="V35" s="258">
        <f>SUM(AH35,AN35,AT35,AZ35)</f>
        <v>44</v>
      </c>
      <c r="W35" s="259"/>
      <c r="X35" s="257">
        <v>20</v>
      </c>
      <c r="Y35" s="259"/>
      <c r="Z35" s="258">
        <v>16</v>
      </c>
      <c r="AA35" s="258"/>
      <c r="AB35" s="375">
        <v>8</v>
      </c>
      <c r="AC35" s="259"/>
      <c r="AD35" s="258"/>
      <c r="AE35" s="271"/>
      <c r="AF35" s="396">
        <v>90</v>
      </c>
      <c r="AG35" s="397"/>
      <c r="AH35" s="258">
        <v>44</v>
      </c>
      <c r="AI35" s="258"/>
      <c r="AJ35" s="375">
        <v>3</v>
      </c>
      <c r="AK35" s="271"/>
      <c r="AL35" s="257"/>
      <c r="AM35" s="259"/>
      <c r="AN35" s="258"/>
      <c r="AO35" s="258"/>
      <c r="AP35" s="375"/>
      <c r="AQ35" s="271"/>
      <c r="AR35" s="375"/>
      <c r="AS35" s="259"/>
      <c r="AT35" s="258"/>
      <c r="AU35" s="258"/>
      <c r="AV35" s="375"/>
      <c r="AW35" s="259"/>
      <c r="AX35" s="257"/>
      <c r="AY35" s="259"/>
      <c r="AZ35" s="258"/>
      <c r="BA35" s="258"/>
      <c r="BB35" s="375"/>
      <c r="BC35" s="271"/>
      <c r="BD35" s="438" t="s">
        <v>171</v>
      </c>
      <c r="BE35" s="439"/>
      <c r="BF35" s="439"/>
      <c r="BG35" s="439"/>
      <c r="BH35" s="440"/>
      <c r="BI35" s="74">
        <f t="shared" si="1"/>
        <v>44</v>
      </c>
      <c r="BJ35" s="131"/>
      <c r="BK35" s="116"/>
      <c r="BL35" s="116"/>
      <c r="BM35" s="117"/>
      <c r="BN35" s="117"/>
      <c r="BO35" s="132"/>
      <c r="BP35" s="132"/>
      <c r="BQ35" s="132"/>
    </row>
    <row r="36" spans="1:69" s="133" customFormat="1" ht="110.45" customHeight="1">
      <c r="A36" s="106" t="s">
        <v>139</v>
      </c>
      <c r="B36" s="415" t="s">
        <v>200</v>
      </c>
      <c r="C36" s="416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7"/>
      <c r="P36" s="375"/>
      <c r="Q36" s="258"/>
      <c r="R36" s="258">
        <v>1</v>
      </c>
      <c r="S36" s="259"/>
      <c r="T36" s="257">
        <f>SUM(AF36,AL36,AR36,AX36)</f>
        <v>90</v>
      </c>
      <c r="U36" s="259"/>
      <c r="V36" s="258">
        <f>SUM(AH36,AN36,AT36,AZ36)</f>
        <v>44</v>
      </c>
      <c r="W36" s="259"/>
      <c r="X36" s="257">
        <v>28</v>
      </c>
      <c r="Y36" s="259"/>
      <c r="Z36" s="258">
        <v>16</v>
      </c>
      <c r="AA36" s="258"/>
      <c r="AB36" s="375"/>
      <c r="AC36" s="259"/>
      <c r="AD36" s="258"/>
      <c r="AE36" s="271"/>
      <c r="AF36" s="396">
        <v>90</v>
      </c>
      <c r="AG36" s="397"/>
      <c r="AH36" s="258">
        <v>44</v>
      </c>
      <c r="AI36" s="258"/>
      <c r="AJ36" s="375">
        <v>3</v>
      </c>
      <c r="AK36" s="271"/>
      <c r="AL36" s="257"/>
      <c r="AM36" s="259"/>
      <c r="AN36" s="258"/>
      <c r="AO36" s="258"/>
      <c r="AP36" s="375"/>
      <c r="AQ36" s="271"/>
      <c r="AR36" s="375">
        <v>0</v>
      </c>
      <c r="AS36" s="259"/>
      <c r="AT36" s="258">
        <v>0</v>
      </c>
      <c r="AU36" s="258"/>
      <c r="AV36" s="375">
        <v>0</v>
      </c>
      <c r="AW36" s="259"/>
      <c r="AX36" s="257"/>
      <c r="AY36" s="259"/>
      <c r="AZ36" s="258"/>
      <c r="BA36" s="258"/>
      <c r="BB36" s="375"/>
      <c r="BC36" s="271"/>
      <c r="BD36" s="438" t="s">
        <v>172</v>
      </c>
      <c r="BE36" s="439"/>
      <c r="BF36" s="439"/>
      <c r="BG36" s="439"/>
      <c r="BH36" s="440"/>
      <c r="BI36" s="74">
        <f t="shared" si="1"/>
        <v>44</v>
      </c>
      <c r="BJ36" s="131"/>
      <c r="BK36" s="116"/>
      <c r="BL36" s="116"/>
      <c r="BM36" s="117"/>
      <c r="BN36" s="117"/>
      <c r="BO36" s="132"/>
      <c r="BP36" s="132"/>
      <c r="BQ36" s="132"/>
    </row>
    <row r="37" spans="1:69" s="79" customFormat="1" ht="72.2" customHeight="1">
      <c r="A37" s="590" t="s">
        <v>140</v>
      </c>
      <c r="B37" s="392" t="s">
        <v>228</v>
      </c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4"/>
      <c r="P37" s="375"/>
      <c r="Q37" s="258"/>
      <c r="R37" s="258">
        <v>2</v>
      </c>
      <c r="S37" s="259"/>
      <c r="T37" s="257">
        <f>SUM(AF37,AL37,AR37,AX37)</f>
        <v>108</v>
      </c>
      <c r="U37" s="258"/>
      <c r="V37" s="258">
        <f>SUM(AH37,AN37,AT37,AZ37)</f>
        <v>56</v>
      </c>
      <c r="W37" s="271"/>
      <c r="X37" s="375">
        <v>30</v>
      </c>
      <c r="Y37" s="258"/>
      <c r="Z37" s="258"/>
      <c r="AA37" s="258"/>
      <c r="AB37" s="258">
        <v>26</v>
      </c>
      <c r="AC37" s="258"/>
      <c r="AD37" s="258"/>
      <c r="AE37" s="271"/>
      <c r="AF37" s="375"/>
      <c r="AG37" s="258"/>
      <c r="AH37" s="258"/>
      <c r="AI37" s="258"/>
      <c r="AJ37" s="258"/>
      <c r="AK37" s="259"/>
      <c r="AL37" s="257">
        <v>108</v>
      </c>
      <c r="AM37" s="258"/>
      <c r="AN37" s="258">
        <v>56</v>
      </c>
      <c r="AO37" s="258"/>
      <c r="AP37" s="258">
        <v>3</v>
      </c>
      <c r="AQ37" s="271"/>
      <c r="AR37" s="375"/>
      <c r="AS37" s="259"/>
      <c r="AT37" s="258"/>
      <c r="AU37" s="258"/>
      <c r="AV37" s="375"/>
      <c r="AW37" s="271"/>
      <c r="AX37" s="375"/>
      <c r="AY37" s="259"/>
      <c r="AZ37" s="258"/>
      <c r="BA37" s="258"/>
      <c r="BB37" s="375"/>
      <c r="BC37" s="271"/>
      <c r="BD37" s="435" t="s">
        <v>229</v>
      </c>
      <c r="BE37" s="436"/>
      <c r="BF37" s="436"/>
      <c r="BG37" s="436"/>
      <c r="BH37" s="437"/>
      <c r="BI37" s="74">
        <f>SUM(X37:AE37)</f>
        <v>56</v>
      </c>
      <c r="BJ37" s="84"/>
      <c r="BK37" s="82"/>
      <c r="BL37" s="82"/>
      <c r="BM37" s="90"/>
      <c r="BN37" s="92"/>
    </row>
    <row r="38" spans="1:69" s="76" customFormat="1" ht="56.85" customHeight="1" thickBot="1">
      <c r="A38" s="591" t="s">
        <v>323</v>
      </c>
      <c r="B38" s="592" t="s">
        <v>331</v>
      </c>
      <c r="C38" s="593"/>
      <c r="D38" s="593"/>
      <c r="E38" s="593"/>
      <c r="F38" s="593"/>
      <c r="G38" s="593"/>
      <c r="H38" s="593"/>
      <c r="I38" s="593"/>
      <c r="J38" s="593"/>
      <c r="K38" s="593"/>
      <c r="L38" s="593"/>
      <c r="M38" s="593"/>
      <c r="N38" s="593"/>
      <c r="O38" s="594"/>
      <c r="P38" s="431"/>
      <c r="Q38" s="432"/>
      <c r="R38" s="433">
        <v>2.2999999999999998</v>
      </c>
      <c r="S38" s="434"/>
      <c r="T38" s="431">
        <f>SUM(AF38,AL38,AR38)</f>
        <v>396</v>
      </c>
      <c r="U38" s="432"/>
      <c r="V38" s="433">
        <f>SUM(AH38,AN38,AT38)</f>
        <v>0</v>
      </c>
      <c r="W38" s="434"/>
      <c r="X38" s="431"/>
      <c r="Y38" s="432"/>
      <c r="Z38" s="433"/>
      <c r="AA38" s="432"/>
      <c r="AB38" s="433"/>
      <c r="AC38" s="432"/>
      <c r="AD38" s="433"/>
      <c r="AE38" s="434"/>
      <c r="AF38" s="431"/>
      <c r="AG38" s="432"/>
      <c r="AH38" s="433"/>
      <c r="AI38" s="432"/>
      <c r="AJ38" s="433"/>
      <c r="AK38" s="434"/>
      <c r="AL38" s="431">
        <v>198</v>
      </c>
      <c r="AM38" s="432"/>
      <c r="AN38" s="433"/>
      <c r="AO38" s="432"/>
      <c r="AP38" s="433">
        <v>6</v>
      </c>
      <c r="AQ38" s="434"/>
      <c r="AR38" s="431">
        <v>198</v>
      </c>
      <c r="AS38" s="432"/>
      <c r="AT38" s="433"/>
      <c r="AU38" s="432"/>
      <c r="AV38" s="433">
        <v>6</v>
      </c>
      <c r="AW38" s="434"/>
      <c r="AX38" s="257"/>
      <c r="AY38" s="259"/>
      <c r="AZ38" s="258"/>
      <c r="BA38" s="259"/>
      <c r="BB38" s="258"/>
      <c r="BC38" s="271"/>
      <c r="BD38" s="435" t="s">
        <v>335</v>
      </c>
      <c r="BE38" s="436"/>
      <c r="BF38" s="436"/>
      <c r="BG38" s="436"/>
      <c r="BH38" s="437"/>
      <c r="BI38" s="74">
        <f t="shared" si="1"/>
        <v>0</v>
      </c>
      <c r="BJ38" s="84"/>
      <c r="BK38" s="80"/>
      <c r="BL38" s="80"/>
      <c r="BM38" s="88"/>
      <c r="BN38" s="89"/>
    </row>
    <row r="39" spans="1:69" s="14" customFormat="1" ht="56.85" customHeight="1" thickBot="1">
      <c r="A39" s="54" t="s">
        <v>34</v>
      </c>
      <c r="B39" s="425" t="s">
        <v>295</v>
      </c>
      <c r="C39" s="426"/>
      <c r="D39" s="426"/>
      <c r="E39" s="426"/>
      <c r="F39" s="426"/>
      <c r="G39" s="426"/>
      <c r="H39" s="426"/>
      <c r="I39" s="426"/>
      <c r="J39" s="426"/>
      <c r="K39" s="426"/>
      <c r="L39" s="426"/>
      <c r="M39" s="426"/>
      <c r="N39" s="426"/>
      <c r="O39" s="427"/>
      <c r="P39" s="383"/>
      <c r="Q39" s="348"/>
      <c r="R39" s="348"/>
      <c r="S39" s="349"/>
      <c r="T39" s="347">
        <f>SUM(T40:U64)</f>
        <v>2088</v>
      </c>
      <c r="U39" s="349"/>
      <c r="V39" s="348">
        <f>SUM(V40:W64)</f>
        <v>794</v>
      </c>
      <c r="W39" s="350"/>
      <c r="X39" s="347">
        <f>SUM(X40:Y64)</f>
        <v>372</v>
      </c>
      <c r="Y39" s="349"/>
      <c r="Z39" s="348">
        <f>SUM(Z40:AA64)</f>
        <v>160</v>
      </c>
      <c r="AA39" s="349"/>
      <c r="AB39" s="348">
        <f>SUM(AB40:AC64)</f>
        <v>262</v>
      </c>
      <c r="AC39" s="349"/>
      <c r="AD39" s="348">
        <f>SUM(AD40:AE64)</f>
        <v>0</v>
      </c>
      <c r="AE39" s="350"/>
      <c r="AF39" s="347">
        <f>SUM(AF40:AG64)</f>
        <v>378</v>
      </c>
      <c r="AG39" s="349"/>
      <c r="AH39" s="348">
        <f>SUM(AH40:AI64)</f>
        <v>126</v>
      </c>
      <c r="AI39" s="349"/>
      <c r="AJ39" s="348">
        <f>SUM(AJ40:AK64)</f>
        <v>9</v>
      </c>
      <c r="AK39" s="350"/>
      <c r="AL39" s="347">
        <f>SUM(AL40:AM64)</f>
        <v>828</v>
      </c>
      <c r="AM39" s="349"/>
      <c r="AN39" s="348">
        <f>SUM(AN40:AO64)</f>
        <v>320</v>
      </c>
      <c r="AO39" s="349"/>
      <c r="AP39" s="348">
        <f>SUM(AP40:AQ64)</f>
        <v>21</v>
      </c>
      <c r="AQ39" s="350"/>
      <c r="AR39" s="347">
        <f>SUM(AR40:AS64)</f>
        <v>882</v>
      </c>
      <c r="AS39" s="349"/>
      <c r="AT39" s="348">
        <f>SUM(AT40:AU64)</f>
        <v>348</v>
      </c>
      <c r="AU39" s="349"/>
      <c r="AV39" s="348">
        <f>SUM(AV40:AW64)</f>
        <v>24</v>
      </c>
      <c r="AW39" s="350"/>
      <c r="AX39" s="347">
        <f>SUM(AX40:AY64)</f>
        <v>0</v>
      </c>
      <c r="AY39" s="349"/>
      <c r="AZ39" s="348">
        <f>SUM(AZ40:BA64)</f>
        <v>0</v>
      </c>
      <c r="BA39" s="349"/>
      <c r="BB39" s="348">
        <f>SUM(BB40:BC64)</f>
        <v>0</v>
      </c>
      <c r="BC39" s="350"/>
      <c r="BD39" s="418"/>
      <c r="BE39" s="419"/>
      <c r="BF39" s="419"/>
      <c r="BG39" s="419"/>
      <c r="BH39" s="420"/>
      <c r="BI39" s="74">
        <f t="shared" si="1"/>
        <v>794</v>
      </c>
      <c r="BJ39" s="69">
        <f>SUM(AF39,AL39,AR39,AX39)</f>
        <v>2088</v>
      </c>
      <c r="BK39" s="69">
        <f>SUM(AH39,AN39,AT39,AZ39)</f>
        <v>794</v>
      </c>
      <c r="BL39" s="69">
        <f>SUM(AJ39,AP39,AV39,BB39)</f>
        <v>54</v>
      </c>
      <c r="BM39" s="86"/>
      <c r="BN39" s="86"/>
      <c r="BO39" s="75"/>
      <c r="BP39" s="75"/>
      <c r="BQ39" s="75"/>
    </row>
    <row r="40" spans="1:69" s="78" customFormat="1" ht="72.2" customHeight="1">
      <c r="A40" s="221" t="s">
        <v>119</v>
      </c>
      <c r="B40" s="421" t="s">
        <v>205</v>
      </c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3"/>
      <c r="P40" s="311"/>
      <c r="Q40" s="312"/>
      <c r="R40" s="312"/>
      <c r="S40" s="313"/>
      <c r="T40" s="311">
        <f t="shared" ref="T40:T42" si="2">SUM(AF40,AL40,AR40,AX40)</f>
        <v>0</v>
      </c>
      <c r="U40" s="312"/>
      <c r="V40" s="312">
        <f t="shared" ref="V40:V42" si="3">SUM(AH40,AN40,AT40,AZ40)</f>
        <v>0</v>
      </c>
      <c r="W40" s="424"/>
      <c r="X40" s="286"/>
      <c r="Y40" s="374"/>
      <c r="Z40" s="313"/>
      <c r="AA40" s="374"/>
      <c r="AB40" s="313"/>
      <c r="AC40" s="374"/>
      <c r="AD40" s="313"/>
      <c r="AE40" s="373"/>
      <c r="AF40" s="287"/>
      <c r="AG40" s="374"/>
      <c r="AH40" s="313"/>
      <c r="AI40" s="374"/>
      <c r="AJ40" s="374"/>
      <c r="AK40" s="313"/>
      <c r="AL40" s="311"/>
      <c r="AM40" s="313"/>
      <c r="AN40" s="313"/>
      <c r="AO40" s="374"/>
      <c r="AP40" s="313"/>
      <c r="AQ40" s="373"/>
      <c r="AR40" s="374"/>
      <c r="AS40" s="313"/>
      <c r="AT40" s="313"/>
      <c r="AU40" s="374"/>
      <c r="AV40" s="313"/>
      <c r="AW40" s="373"/>
      <c r="AX40" s="374"/>
      <c r="AY40" s="313"/>
      <c r="AZ40" s="313"/>
      <c r="BA40" s="374"/>
      <c r="BB40" s="313"/>
      <c r="BC40" s="373"/>
      <c r="BD40" s="428"/>
      <c r="BE40" s="429"/>
      <c r="BF40" s="429"/>
      <c r="BG40" s="429"/>
      <c r="BH40" s="430"/>
      <c r="BI40" s="74">
        <f t="shared" si="1"/>
        <v>0</v>
      </c>
      <c r="BJ40" s="81"/>
      <c r="BK40" s="83"/>
      <c r="BL40" s="83"/>
      <c r="BM40" s="92"/>
      <c r="BN40" s="93"/>
    </row>
    <row r="41" spans="1:69" s="78" customFormat="1" ht="110.45" customHeight="1">
      <c r="A41" s="235" t="s">
        <v>195</v>
      </c>
      <c r="B41" s="415" t="s">
        <v>208</v>
      </c>
      <c r="C41" s="416"/>
      <c r="D41" s="416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7"/>
      <c r="P41" s="293"/>
      <c r="Q41" s="375"/>
      <c r="R41" s="259">
        <v>1</v>
      </c>
      <c r="S41" s="395"/>
      <c r="T41" s="257">
        <f>SUM(AF41,AL41,AR41,AX41)</f>
        <v>126</v>
      </c>
      <c r="U41" s="258"/>
      <c r="V41" s="258">
        <f>SUM(AH41,AN41,AT41,AZ41)</f>
        <v>42</v>
      </c>
      <c r="W41" s="271"/>
      <c r="X41" s="293">
        <v>18</v>
      </c>
      <c r="Y41" s="375"/>
      <c r="Z41" s="259">
        <v>16</v>
      </c>
      <c r="AA41" s="375"/>
      <c r="AB41" s="259">
        <v>8</v>
      </c>
      <c r="AC41" s="375"/>
      <c r="AD41" s="259"/>
      <c r="AE41" s="395"/>
      <c r="AF41" s="387">
        <v>126</v>
      </c>
      <c r="AG41" s="441"/>
      <c r="AH41" s="259">
        <v>42</v>
      </c>
      <c r="AI41" s="375"/>
      <c r="AJ41" s="259">
        <v>3</v>
      </c>
      <c r="AK41" s="294"/>
      <c r="AL41" s="293"/>
      <c r="AM41" s="375"/>
      <c r="AN41" s="259"/>
      <c r="AO41" s="375"/>
      <c r="AP41" s="259"/>
      <c r="AQ41" s="395"/>
      <c r="AR41" s="294"/>
      <c r="AS41" s="375"/>
      <c r="AT41" s="259"/>
      <c r="AU41" s="375"/>
      <c r="AV41" s="259"/>
      <c r="AW41" s="395"/>
      <c r="AX41" s="293"/>
      <c r="AY41" s="375"/>
      <c r="AZ41" s="259"/>
      <c r="BA41" s="375"/>
      <c r="BB41" s="259"/>
      <c r="BC41" s="395"/>
      <c r="BD41" s="407" t="s">
        <v>265</v>
      </c>
      <c r="BE41" s="408"/>
      <c r="BF41" s="408"/>
      <c r="BG41" s="408"/>
      <c r="BH41" s="409"/>
      <c r="BI41" s="74">
        <f t="shared" si="1"/>
        <v>42</v>
      </c>
      <c r="BJ41" s="81"/>
      <c r="BK41" s="83"/>
      <c r="BL41" s="83"/>
      <c r="BM41" s="92"/>
      <c r="BN41" s="93"/>
    </row>
    <row r="42" spans="1:69" s="78" customFormat="1" ht="72.2" customHeight="1">
      <c r="A42" s="235" t="s">
        <v>196</v>
      </c>
      <c r="B42" s="410" t="s">
        <v>240</v>
      </c>
      <c r="C42" s="411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  <c r="O42" s="412"/>
      <c r="P42" s="401"/>
      <c r="Q42" s="358"/>
      <c r="R42" s="413" t="s">
        <v>210</v>
      </c>
      <c r="S42" s="414"/>
      <c r="T42" s="257">
        <f t="shared" si="2"/>
        <v>108</v>
      </c>
      <c r="U42" s="258"/>
      <c r="V42" s="258">
        <f t="shared" si="3"/>
        <v>42</v>
      </c>
      <c r="W42" s="271"/>
      <c r="X42" s="357">
        <v>24</v>
      </c>
      <c r="Y42" s="398"/>
      <c r="Z42" s="358"/>
      <c r="AA42" s="358"/>
      <c r="AB42" s="401">
        <v>18</v>
      </c>
      <c r="AC42" s="398"/>
      <c r="AD42" s="358"/>
      <c r="AE42" s="359"/>
      <c r="AF42" s="405"/>
      <c r="AG42" s="406"/>
      <c r="AH42" s="358"/>
      <c r="AI42" s="358"/>
      <c r="AJ42" s="401"/>
      <c r="AK42" s="398"/>
      <c r="AL42" s="257">
        <v>108</v>
      </c>
      <c r="AM42" s="259"/>
      <c r="AN42" s="258">
        <v>42</v>
      </c>
      <c r="AO42" s="258"/>
      <c r="AP42" s="375">
        <v>3</v>
      </c>
      <c r="AQ42" s="271"/>
      <c r="AR42" s="401"/>
      <c r="AS42" s="398"/>
      <c r="AT42" s="358"/>
      <c r="AU42" s="358"/>
      <c r="AV42" s="401"/>
      <c r="AW42" s="398"/>
      <c r="AX42" s="357"/>
      <c r="AY42" s="398"/>
      <c r="AZ42" s="358"/>
      <c r="BA42" s="358"/>
      <c r="BB42" s="401"/>
      <c r="BC42" s="359"/>
      <c r="BD42" s="389" t="s">
        <v>266</v>
      </c>
      <c r="BE42" s="390"/>
      <c r="BF42" s="390"/>
      <c r="BG42" s="390"/>
      <c r="BH42" s="391"/>
      <c r="BI42" s="74">
        <f t="shared" si="1"/>
        <v>42</v>
      </c>
      <c r="BJ42" s="84"/>
      <c r="BK42" s="82"/>
      <c r="BL42" s="82"/>
      <c r="BM42" s="90"/>
      <c r="BN42" s="93"/>
    </row>
    <row r="43" spans="1:69" s="78" customFormat="1" ht="72.2" customHeight="1">
      <c r="A43" s="236" t="s">
        <v>176</v>
      </c>
      <c r="B43" s="376" t="s">
        <v>203</v>
      </c>
      <c r="C43" s="399"/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400"/>
      <c r="P43" s="401">
        <v>2</v>
      </c>
      <c r="Q43" s="358"/>
      <c r="R43" s="358"/>
      <c r="S43" s="398"/>
      <c r="T43" s="257">
        <f>SUM(AF43,AL43,AR43,AX43)</f>
        <v>216</v>
      </c>
      <c r="U43" s="258"/>
      <c r="V43" s="258">
        <f>SUM(AH43,AN43,AT43,AZ43)</f>
        <v>72</v>
      </c>
      <c r="W43" s="271"/>
      <c r="X43" s="402"/>
      <c r="Y43" s="403"/>
      <c r="Z43" s="404"/>
      <c r="AA43" s="403"/>
      <c r="AB43" s="404">
        <v>72</v>
      </c>
      <c r="AC43" s="404"/>
      <c r="AD43" s="294"/>
      <c r="AE43" s="294"/>
      <c r="AF43" s="396"/>
      <c r="AG43" s="397"/>
      <c r="AH43" s="258"/>
      <c r="AI43" s="258"/>
      <c r="AJ43" s="375"/>
      <c r="AK43" s="259"/>
      <c r="AL43" s="357">
        <v>216</v>
      </c>
      <c r="AM43" s="398"/>
      <c r="AN43" s="358">
        <v>72</v>
      </c>
      <c r="AO43" s="358"/>
      <c r="AP43" s="401">
        <v>6</v>
      </c>
      <c r="AQ43" s="359"/>
      <c r="AR43" s="375"/>
      <c r="AS43" s="259"/>
      <c r="AT43" s="258"/>
      <c r="AU43" s="258"/>
      <c r="AV43" s="375"/>
      <c r="AW43" s="271"/>
      <c r="AX43" s="294"/>
      <c r="AY43" s="294"/>
      <c r="AZ43" s="259"/>
      <c r="BA43" s="375"/>
      <c r="BB43" s="294"/>
      <c r="BC43" s="395"/>
      <c r="BD43" s="389" t="s">
        <v>264</v>
      </c>
      <c r="BE43" s="390"/>
      <c r="BF43" s="390"/>
      <c r="BG43" s="390"/>
      <c r="BH43" s="391"/>
      <c r="BI43" s="74">
        <f t="shared" si="1"/>
        <v>72</v>
      </c>
      <c r="BJ43" s="81"/>
      <c r="BK43" s="82"/>
      <c r="BL43" s="82"/>
      <c r="BM43" s="90"/>
      <c r="BN43" s="91"/>
    </row>
    <row r="44" spans="1:69" s="22" customFormat="1" ht="72.2" customHeight="1">
      <c r="A44" s="590" t="s">
        <v>33</v>
      </c>
      <c r="B44" s="521" t="s">
        <v>206</v>
      </c>
      <c r="C44" s="522"/>
      <c r="D44" s="522"/>
      <c r="E44" s="522"/>
      <c r="F44" s="522"/>
      <c r="G44" s="522"/>
      <c r="H44" s="522"/>
      <c r="I44" s="522"/>
      <c r="J44" s="522"/>
      <c r="K44" s="522"/>
      <c r="L44" s="522"/>
      <c r="M44" s="522"/>
      <c r="N44" s="522"/>
      <c r="O44" s="523"/>
      <c r="P44" s="294"/>
      <c r="Q44" s="375"/>
      <c r="R44" s="259"/>
      <c r="S44" s="395"/>
      <c r="T44" s="293"/>
      <c r="U44" s="294"/>
      <c r="V44" s="259"/>
      <c r="W44" s="395"/>
      <c r="X44" s="293"/>
      <c r="Y44" s="294"/>
      <c r="Z44" s="259"/>
      <c r="AA44" s="375"/>
      <c r="AB44" s="259"/>
      <c r="AC44" s="375"/>
      <c r="AD44" s="294"/>
      <c r="AE44" s="375"/>
      <c r="AF44" s="387"/>
      <c r="AG44" s="388"/>
      <c r="AH44" s="259"/>
      <c r="AI44" s="375"/>
      <c r="AJ44" s="294"/>
      <c r="AK44" s="375"/>
      <c r="AL44" s="293"/>
      <c r="AM44" s="294"/>
      <c r="AN44" s="259"/>
      <c r="AO44" s="375"/>
      <c r="AP44" s="294"/>
      <c r="AQ44" s="294"/>
      <c r="AR44" s="293"/>
      <c r="AS44" s="294"/>
      <c r="AT44" s="259"/>
      <c r="AU44" s="375"/>
      <c r="AV44" s="294"/>
      <c r="AW44" s="395"/>
      <c r="AX44" s="293"/>
      <c r="AY44" s="294"/>
      <c r="AZ44" s="259"/>
      <c r="BA44" s="375"/>
      <c r="BB44" s="294"/>
      <c r="BC44" s="375"/>
      <c r="BD44" s="532"/>
      <c r="BE44" s="533"/>
      <c r="BF44" s="533"/>
      <c r="BG44" s="533"/>
      <c r="BH44" s="534"/>
      <c r="BI44" s="74">
        <f t="shared" si="1"/>
        <v>0</v>
      </c>
      <c r="BJ44" s="35"/>
      <c r="BK44" s="20"/>
      <c r="BL44" s="20"/>
      <c r="BM44" s="20"/>
      <c r="BN44" s="20"/>
      <c r="BO44" s="20"/>
    </row>
    <row r="45" spans="1:69" s="30" customFormat="1" ht="72.2" customHeight="1">
      <c r="A45" s="595" t="s">
        <v>324</v>
      </c>
      <c r="B45" s="524" t="s">
        <v>148</v>
      </c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525"/>
      <c r="P45" s="375">
        <v>1</v>
      </c>
      <c r="Q45" s="258"/>
      <c r="R45" s="258"/>
      <c r="S45" s="259"/>
      <c r="T45" s="257">
        <f>SUM(AF45,AL45,AR45,AX45)</f>
        <v>132</v>
      </c>
      <c r="U45" s="259"/>
      <c r="V45" s="258">
        <f>SUM(AH45,AN45,AT45,AZ45)</f>
        <v>44</v>
      </c>
      <c r="W45" s="271"/>
      <c r="X45" s="257">
        <v>28</v>
      </c>
      <c r="Y45" s="259"/>
      <c r="Z45" s="258">
        <v>16</v>
      </c>
      <c r="AA45" s="258"/>
      <c r="AB45" s="258"/>
      <c r="AC45" s="258"/>
      <c r="AD45" s="375"/>
      <c r="AE45" s="271"/>
      <c r="AF45" s="441">
        <v>132</v>
      </c>
      <c r="AG45" s="397"/>
      <c r="AH45" s="258">
        <v>44</v>
      </c>
      <c r="AI45" s="258"/>
      <c r="AJ45" s="375">
        <v>3</v>
      </c>
      <c r="AK45" s="259"/>
      <c r="AL45" s="257"/>
      <c r="AM45" s="259"/>
      <c r="AN45" s="258"/>
      <c r="AO45" s="258"/>
      <c r="AP45" s="375"/>
      <c r="AQ45" s="259"/>
      <c r="AR45" s="257"/>
      <c r="AS45" s="259"/>
      <c r="AT45" s="258"/>
      <c r="AU45" s="258"/>
      <c r="AV45" s="375"/>
      <c r="AW45" s="271"/>
      <c r="AX45" s="257"/>
      <c r="AY45" s="259"/>
      <c r="AZ45" s="258"/>
      <c r="BA45" s="258"/>
      <c r="BB45" s="375"/>
      <c r="BC45" s="259"/>
      <c r="BD45" s="389" t="s">
        <v>8</v>
      </c>
      <c r="BE45" s="390"/>
      <c r="BF45" s="390"/>
      <c r="BG45" s="390"/>
      <c r="BH45" s="391"/>
      <c r="BI45" s="74">
        <f t="shared" si="1"/>
        <v>44</v>
      </c>
      <c r="BJ45" s="36"/>
      <c r="BK45" s="29"/>
      <c r="BL45" s="29"/>
      <c r="BM45" s="29"/>
      <c r="BN45" s="29"/>
      <c r="BO45" s="29"/>
    </row>
    <row r="46" spans="1:69" s="30" customFormat="1" ht="110.45" customHeight="1">
      <c r="A46" s="595" t="s">
        <v>325</v>
      </c>
      <c r="B46" s="524" t="s">
        <v>201</v>
      </c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525"/>
      <c r="P46" s="375">
        <v>1</v>
      </c>
      <c r="Q46" s="258"/>
      <c r="R46" s="258"/>
      <c r="S46" s="259"/>
      <c r="T46" s="257">
        <f>SUM(AF46,AL46,AR46,AX46)</f>
        <v>120</v>
      </c>
      <c r="U46" s="259"/>
      <c r="V46" s="258">
        <f>SUM(AH46,AN46,AT46,AZ46)</f>
        <v>40</v>
      </c>
      <c r="W46" s="271"/>
      <c r="X46" s="257">
        <v>24</v>
      </c>
      <c r="Y46" s="259"/>
      <c r="Z46" s="258"/>
      <c r="AA46" s="258"/>
      <c r="AB46" s="258">
        <v>16</v>
      </c>
      <c r="AC46" s="258"/>
      <c r="AD46" s="375"/>
      <c r="AE46" s="271"/>
      <c r="AF46" s="441">
        <v>120</v>
      </c>
      <c r="AG46" s="397"/>
      <c r="AH46" s="258">
        <v>40</v>
      </c>
      <c r="AI46" s="258"/>
      <c r="AJ46" s="375">
        <v>3</v>
      </c>
      <c r="AK46" s="259"/>
      <c r="AL46" s="293"/>
      <c r="AM46" s="294"/>
      <c r="AN46" s="259"/>
      <c r="AO46" s="375"/>
      <c r="AP46" s="294"/>
      <c r="AQ46" s="294"/>
      <c r="AR46" s="257"/>
      <c r="AS46" s="259"/>
      <c r="AT46" s="258"/>
      <c r="AU46" s="258"/>
      <c r="AV46" s="375"/>
      <c r="AW46" s="271"/>
      <c r="AX46" s="257"/>
      <c r="AY46" s="259"/>
      <c r="AZ46" s="258"/>
      <c r="BA46" s="258"/>
      <c r="BB46" s="375"/>
      <c r="BC46" s="259"/>
      <c r="BD46" s="389" t="s">
        <v>6</v>
      </c>
      <c r="BE46" s="390"/>
      <c r="BF46" s="390"/>
      <c r="BG46" s="390"/>
      <c r="BH46" s="391"/>
      <c r="BI46" s="74">
        <f t="shared" si="1"/>
        <v>40</v>
      </c>
      <c r="BJ46" s="36"/>
      <c r="BK46" s="29"/>
      <c r="BL46" s="29"/>
      <c r="BM46" s="29"/>
      <c r="BN46" s="29"/>
      <c r="BO46" s="29"/>
    </row>
    <row r="47" spans="1:69" s="30" customFormat="1" ht="110.45" customHeight="1">
      <c r="A47" s="595" t="s">
        <v>326</v>
      </c>
      <c r="B47" s="524" t="s">
        <v>141</v>
      </c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525"/>
      <c r="P47" s="375">
        <v>2</v>
      </c>
      <c r="Q47" s="258"/>
      <c r="R47" s="258"/>
      <c r="S47" s="259"/>
      <c r="T47" s="257">
        <f>SUM(AF47,AL47,AR47,AX47)</f>
        <v>240</v>
      </c>
      <c r="U47" s="259"/>
      <c r="V47" s="258">
        <f>SUM(AH47,AN47,AT47,AZ47)</f>
        <v>90</v>
      </c>
      <c r="W47" s="271"/>
      <c r="X47" s="257">
        <v>34</v>
      </c>
      <c r="Y47" s="259"/>
      <c r="Z47" s="258">
        <v>24</v>
      </c>
      <c r="AA47" s="258"/>
      <c r="AB47" s="258">
        <v>32</v>
      </c>
      <c r="AC47" s="258"/>
      <c r="AD47" s="375"/>
      <c r="AE47" s="271"/>
      <c r="AF47" s="375"/>
      <c r="AG47" s="259"/>
      <c r="AH47" s="258"/>
      <c r="AI47" s="258"/>
      <c r="AJ47" s="375"/>
      <c r="AK47" s="259"/>
      <c r="AL47" s="257">
        <v>240</v>
      </c>
      <c r="AM47" s="259"/>
      <c r="AN47" s="258">
        <v>90</v>
      </c>
      <c r="AO47" s="258"/>
      <c r="AP47" s="375">
        <v>6</v>
      </c>
      <c r="AQ47" s="259"/>
      <c r="AR47" s="257"/>
      <c r="AS47" s="259"/>
      <c r="AT47" s="258"/>
      <c r="AU47" s="258"/>
      <c r="AV47" s="375"/>
      <c r="AW47" s="271"/>
      <c r="AX47" s="257"/>
      <c r="AY47" s="259"/>
      <c r="AZ47" s="258"/>
      <c r="BA47" s="258"/>
      <c r="BB47" s="375"/>
      <c r="BC47" s="259"/>
      <c r="BD47" s="389" t="s">
        <v>5</v>
      </c>
      <c r="BE47" s="390"/>
      <c r="BF47" s="390"/>
      <c r="BG47" s="390"/>
      <c r="BH47" s="391"/>
      <c r="BI47" s="74">
        <f t="shared" si="1"/>
        <v>90</v>
      </c>
      <c r="BJ47" s="36"/>
      <c r="BK47" s="29"/>
      <c r="BL47" s="29"/>
      <c r="BM47" s="29"/>
      <c r="BN47" s="29"/>
      <c r="BO47" s="29"/>
    </row>
    <row r="48" spans="1:69" s="22" customFormat="1" ht="72.2" customHeight="1">
      <c r="A48" s="590" t="s">
        <v>32</v>
      </c>
      <c r="B48" s="521" t="s">
        <v>136</v>
      </c>
      <c r="C48" s="522"/>
      <c r="D48" s="522"/>
      <c r="E48" s="522"/>
      <c r="F48" s="522"/>
      <c r="G48" s="522"/>
      <c r="H48" s="522"/>
      <c r="I48" s="522"/>
      <c r="J48" s="522"/>
      <c r="K48" s="522"/>
      <c r="L48" s="522"/>
      <c r="M48" s="522"/>
      <c r="N48" s="522"/>
      <c r="O48" s="523"/>
      <c r="P48" s="375"/>
      <c r="Q48" s="258"/>
      <c r="R48" s="258"/>
      <c r="S48" s="259"/>
      <c r="T48" s="257"/>
      <c r="U48" s="259"/>
      <c r="V48" s="258"/>
      <c r="W48" s="271"/>
      <c r="X48" s="257"/>
      <c r="Y48" s="259"/>
      <c r="Z48" s="258"/>
      <c r="AA48" s="258"/>
      <c r="AB48" s="258"/>
      <c r="AC48" s="258"/>
      <c r="AD48" s="375"/>
      <c r="AE48" s="258"/>
      <c r="AF48" s="257"/>
      <c r="AG48" s="259"/>
      <c r="AH48" s="258"/>
      <c r="AI48" s="258"/>
      <c r="AJ48" s="375"/>
      <c r="AK48" s="258"/>
      <c r="AL48" s="257"/>
      <c r="AM48" s="259"/>
      <c r="AN48" s="258"/>
      <c r="AO48" s="258"/>
      <c r="AP48" s="375"/>
      <c r="AQ48" s="259"/>
      <c r="AR48" s="257"/>
      <c r="AS48" s="259"/>
      <c r="AT48" s="258"/>
      <c r="AU48" s="258"/>
      <c r="AV48" s="375"/>
      <c r="AW48" s="271"/>
      <c r="AX48" s="257"/>
      <c r="AY48" s="259"/>
      <c r="AZ48" s="258"/>
      <c r="BA48" s="258"/>
      <c r="BB48" s="375"/>
      <c r="BC48" s="258"/>
      <c r="BD48" s="535"/>
      <c r="BE48" s="536"/>
      <c r="BF48" s="536"/>
      <c r="BG48" s="536"/>
      <c r="BH48" s="537"/>
      <c r="BI48" s="74">
        <f t="shared" si="1"/>
        <v>0</v>
      </c>
      <c r="BJ48" s="35"/>
      <c r="BK48" s="20"/>
      <c r="BL48" s="20"/>
      <c r="BM48" s="20"/>
      <c r="BN48" s="20"/>
      <c r="BO48" s="20"/>
    </row>
    <row r="49" spans="1:69" s="30" customFormat="1" ht="110.45" customHeight="1">
      <c r="A49" s="595" t="s">
        <v>129</v>
      </c>
      <c r="B49" s="524" t="s">
        <v>211</v>
      </c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525"/>
      <c r="P49" s="375">
        <v>2</v>
      </c>
      <c r="Q49" s="258"/>
      <c r="R49" s="258"/>
      <c r="S49" s="259"/>
      <c r="T49" s="257">
        <f>SUM(AF49,AL49,AR49,AX49)</f>
        <v>132</v>
      </c>
      <c r="U49" s="259"/>
      <c r="V49" s="258">
        <f>SUM(AH49,AN49,AT49,AZ49)</f>
        <v>60</v>
      </c>
      <c r="W49" s="271"/>
      <c r="X49" s="516">
        <v>32</v>
      </c>
      <c r="Y49" s="517"/>
      <c r="Z49" s="518">
        <v>16</v>
      </c>
      <c r="AA49" s="518"/>
      <c r="AB49" s="518">
        <v>12</v>
      </c>
      <c r="AC49" s="518"/>
      <c r="AD49" s="519"/>
      <c r="AE49" s="520"/>
      <c r="AF49" s="519"/>
      <c r="AG49" s="517"/>
      <c r="AH49" s="518"/>
      <c r="AI49" s="518"/>
      <c r="AJ49" s="519"/>
      <c r="AK49" s="517"/>
      <c r="AL49" s="597">
        <v>132</v>
      </c>
      <c r="AM49" s="598"/>
      <c r="AN49" s="518">
        <v>60</v>
      </c>
      <c r="AO49" s="518"/>
      <c r="AP49" s="519">
        <v>3</v>
      </c>
      <c r="AQ49" s="517"/>
      <c r="AR49" s="516"/>
      <c r="AS49" s="517"/>
      <c r="AT49" s="518"/>
      <c r="AU49" s="518"/>
      <c r="AV49" s="519"/>
      <c r="AW49" s="520"/>
      <c r="AX49" s="516"/>
      <c r="AY49" s="517"/>
      <c r="AZ49" s="518"/>
      <c r="BA49" s="518"/>
      <c r="BB49" s="519"/>
      <c r="BC49" s="517"/>
      <c r="BD49" s="389" t="s">
        <v>286</v>
      </c>
      <c r="BE49" s="390"/>
      <c r="BF49" s="390"/>
      <c r="BG49" s="390"/>
      <c r="BH49" s="391"/>
      <c r="BI49" s="74">
        <f>SUM(X49:AE49)</f>
        <v>60</v>
      </c>
      <c r="BJ49" s="36"/>
    </row>
    <row r="50" spans="1:69" s="16" customFormat="1" ht="110.45" customHeight="1">
      <c r="A50" s="595" t="s">
        <v>130</v>
      </c>
      <c r="B50" s="524" t="s">
        <v>307</v>
      </c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525"/>
      <c r="P50" s="375"/>
      <c r="Q50" s="258"/>
      <c r="R50" s="258">
        <v>3</v>
      </c>
      <c r="S50" s="259"/>
      <c r="T50" s="257">
        <f>SUM(AF50,AL50,AR50,AX50)</f>
        <v>120</v>
      </c>
      <c r="U50" s="259"/>
      <c r="V50" s="258">
        <f>SUM(AH50,AN50,AT50,AZ50)</f>
        <v>52</v>
      </c>
      <c r="W50" s="271"/>
      <c r="X50" s="257">
        <v>24</v>
      </c>
      <c r="Y50" s="259"/>
      <c r="Z50" s="258">
        <v>16</v>
      </c>
      <c r="AA50" s="258"/>
      <c r="AB50" s="258">
        <v>12</v>
      </c>
      <c r="AC50" s="258"/>
      <c r="AD50" s="375"/>
      <c r="AE50" s="271"/>
      <c r="AF50" s="375"/>
      <c r="AG50" s="259"/>
      <c r="AH50" s="258"/>
      <c r="AI50" s="258"/>
      <c r="AJ50" s="375"/>
      <c r="AK50" s="259"/>
      <c r="AL50" s="257"/>
      <c r="AM50" s="259"/>
      <c r="AN50" s="258"/>
      <c r="AO50" s="258"/>
      <c r="AP50" s="375"/>
      <c r="AQ50" s="259"/>
      <c r="AR50" s="257">
        <v>120</v>
      </c>
      <c r="AS50" s="259"/>
      <c r="AT50" s="258">
        <v>52</v>
      </c>
      <c r="AU50" s="258"/>
      <c r="AV50" s="375">
        <v>3</v>
      </c>
      <c r="AW50" s="271"/>
      <c r="AX50" s="257"/>
      <c r="AY50" s="259"/>
      <c r="AZ50" s="258"/>
      <c r="BA50" s="258"/>
      <c r="BB50" s="375"/>
      <c r="BC50" s="259"/>
      <c r="BD50" s="389" t="s">
        <v>308</v>
      </c>
      <c r="BE50" s="390"/>
      <c r="BF50" s="390"/>
      <c r="BG50" s="390"/>
      <c r="BH50" s="391"/>
      <c r="BI50" s="74">
        <f t="shared" si="1"/>
        <v>52</v>
      </c>
      <c r="BJ50" s="35"/>
      <c r="BK50" s="18"/>
      <c r="BL50" s="18"/>
      <c r="BM50" s="18"/>
      <c r="BN50" s="18"/>
      <c r="BO50" s="18"/>
    </row>
    <row r="51" spans="1:69" s="15" customFormat="1" ht="72.2" customHeight="1">
      <c r="A51" s="595" t="s">
        <v>185</v>
      </c>
      <c r="B51" s="524" t="s">
        <v>134</v>
      </c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525"/>
      <c r="P51" s="293"/>
      <c r="Q51" s="375"/>
      <c r="R51" s="259">
        <v>3</v>
      </c>
      <c r="S51" s="395"/>
      <c r="T51" s="257">
        <f>SUM(AF51,AL51,AR51,AX51)</f>
        <v>108</v>
      </c>
      <c r="U51" s="259"/>
      <c r="V51" s="258">
        <f>SUM(AH51,AN51,AT51,AZ51)</f>
        <v>40</v>
      </c>
      <c r="W51" s="271"/>
      <c r="X51" s="293">
        <v>24</v>
      </c>
      <c r="Y51" s="294"/>
      <c r="Z51" s="259">
        <v>16</v>
      </c>
      <c r="AA51" s="375"/>
      <c r="AB51" s="259"/>
      <c r="AC51" s="375"/>
      <c r="AD51" s="294"/>
      <c r="AE51" s="395"/>
      <c r="AF51" s="293"/>
      <c r="AG51" s="294"/>
      <c r="AH51" s="259"/>
      <c r="AI51" s="375"/>
      <c r="AJ51" s="294"/>
      <c r="AK51" s="395"/>
      <c r="AL51" s="293"/>
      <c r="AM51" s="294"/>
      <c r="AN51" s="259"/>
      <c r="AO51" s="375"/>
      <c r="AP51" s="294"/>
      <c r="AQ51" s="294"/>
      <c r="AR51" s="293">
        <v>108</v>
      </c>
      <c r="AS51" s="294"/>
      <c r="AT51" s="259">
        <v>40</v>
      </c>
      <c r="AU51" s="375"/>
      <c r="AV51" s="294">
        <v>3</v>
      </c>
      <c r="AW51" s="395"/>
      <c r="AX51" s="293"/>
      <c r="AY51" s="294"/>
      <c r="AZ51" s="259"/>
      <c r="BA51" s="375"/>
      <c r="BB51" s="294"/>
      <c r="BC51" s="294"/>
      <c r="BD51" s="389" t="s">
        <v>122</v>
      </c>
      <c r="BE51" s="390"/>
      <c r="BF51" s="390"/>
      <c r="BG51" s="390"/>
      <c r="BH51" s="391"/>
      <c r="BI51" s="74">
        <f t="shared" si="1"/>
        <v>40</v>
      </c>
      <c r="BJ51" s="35"/>
      <c r="BK51" s="17"/>
      <c r="BL51" s="17"/>
      <c r="BM51" s="17"/>
      <c r="BN51" s="17"/>
      <c r="BO51" s="17"/>
    </row>
    <row r="52" spans="1:69" s="15" customFormat="1" ht="56.85" customHeight="1" thickBot="1">
      <c r="A52" s="596" t="s">
        <v>327</v>
      </c>
      <c r="B52" s="268" t="s">
        <v>137</v>
      </c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70"/>
      <c r="P52" s="432">
        <v>3</v>
      </c>
      <c r="Q52" s="279"/>
      <c r="R52" s="279"/>
      <c r="S52" s="433"/>
      <c r="T52" s="278">
        <f>SUM(AF52,AL52,AR52,AX52)</f>
        <v>108</v>
      </c>
      <c r="U52" s="433"/>
      <c r="V52" s="279">
        <f>SUM(AH52,AN52,AT52,AZ52)</f>
        <v>40</v>
      </c>
      <c r="W52" s="280"/>
      <c r="X52" s="278">
        <v>28</v>
      </c>
      <c r="Y52" s="433"/>
      <c r="Z52" s="279"/>
      <c r="AA52" s="279"/>
      <c r="AB52" s="279">
        <v>12</v>
      </c>
      <c r="AC52" s="279"/>
      <c r="AD52" s="432"/>
      <c r="AE52" s="280"/>
      <c r="AF52" s="432"/>
      <c r="AG52" s="433"/>
      <c r="AH52" s="279"/>
      <c r="AI52" s="279"/>
      <c r="AJ52" s="432"/>
      <c r="AK52" s="433"/>
      <c r="AL52" s="278"/>
      <c r="AM52" s="433"/>
      <c r="AN52" s="279"/>
      <c r="AO52" s="279"/>
      <c r="AP52" s="432"/>
      <c r="AQ52" s="433"/>
      <c r="AR52" s="278">
        <v>108</v>
      </c>
      <c r="AS52" s="433"/>
      <c r="AT52" s="279">
        <v>40</v>
      </c>
      <c r="AU52" s="279"/>
      <c r="AV52" s="432">
        <v>3</v>
      </c>
      <c r="AW52" s="280"/>
      <c r="AX52" s="278"/>
      <c r="AY52" s="433"/>
      <c r="AZ52" s="279"/>
      <c r="BA52" s="279"/>
      <c r="BB52" s="432"/>
      <c r="BC52" s="433"/>
      <c r="BD52" s="513" t="s">
        <v>145</v>
      </c>
      <c r="BE52" s="514"/>
      <c r="BF52" s="514"/>
      <c r="BG52" s="514"/>
      <c r="BH52" s="515"/>
      <c r="BI52" s="74">
        <f t="shared" si="1"/>
        <v>40</v>
      </c>
      <c r="BJ52" s="35"/>
      <c r="BK52" s="17"/>
      <c r="BL52" s="17"/>
      <c r="BM52" s="17"/>
      <c r="BN52" s="17"/>
      <c r="BO52" s="17"/>
    </row>
    <row r="53" spans="1:69" s="15" customFormat="1" ht="22.5" customHeight="1">
      <c r="R53" s="19"/>
      <c r="S53" s="19"/>
      <c r="BD53" s="145"/>
      <c r="BE53" s="145"/>
      <c r="BF53" s="145"/>
      <c r="BG53" s="145"/>
      <c r="BH53" s="145"/>
      <c r="BI53" s="77"/>
      <c r="BK53" s="17"/>
      <c r="BL53" s="17"/>
      <c r="BM53" s="94"/>
      <c r="BN53" s="95"/>
    </row>
    <row r="54" spans="1:69" s="15" customFormat="1" ht="23.1" customHeight="1" thickBot="1">
      <c r="R54" s="19"/>
      <c r="S54" s="19"/>
      <c r="BD54" s="145"/>
      <c r="BE54" s="145"/>
      <c r="BF54" s="145"/>
      <c r="BG54" s="145"/>
      <c r="BH54" s="145"/>
      <c r="BI54" s="77"/>
      <c r="BK54" s="17"/>
      <c r="BL54" s="17"/>
      <c r="BM54" s="94"/>
      <c r="BN54" s="95"/>
    </row>
    <row r="55" spans="1:69" s="2" customFormat="1" ht="38.25" customHeight="1" thickBot="1">
      <c r="A55" s="469" t="s">
        <v>56</v>
      </c>
      <c r="B55" s="503" t="s">
        <v>213</v>
      </c>
      <c r="C55" s="504"/>
      <c r="D55" s="504"/>
      <c r="E55" s="504"/>
      <c r="F55" s="504"/>
      <c r="G55" s="504"/>
      <c r="H55" s="504"/>
      <c r="I55" s="504"/>
      <c r="J55" s="504"/>
      <c r="K55" s="504"/>
      <c r="L55" s="504"/>
      <c r="M55" s="504"/>
      <c r="N55" s="504"/>
      <c r="O55" s="505"/>
      <c r="P55" s="498" t="s">
        <v>55</v>
      </c>
      <c r="Q55" s="500"/>
      <c r="R55" s="456" t="s">
        <v>54</v>
      </c>
      <c r="S55" s="498"/>
      <c r="T55" s="445" t="s">
        <v>53</v>
      </c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446"/>
      <c r="AF55" s="477" t="s">
        <v>52</v>
      </c>
      <c r="AG55" s="477"/>
      <c r="AH55" s="477"/>
      <c r="AI55" s="477"/>
      <c r="AJ55" s="477"/>
      <c r="AK55" s="477"/>
      <c r="AL55" s="477"/>
      <c r="AM55" s="477"/>
      <c r="AN55" s="477"/>
      <c r="AO55" s="477"/>
      <c r="AP55" s="477"/>
      <c r="AQ55" s="477"/>
      <c r="AR55" s="477"/>
      <c r="AS55" s="477"/>
      <c r="AT55" s="477"/>
      <c r="AU55" s="477"/>
      <c r="AV55" s="477"/>
      <c r="AW55" s="477"/>
      <c r="AX55" s="477"/>
      <c r="AY55" s="477"/>
      <c r="AZ55" s="477"/>
      <c r="BA55" s="477"/>
      <c r="BB55" s="477"/>
      <c r="BC55" s="478"/>
      <c r="BD55" s="479" t="s">
        <v>51</v>
      </c>
      <c r="BE55" s="480"/>
      <c r="BF55" s="480"/>
      <c r="BG55" s="480"/>
      <c r="BH55" s="481"/>
      <c r="BI55" s="28"/>
      <c r="BJ55" s="66"/>
      <c r="BK55" s="66"/>
      <c r="BL55" s="66"/>
      <c r="BM55" s="85"/>
      <c r="BN55" s="85"/>
      <c r="BO55" s="25"/>
      <c r="BP55" s="25"/>
      <c r="BQ55" s="25"/>
    </row>
    <row r="56" spans="1:69" s="2" customFormat="1" ht="36" customHeight="1" thickBot="1">
      <c r="A56" s="470"/>
      <c r="B56" s="506"/>
      <c r="C56" s="507"/>
      <c r="D56" s="507"/>
      <c r="E56" s="507"/>
      <c r="F56" s="507"/>
      <c r="G56" s="507"/>
      <c r="H56" s="507"/>
      <c r="I56" s="507"/>
      <c r="J56" s="507"/>
      <c r="K56" s="507"/>
      <c r="L56" s="507"/>
      <c r="M56" s="507"/>
      <c r="N56" s="507"/>
      <c r="O56" s="508"/>
      <c r="P56" s="489"/>
      <c r="Q56" s="512"/>
      <c r="R56" s="492"/>
      <c r="S56" s="489"/>
      <c r="T56" s="488" t="s">
        <v>50</v>
      </c>
      <c r="U56" s="489"/>
      <c r="V56" s="456" t="s">
        <v>49</v>
      </c>
      <c r="W56" s="457"/>
      <c r="X56" s="494" t="s">
        <v>48</v>
      </c>
      <c r="Y56" s="495"/>
      <c r="Z56" s="495"/>
      <c r="AA56" s="495"/>
      <c r="AB56" s="495"/>
      <c r="AC56" s="495"/>
      <c r="AD56" s="495"/>
      <c r="AE56" s="496"/>
      <c r="AF56" s="495" t="s">
        <v>47</v>
      </c>
      <c r="AG56" s="495"/>
      <c r="AH56" s="495"/>
      <c r="AI56" s="495"/>
      <c r="AJ56" s="495"/>
      <c r="AK56" s="495"/>
      <c r="AL56" s="495"/>
      <c r="AM56" s="495"/>
      <c r="AN56" s="495"/>
      <c r="AO56" s="495"/>
      <c r="AP56" s="495"/>
      <c r="AQ56" s="496"/>
      <c r="AR56" s="494" t="s">
        <v>46</v>
      </c>
      <c r="AS56" s="495"/>
      <c r="AT56" s="495"/>
      <c r="AU56" s="495"/>
      <c r="AV56" s="495"/>
      <c r="AW56" s="495"/>
      <c r="AX56" s="495"/>
      <c r="AY56" s="495"/>
      <c r="AZ56" s="495"/>
      <c r="BA56" s="495"/>
      <c r="BB56" s="495"/>
      <c r="BC56" s="496"/>
      <c r="BD56" s="482"/>
      <c r="BE56" s="483"/>
      <c r="BF56" s="483"/>
      <c r="BG56" s="483"/>
      <c r="BH56" s="484"/>
      <c r="BI56" s="28"/>
      <c r="BJ56" s="66"/>
      <c r="BK56" s="66"/>
      <c r="BL56" s="66"/>
      <c r="BM56" s="85"/>
      <c r="BN56" s="85"/>
      <c r="BO56" s="25"/>
      <c r="BP56" s="25"/>
      <c r="BQ56" s="25"/>
    </row>
    <row r="57" spans="1:69" s="2" customFormat="1" ht="63" customHeight="1" thickBot="1">
      <c r="A57" s="470"/>
      <c r="B57" s="506"/>
      <c r="C57" s="507"/>
      <c r="D57" s="507"/>
      <c r="E57" s="507"/>
      <c r="F57" s="507"/>
      <c r="G57" s="507"/>
      <c r="H57" s="507"/>
      <c r="I57" s="507"/>
      <c r="J57" s="507"/>
      <c r="K57" s="507"/>
      <c r="L57" s="507"/>
      <c r="M57" s="507"/>
      <c r="N57" s="507"/>
      <c r="O57" s="508"/>
      <c r="P57" s="489"/>
      <c r="Q57" s="512"/>
      <c r="R57" s="492"/>
      <c r="S57" s="489"/>
      <c r="T57" s="488"/>
      <c r="U57" s="489"/>
      <c r="V57" s="492"/>
      <c r="W57" s="493"/>
      <c r="X57" s="497" t="s">
        <v>45</v>
      </c>
      <c r="Y57" s="498"/>
      <c r="Z57" s="499" t="s">
        <v>44</v>
      </c>
      <c r="AA57" s="500"/>
      <c r="AB57" s="502" t="s">
        <v>43</v>
      </c>
      <c r="AC57" s="498"/>
      <c r="AD57" s="456" t="s">
        <v>42</v>
      </c>
      <c r="AE57" s="457"/>
      <c r="AF57" s="460" t="s">
        <v>214</v>
      </c>
      <c r="AG57" s="460"/>
      <c r="AH57" s="460"/>
      <c r="AI57" s="460"/>
      <c r="AJ57" s="460"/>
      <c r="AK57" s="460"/>
      <c r="AL57" s="461" t="s">
        <v>215</v>
      </c>
      <c r="AM57" s="460"/>
      <c r="AN57" s="460"/>
      <c r="AO57" s="460"/>
      <c r="AP57" s="460"/>
      <c r="AQ57" s="462"/>
      <c r="AR57" s="460" t="s">
        <v>216</v>
      </c>
      <c r="AS57" s="460"/>
      <c r="AT57" s="460"/>
      <c r="AU57" s="460"/>
      <c r="AV57" s="460"/>
      <c r="AW57" s="460"/>
      <c r="AX57" s="461" t="s">
        <v>128</v>
      </c>
      <c r="AY57" s="460"/>
      <c r="AZ57" s="460"/>
      <c r="BA57" s="460"/>
      <c r="BB57" s="460"/>
      <c r="BC57" s="462"/>
      <c r="BD57" s="482"/>
      <c r="BE57" s="483"/>
      <c r="BF57" s="483"/>
      <c r="BG57" s="483"/>
      <c r="BH57" s="484"/>
      <c r="BI57" s="74"/>
      <c r="BJ57" s="66"/>
      <c r="BK57" s="66"/>
      <c r="BL57" s="66"/>
      <c r="BM57" s="85"/>
      <c r="BN57" s="85"/>
      <c r="BO57" s="25"/>
      <c r="BP57" s="25"/>
      <c r="BQ57" s="25"/>
    </row>
    <row r="58" spans="1:69" s="2" customFormat="1" ht="156.75" customHeight="1" thickBot="1">
      <c r="A58" s="471"/>
      <c r="B58" s="509"/>
      <c r="C58" s="510"/>
      <c r="D58" s="510"/>
      <c r="E58" s="510"/>
      <c r="F58" s="510"/>
      <c r="G58" s="510"/>
      <c r="H58" s="510"/>
      <c r="I58" s="510"/>
      <c r="J58" s="510"/>
      <c r="K58" s="510"/>
      <c r="L58" s="510"/>
      <c r="M58" s="510"/>
      <c r="N58" s="510"/>
      <c r="O58" s="511"/>
      <c r="P58" s="491"/>
      <c r="Q58" s="501"/>
      <c r="R58" s="458"/>
      <c r="S58" s="491"/>
      <c r="T58" s="490"/>
      <c r="U58" s="491"/>
      <c r="V58" s="458"/>
      <c r="W58" s="459"/>
      <c r="X58" s="490"/>
      <c r="Y58" s="491"/>
      <c r="Z58" s="458"/>
      <c r="AA58" s="501"/>
      <c r="AB58" s="491"/>
      <c r="AC58" s="491"/>
      <c r="AD58" s="458"/>
      <c r="AE58" s="459"/>
      <c r="AF58" s="540" t="s">
        <v>41</v>
      </c>
      <c r="AG58" s="540"/>
      <c r="AH58" s="538" t="s">
        <v>40</v>
      </c>
      <c r="AI58" s="539"/>
      <c r="AJ58" s="540" t="s">
        <v>39</v>
      </c>
      <c r="AK58" s="540"/>
      <c r="AL58" s="541" t="s">
        <v>41</v>
      </c>
      <c r="AM58" s="540"/>
      <c r="AN58" s="538" t="s">
        <v>40</v>
      </c>
      <c r="AO58" s="539"/>
      <c r="AP58" s="540" t="s">
        <v>39</v>
      </c>
      <c r="AQ58" s="542"/>
      <c r="AR58" s="540" t="s">
        <v>41</v>
      </c>
      <c r="AS58" s="540"/>
      <c r="AT58" s="538" t="s">
        <v>40</v>
      </c>
      <c r="AU58" s="539"/>
      <c r="AV58" s="540" t="s">
        <v>39</v>
      </c>
      <c r="AW58" s="540"/>
      <c r="AX58" s="541" t="s">
        <v>41</v>
      </c>
      <c r="AY58" s="540"/>
      <c r="AZ58" s="538" t="s">
        <v>40</v>
      </c>
      <c r="BA58" s="539"/>
      <c r="BB58" s="540" t="s">
        <v>39</v>
      </c>
      <c r="BC58" s="542"/>
      <c r="BD58" s="485"/>
      <c r="BE58" s="486"/>
      <c r="BF58" s="486"/>
      <c r="BG58" s="486"/>
      <c r="BH58" s="487"/>
      <c r="BI58" s="28"/>
      <c r="BJ58" s="68"/>
      <c r="BK58" s="66"/>
      <c r="BL58" s="66"/>
      <c r="BM58" s="85"/>
      <c r="BN58" s="85"/>
      <c r="BO58" s="25"/>
      <c r="BP58" s="25"/>
      <c r="BQ58" s="25"/>
    </row>
    <row r="59" spans="1:69" s="22" customFormat="1" ht="73.7" customHeight="1">
      <c r="A59" s="600" t="s">
        <v>142</v>
      </c>
      <c r="B59" s="526" t="s">
        <v>144</v>
      </c>
      <c r="C59" s="527"/>
      <c r="D59" s="527"/>
      <c r="E59" s="527"/>
      <c r="F59" s="527"/>
      <c r="G59" s="527"/>
      <c r="H59" s="527"/>
      <c r="I59" s="527"/>
      <c r="J59" s="527"/>
      <c r="K59" s="527"/>
      <c r="L59" s="527"/>
      <c r="M59" s="527"/>
      <c r="N59" s="527"/>
      <c r="O59" s="528"/>
      <c r="P59" s="401"/>
      <c r="Q59" s="358"/>
      <c r="R59" s="358"/>
      <c r="S59" s="398"/>
      <c r="T59" s="357"/>
      <c r="U59" s="398"/>
      <c r="V59" s="358"/>
      <c r="W59" s="359"/>
      <c r="X59" s="357"/>
      <c r="Y59" s="398"/>
      <c r="Z59" s="358"/>
      <c r="AA59" s="398"/>
      <c r="AB59" s="358"/>
      <c r="AC59" s="398"/>
      <c r="AD59" s="358"/>
      <c r="AE59" s="359"/>
      <c r="AF59" s="357"/>
      <c r="AG59" s="398"/>
      <c r="AH59" s="358"/>
      <c r="AI59" s="398"/>
      <c r="AJ59" s="358"/>
      <c r="AK59" s="359"/>
      <c r="AL59" s="357"/>
      <c r="AM59" s="398"/>
      <c r="AN59" s="358"/>
      <c r="AO59" s="398"/>
      <c r="AP59" s="358"/>
      <c r="AQ59" s="359"/>
      <c r="AR59" s="357"/>
      <c r="AS59" s="398"/>
      <c r="AT59" s="358"/>
      <c r="AU59" s="398"/>
      <c r="AV59" s="358"/>
      <c r="AW59" s="359"/>
      <c r="AX59" s="357"/>
      <c r="AY59" s="398"/>
      <c r="AZ59" s="358"/>
      <c r="BA59" s="398"/>
      <c r="BB59" s="358"/>
      <c r="BC59" s="359"/>
      <c r="BD59" s="543"/>
      <c r="BE59" s="544"/>
      <c r="BF59" s="544"/>
      <c r="BG59" s="544"/>
      <c r="BH59" s="545"/>
      <c r="BI59" s="74">
        <f t="shared" si="1"/>
        <v>0</v>
      </c>
      <c r="BJ59" s="35"/>
      <c r="BK59" s="20"/>
      <c r="BL59" s="20"/>
      <c r="BM59" s="20"/>
      <c r="BN59" s="20"/>
      <c r="BO59" s="20"/>
    </row>
    <row r="60" spans="1:69" s="15" customFormat="1" ht="183" customHeight="1">
      <c r="A60" s="601" t="s">
        <v>241</v>
      </c>
      <c r="B60" s="524" t="s">
        <v>309</v>
      </c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525"/>
      <c r="P60" s="375"/>
      <c r="Q60" s="259"/>
      <c r="R60" s="259">
        <v>2</v>
      </c>
      <c r="S60" s="395"/>
      <c r="T60" s="257">
        <f>SUM(AF60,AL60,AR60,AX60)</f>
        <v>132</v>
      </c>
      <c r="U60" s="259"/>
      <c r="V60" s="258">
        <f>SUM(AH60,AN60,AT60,AZ60)</f>
        <v>56</v>
      </c>
      <c r="W60" s="271"/>
      <c r="X60" s="257">
        <v>28</v>
      </c>
      <c r="Y60" s="259"/>
      <c r="Z60" s="258">
        <v>16</v>
      </c>
      <c r="AA60" s="258"/>
      <c r="AB60" s="375">
        <v>12</v>
      </c>
      <c r="AC60" s="259"/>
      <c r="AD60" s="258"/>
      <c r="AE60" s="271"/>
      <c r="AF60" s="375"/>
      <c r="AG60" s="259"/>
      <c r="AH60" s="258"/>
      <c r="AI60" s="258"/>
      <c r="AJ60" s="375"/>
      <c r="AK60" s="259"/>
      <c r="AL60" s="396">
        <v>132</v>
      </c>
      <c r="AM60" s="397"/>
      <c r="AN60" s="258">
        <v>56</v>
      </c>
      <c r="AO60" s="258"/>
      <c r="AP60" s="375">
        <v>3</v>
      </c>
      <c r="AQ60" s="271"/>
      <c r="AR60" s="257"/>
      <c r="AS60" s="259"/>
      <c r="AT60" s="258"/>
      <c r="AU60" s="258"/>
      <c r="AV60" s="375"/>
      <c r="AW60" s="271"/>
      <c r="AX60" s="257"/>
      <c r="AY60" s="259"/>
      <c r="AZ60" s="258"/>
      <c r="BA60" s="258"/>
      <c r="BB60" s="375"/>
      <c r="BC60" s="259"/>
      <c r="BD60" s="389" t="s">
        <v>310</v>
      </c>
      <c r="BE60" s="390"/>
      <c r="BF60" s="390"/>
      <c r="BG60" s="390"/>
      <c r="BH60" s="391"/>
      <c r="BI60" s="74">
        <f>SUM(X60:AE60)</f>
        <v>56</v>
      </c>
      <c r="BJ60" s="35"/>
      <c r="BK60" s="17"/>
      <c r="BL60" s="17"/>
      <c r="BM60" s="17"/>
      <c r="BN60" s="17"/>
      <c r="BO60" s="17"/>
    </row>
    <row r="61" spans="1:69" s="15" customFormat="1" ht="73.7" customHeight="1">
      <c r="A61" s="601" t="s">
        <v>242</v>
      </c>
      <c r="B61" s="524" t="s">
        <v>147</v>
      </c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525"/>
      <c r="P61" s="375">
        <v>3</v>
      </c>
      <c r="Q61" s="258"/>
      <c r="R61" s="258"/>
      <c r="S61" s="259"/>
      <c r="T61" s="257">
        <f>SUM(AF61,AL61,AR61,AX61)</f>
        <v>114</v>
      </c>
      <c r="U61" s="259"/>
      <c r="V61" s="258">
        <f>SUM(AH61,AN61,AT61,AZ61)</f>
        <v>48</v>
      </c>
      <c r="W61" s="271"/>
      <c r="X61" s="257">
        <v>24</v>
      </c>
      <c r="Y61" s="259"/>
      <c r="Z61" s="258"/>
      <c r="AA61" s="258"/>
      <c r="AB61" s="375">
        <v>24</v>
      </c>
      <c r="AC61" s="259"/>
      <c r="AD61" s="258"/>
      <c r="AE61" s="271"/>
      <c r="AF61" s="375"/>
      <c r="AG61" s="259"/>
      <c r="AH61" s="258"/>
      <c r="AI61" s="258"/>
      <c r="AJ61" s="375"/>
      <c r="AK61" s="259"/>
      <c r="AL61" s="257"/>
      <c r="AM61" s="259"/>
      <c r="AN61" s="258"/>
      <c r="AO61" s="258"/>
      <c r="AP61" s="375"/>
      <c r="AQ61" s="271"/>
      <c r="AR61" s="396">
        <v>114</v>
      </c>
      <c r="AS61" s="397"/>
      <c r="AT61" s="258">
        <v>48</v>
      </c>
      <c r="AU61" s="258"/>
      <c r="AV61" s="375">
        <v>3</v>
      </c>
      <c r="AW61" s="271"/>
      <c r="AX61" s="257"/>
      <c r="AY61" s="259"/>
      <c r="AZ61" s="258"/>
      <c r="BA61" s="258"/>
      <c r="BB61" s="375"/>
      <c r="BC61" s="259"/>
      <c r="BD61" s="389" t="s">
        <v>166</v>
      </c>
      <c r="BE61" s="390"/>
      <c r="BF61" s="390"/>
      <c r="BG61" s="390"/>
      <c r="BH61" s="391"/>
      <c r="BI61" s="74">
        <f t="shared" si="1"/>
        <v>48</v>
      </c>
      <c r="BJ61" s="35"/>
      <c r="BK61" s="17"/>
      <c r="BL61" s="17"/>
      <c r="BM61" s="17"/>
      <c r="BN61" s="17"/>
      <c r="BO61" s="17"/>
    </row>
    <row r="62" spans="1:69" s="30" customFormat="1" ht="144.75" customHeight="1">
      <c r="A62" s="601" t="s">
        <v>243</v>
      </c>
      <c r="B62" s="524" t="s">
        <v>311</v>
      </c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525"/>
      <c r="P62" s="375">
        <v>3</v>
      </c>
      <c r="Q62" s="258"/>
      <c r="R62" s="258"/>
      <c r="S62" s="259"/>
      <c r="T62" s="257">
        <f>SUM(AF62,AL62,AR62,AX62)</f>
        <v>198</v>
      </c>
      <c r="U62" s="259"/>
      <c r="V62" s="258">
        <f>SUM(AH62,AN62,AT62,AZ62)</f>
        <v>68</v>
      </c>
      <c r="W62" s="271"/>
      <c r="X62" s="293">
        <v>28</v>
      </c>
      <c r="Y62" s="375"/>
      <c r="Z62" s="259">
        <v>24</v>
      </c>
      <c r="AA62" s="375"/>
      <c r="AB62" s="259">
        <v>16</v>
      </c>
      <c r="AC62" s="375"/>
      <c r="AD62" s="258"/>
      <c r="AE62" s="271"/>
      <c r="AF62" s="375"/>
      <c r="AG62" s="259"/>
      <c r="AH62" s="258"/>
      <c r="AI62" s="258"/>
      <c r="AJ62" s="375"/>
      <c r="AK62" s="259"/>
      <c r="AL62" s="257"/>
      <c r="AM62" s="259"/>
      <c r="AN62" s="258"/>
      <c r="AO62" s="258"/>
      <c r="AP62" s="375"/>
      <c r="AQ62" s="271"/>
      <c r="AR62" s="388">
        <v>198</v>
      </c>
      <c r="AS62" s="441"/>
      <c r="AT62" s="259">
        <v>68</v>
      </c>
      <c r="AU62" s="375"/>
      <c r="AV62" s="259">
        <v>6</v>
      </c>
      <c r="AW62" s="395"/>
      <c r="AX62" s="257"/>
      <c r="AY62" s="259"/>
      <c r="AZ62" s="258"/>
      <c r="BA62" s="258"/>
      <c r="BB62" s="375"/>
      <c r="BC62" s="259"/>
      <c r="BD62" s="389" t="s">
        <v>312</v>
      </c>
      <c r="BE62" s="390"/>
      <c r="BF62" s="390"/>
      <c r="BG62" s="390"/>
      <c r="BH62" s="391"/>
      <c r="BI62" s="74">
        <f t="shared" si="1"/>
        <v>68</v>
      </c>
      <c r="BJ62" s="36"/>
      <c r="BK62" s="29"/>
      <c r="BL62" s="29"/>
      <c r="BM62" s="29"/>
      <c r="BN62" s="29"/>
      <c r="BO62" s="29"/>
    </row>
    <row r="63" spans="1:69" s="22" customFormat="1" ht="73.7" customHeight="1">
      <c r="A63" s="600" t="s">
        <v>143</v>
      </c>
      <c r="B63" s="521" t="s">
        <v>135</v>
      </c>
      <c r="C63" s="522"/>
      <c r="D63" s="522"/>
      <c r="E63" s="522"/>
      <c r="F63" s="522"/>
      <c r="G63" s="522"/>
      <c r="H63" s="522"/>
      <c r="I63" s="522"/>
      <c r="J63" s="522"/>
      <c r="K63" s="522"/>
      <c r="L63" s="522"/>
      <c r="M63" s="522"/>
      <c r="N63" s="522"/>
      <c r="O63" s="523"/>
      <c r="P63" s="401">
        <v>3</v>
      </c>
      <c r="Q63" s="358"/>
      <c r="R63" s="358"/>
      <c r="S63" s="398"/>
      <c r="T63" s="257">
        <f>SUM(AF63,AL63,AR63,AX63)</f>
        <v>114</v>
      </c>
      <c r="U63" s="259"/>
      <c r="V63" s="258">
        <f>SUM(AH63,AN63,AT63,AZ63)</f>
        <v>48</v>
      </c>
      <c r="W63" s="271"/>
      <c r="X63" s="357">
        <v>32</v>
      </c>
      <c r="Y63" s="398"/>
      <c r="Z63" s="358"/>
      <c r="AA63" s="358"/>
      <c r="AB63" s="358">
        <v>16</v>
      </c>
      <c r="AC63" s="358"/>
      <c r="AD63" s="401"/>
      <c r="AE63" s="359"/>
      <c r="AF63" s="401"/>
      <c r="AG63" s="398"/>
      <c r="AH63" s="358"/>
      <c r="AI63" s="358"/>
      <c r="AJ63" s="401"/>
      <c r="AK63" s="398"/>
      <c r="AL63" s="357"/>
      <c r="AM63" s="398"/>
      <c r="AN63" s="358"/>
      <c r="AO63" s="358"/>
      <c r="AP63" s="401"/>
      <c r="AQ63" s="398"/>
      <c r="AR63" s="599">
        <v>114</v>
      </c>
      <c r="AS63" s="406"/>
      <c r="AT63" s="358">
        <v>48</v>
      </c>
      <c r="AU63" s="358"/>
      <c r="AV63" s="401">
        <v>3</v>
      </c>
      <c r="AW63" s="359"/>
      <c r="AX63" s="357"/>
      <c r="AY63" s="398"/>
      <c r="AZ63" s="358"/>
      <c r="BA63" s="358"/>
      <c r="BB63" s="401"/>
      <c r="BC63" s="398"/>
      <c r="BD63" s="389" t="s">
        <v>244</v>
      </c>
      <c r="BE63" s="390"/>
      <c r="BF63" s="390"/>
      <c r="BG63" s="390"/>
      <c r="BH63" s="391"/>
      <c r="BI63" s="74">
        <f>SUM(X63:AE63)</f>
        <v>48</v>
      </c>
      <c r="BJ63" s="35"/>
      <c r="BK63" s="20"/>
      <c r="BL63" s="20"/>
      <c r="BM63" s="20"/>
      <c r="BN63" s="20"/>
      <c r="BO63" s="20"/>
    </row>
    <row r="64" spans="1:69" s="30" customFormat="1" ht="139.5" customHeight="1" thickBot="1">
      <c r="A64" s="600" t="s">
        <v>184</v>
      </c>
      <c r="B64" s="529" t="s">
        <v>179</v>
      </c>
      <c r="C64" s="530"/>
      <c r="D64" s="530"/>
      <c r="E64" s="530"/>
      <c r="F64" s="530"/>
      <c r="G64" s="530"/>
      <c r="H64" s="530"/>
      <c r="I64" s="530"/>
      <c r="J64" s="530"/>
      <c r="K64" s="530"/>
      <c r="L64" s="530"/>
      <c r="M64" s="530"/>
      <c r="N64" s="530"/>
      <c r="O64" s="531"/>
      <c r="P64" s="401"/>
      <c r="Q64" s="358"/>
      <c r="R64" s="358">
        <v>3</v>
      </c>
      <c r="S64" s="398"/>
      <c r="T64" s="357">
        <f>SUM(AF64,AL64,AR64,AX64)</f>
        <v>120</v>
      </c>
      <c r="U64" s="398"/>
      <c r="V64" s="358">
        <f>SUM(AH64,AN64,AT64,AZ64)</f>
        <v>52</v>
      </c>
      <c r="W64" s="359"/>
      <c r="X64" s="357">
        <v>24</v>
      </c>
      <c r="Y64" s="398"/>
      <c r="Z64" s="358">
        <v>16</v>
      </c>
      <c r="AA64" s="358"/>
      <c r="AB64" s="401">
        <v>12</v>
      </c>
      <c r="AC64" s="398"/>
      <c r="AD64" s="358"/>
      <c r="AE64" s="359"/>
      <c r="AF64" s="401"/>
      <c r="AG64" s="398"/>
      <c r="AH64" s="358"/>
      <c r="AI64" s="358"/>
      <c r="AJ64" s="401"/>
      <c r="AK64" s="398"/>
      <c r="AL64" s="357"/>
      <c r="AM64" s="398"/>
      <c r="AN64" s="358"/>
      <c r="AO64" s="358"/>
      <c r="AP64" s="401"/>
      <c r="AQ64" s="359"/>
      <c r="AR64" s="401">
        <v>120</v>
      </c>
      <c r="AS64" s="398"/>
      <c r="AT64" s="358">
        <v>52</v>
      </c>
      <c r="AU64" s="358"/>
      <c r="AV64" s="401">
        <v>3</v>
      </c>
      <c r="AW64" s="398"/>
      <c r="AX64" s="357"/>
      <c r="AY64" s="398"/>
      <c r="AZ64" s="358"/>
      <c r="BA64" s="358"/>
      <c r="BB64" s="401"/>
      <c r="BC64" s="398"/>
      <c r="BD64" s="513" t="s">
        <v>290</v>
      </c>
      <c r="BE64" s="514"/>
      <c r="BF64" s="514"/>
      <c r="BG64" s="514"/>
      <c r="BH64" s="515"/>
      <c r="BI64" s="74">
        <f t="shared" si="1"/>
        <v>52</v>
      </c>
      <c r="BJ64" s="36"/>
      <c r="BK64" s="29"/>
      <c r="BL64" s="29"/>
      <c r="BM64" s="29"/>
      <c r="BN64" s="29"/>
      <c r="BO64" s="29"/>
    </row>
    <row r="65" spans="1:69" s="168" customFormat="1" ht="51" customHeight="1" thickBot="1">
      <c r="A65" s="602" t="s">
        <v>198</v>
      </c>
      <c r="B65" s="565" t="s">
        <v>336</v>
      </c>
      <c r="C65" s="566"/>
      <c r="D65" s="566"/>
      <c r="E65" s="566"/>
      <c r="F65" s="566"/>
      <c r="G65" s="566"/>
      <c r="H65" s="566"/>
      <c r="I65" s="566"/>
      <c r="J65" s="566"/>
      <c r="K65" s="566"/>
      <c r="L65" s="566"/>
      <c r="M65" s="566"/>
      <c r="N65" s="566"/>
      <c r="O65" s="567"/>
      <c r="P65" s="347"/>
      <c r="Q65" s="348"/>
      <c r="R65" s="348"/>
      <c r="S65" s="349"/>
      <c r="T65" s="568" t="s">
        <v>160</v>
      </c>
      <c r="U65" s="569"/>
      <c r="V65" s="570" t="s">
        <v>281</v>
      </c>
      <c r="W65" s="571"/>
      <c r="X65" s="568" t="s">
        <v>282</v>
      </c>
      <c r="Y65" s="569"/>
      <c r="Z65" s="570" t="s">
        <v>280</v>
      </c>
      <c r="AA65" s="569"/>
      <c r="AB65" s="570" t="s">
        <v>186</v>
      </c>
      <c r="AC65" s="569"/>
      <c r="AD65" s="570" t="s">
        <v>274</v>
      </c>
      <c r="AE65" s="571"/>
      <c r="AF65" s="568" t="s">
        <v>275</v>
      </c>
      <c r="AG65" s="569"/>
      <c r="AH65" s="570" t="s">
        <v>299</v>
      </c>
      <c r="AI65" s="569"/>
      <c r="AJ65" s="570" t="s">
        <v>300</v>
      </c>
      <c r="AK65" s="571"/>
      <c r="AL65" s="568" t="s">
        <v>301</v>
      </c>
      <c r="AM65" s="569"/>
      <c r="AN65" s="570" t="s">
        <v>180</v>
      </c>
      <c r="AO65" s="569"/>
      <c r="AP65" s="570" t="s">
        <v>283</v>
      </c>
      <c r="AQ65" s="571"/>
      <c r="AR65" s="572">
        <v>0</v>
      </c>
      <c r="AS65" s="349"/>
      <c r="AT65" s="573">
        <v>0</v>
      </c>
      <c r="AU65" s="349"/>
      <c r="AV65" s="573">
        <v>0</v>
      </c>
      <c r="AW65" s="350"/>
      <c r="AX65" s="572">
        <v>0</v>
      </c>
      <c r="AY65" s="349"/>
      <c r="AZ65" s="573">
        <v>0</v>
      </c>
      <c r="BA65" s="349"/>
      <c r="BB65" s="573">
        <v>0</v>
      </c>
      <c r="BC65" s="350"/>
      <c r="BD65" s="445"/>
      <c r="BE65" s="283"/>
      <c r="BF65" s="283"/>
      <c r="BG65" s="283"/>
      <c r="BH65" s="446"/>
      <c r="BI65" s="165">
        <f t="shared" si="1"/>
        <v>0</v>
      </c>
      <c r="BJ65" s="174"/>
      <c r="BK65" s="174"/>
      <c r="BL65" s="174"/>
      <c r="BM65" s="166"/>
      <c r="BN65" s="167"/>
    </row>
    <row r="66" spans="1:69" s="171" customFormat="1" ht="48.2" customHeight="1">
      <c r="A66" s="603" t="s">
        <v>328</v>
      </c>
      <c r="B66" s="260" t="s">
        <v>253</v>
      </c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303"/>
      <c r="P66" s="257"/>
      <c r="Q66" s="258"/>
      <c r="R66" s="546" t="s">
        <v>320</v>
      </c>
      <c r="S66" s="547"/>
      <c r="T66" s="257" t="s">
        <v>183</v>
      </c>
      <c r="U66" s="258"/>
      <c r="V66" s="258" t="s">
        <v>278</v>
      </c>
      <c r="W66" s="271"/>
      <c r="X66" s="548" t="s">
        <v>279</v>
      </c>
      <c r="Y66" s="402"/>
      <c r="Z66" s="403" t="s">
        <v>280</v>
      </c>
      <c r="AA66" s="402"/>
      <c r="AB66" s="403"/>
      <c r="AC66" s="402"/>
      <c r="AD66" s="574"/>
      <c r="AE66" s="575"/>
      <c r="AF66" s="257" t="s">
        <v>183</v>
      </c>
      <c r="AG66" s="259"/>
      <c r="AH66" s="258" t="s">
        <v>278</v>
      </c>
      <c r="AI66" s="258"/>
      <c r="AJ66" s="375" t="s">
        <v>159</v>
      </c>
      <c r="AK66" s="259"/>
      <c r="AL66" s="257"/>
      <c r="AM66" s="259"/>
      <c r="AN66" s="258"/>
      <c r="AO66" s="258"/>
      <c r="AP66" s="375"/>
      <c r="AQ66" s="259"/>
      <c r="AR66" s="311"/>
      <c r="AS66" s="313"/>
      <c r="AT66" s="312"/>
      <c r="AU66" s="312"/>
      <c r="AV66" s="374"/>
      <c r="AW66" s="424"/>
      <c r="AX66" s="375"/>
      <c r="AY66" s="259"/>
      <c r="AZ66" s="258"/>
      <c r="BA66" s="258"/>
      <c r="BB66" s="375"/>
      <c r="BC66" s="271"/>
      <c r="BD66" s="438" t="s">
        <v>17</v>
      </c>
      <c r="BE66" s="439"/>
      <c r="BF66" s="439"/>
      <c r="BG66" s="439"/>
      <c r="BH66" s="440"/>
      <c r="BI66" s="165">
        <f t="shared" si="1"/>
        <v>0</v>
      </c>
      <c r="BJ66" s="169"/>
      <c r="BK66" s="170"/>
      <c r="BL66" s="170"/>
      <c r="BM66" s="170"/>
      <c r="BN66" s="170"/>
    </row>
    <row r="67" spans="1:69" s="149" customFormat="1" ht="48.2" customHeight="1">
      <c r="A67" s="603" t="s">
        <v>329</v>
      </c>
      <c r="B67" s="260" t="s">
        <v>321</v>
      </c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303"/>
      <c r="P67" s="357" t="s">
        <v>159</v>
      </c>
      <c r="Q67" s="358"/>
      <c r="R67" s="358" t="s">
        <v>175</v>
      </c>
      <c r="S67" s="359"/>
      <c r="T67" s="257" t="s">
        <v>275</v>
      </c>
      <c r="U67" s="258"/>
      <c r="V67" s="258" t="s">
        <v>186</v>
      </c>
      <c r="W67" s="271"/>
      <c r="X67" s="548"/>
      <c r="Y67" s="402"/>
      <c r="Z67" s="403"/>
      <c r="AA67" s="402"/>
      <c r="AB67" s="403" t="s">
        <v>186</v>
      </c>
      <c r="AC67" s="402"/>
      <c r="AD67" s="574"/>
      <c r="AE67" s="575"/>
      <c r="AF67" s="257" t="s">
        <v>182</v>
      </c>
      <c r="AG67" s="259"/>
      <c r="AH67" s="258" t="s">
        <v>269</v>
      </c>
      <c r="AI67" s="258"/>
      <c r="AJ67" s="375" t="s">
        <v>159</v>
      </c>
      <c r="AK67" s="259"/>
      <c r="AL67" s="257" t="s">
        <v>183</v>
      </c>
      <c r="AM67" s="259"/>
      <c r="AN67" s="258" t="s">
        <v>269</v>
      </c>
      <c r="AO67" s="258"/>
      <c r="AP67" s="375" t="s">
        <v>159</v>
      </c>
      <c r="AQ67" s="259"/>
      <c r="AR67" s="257"/>
      <c r="AS67" s="259"/>
      <c r="AT67" s="258"/>
      <c r="AU67" s="258"/>
      <c r="AV67" s="375"/>
      <c r="AW67" s="271"/>
      <c r="AX67" s="375"/>
      <c r="AY67" s="259"/>
      <c r="AZ67" s="258"/>
      <c r="BA67" s="258"/>
      <c r="BB67" s="375"/>
      <c r="BC67" s="271"/>
      <c r="BD67" s="438" t="s">
        <v>16</v>
      </c>
      <c r="BE67" s="439"/>
      <c r="BF67" s="439"/>
      <c r="BG67" s="439"/>
      <c r="BH67" s="440"/>
      <c r="BI67" s="165">
        <f t="shared" si="1"/>
        <v>0</v>
      </c>
      <c r="BJ67" s="172"/>
      <c r="BK67" s="173"/>
      <c r="BL67" s="173"/>
      <c r="BM67" s="173"/>
      <c r="BN67" s="173"/>
    </row>
    <row r="68" spans="1:69" s="171" customFormat="1" ht="48.2" customHeight="1" thickBot="1">
      <c r="A68" s="237" t="s">
        <v>330</v>
      </c>
      <c r="B68" s="576" t="s">
        <v>322</v>
      </c>
      <c r="C68" s="577"/>
      <c r="D68" s="577"/>
      <c r="E68" s="577"/>
      <c r="F68" s="577"/>
      <c r="G68" s="577"/>
      <c r="H68" s="577"/>
      <c r="I68" s="577"/>
      <c r="J68" s="577"/>
      <c r="K68" s="577"/>
      <c r="L68" s="577"/>
      <c r="M68" s="577"/>
      <c r="N68" s="577"/>
      <c r="O68" s="578"/>
      <c r="P68" s="275" t="s">
        <v>159</v>
      </c>
      <c r="Q68" s="276"/>
      <c r="R68" s="276"/>
      <c r="S68" s="277"/>
      <c r="T68" s="278" t="s">
        <v>302</v>
      </c>
      <c r="U68" s="279"/>
      <c r="V68" s="279" t="s">
        <v>183</v>
      </c>
      <c r="W68" s="280"/>
      <c r="X68" s="579" t="s">
        <v>273</v>
      </c>
      <c r="Y68" s="580"/>
      <c r="Z68" s="581"/>
      <c r="AA68" s="580"/>
      <c r="AB68" s="581"/>
      <c r="AC68" s="580"/>
      <c r="AD68" s="433" t="s">
        <v>274</v>
      </c>
      <c r="AE68" s="434"/>
      <c r="AF68" s="275"/>
      <c r="AG68" s="336"/>
      <c r="AH68" s="276"/>
      <c r="AI68" s="276"/>
      <c r="AJ68" s="582"/>
      <c r="AK68" s="336"/>
      <c r="AL68" s="275" t="s">
        <v>302</v>
      </c>
      <c r="AM68" s="336"/>
      <c r="AN68" s="276" t="s">
        <v>183</v>
      </c>
      <c r="AO68" s="276"/>
      <c r="AP68" s="582" t="s">
        <v>181</v>
      </c>
      <c r="AQ68" s="336"/>
      <c r="AR68" s="275"/>
      <c r="AS68" s="336"/>
      <c r="AT68" s="276"/>
      <c r="AU68" s="276"/>
      <c r="AV68" s="582"/>
      <c r="AW68" s="277"/>
      <c r="AX68" s="583"/>
      <c r="AY68" s="584"/>
      <c r="AZ68" s="585"/>
      <c r="BA68" s="585"/>
      <c r="BB68" s="583"/>
      <c r="BC68" s="586"/>
      <c r="BD68" s="587" t="s">
        <v>18</v>
      </c>
      <c r="BE68" s="588"/>
      <c r="BF68" s="588"/>
      <c r="BG68" s="588"/>
      <c r="BH68" s="589"/>
      <c r="BI68" s="165">
        <f t="shared" si="1"/>
        <v>0</v>
      </c>
      <c r="BJ68" s="169"/>
      <c r="BK68" s="170"/>
      <c r="BL68" s="170"/>
      <c r="BM68" s="170"/>
      <c r="BN68" s="170"/>
    </row>
    <row r="69" spans="1:69" s="1" customFormat="1" ht="36" thickBot="1">
      <c r="A69" s="384" t="s">
        <v>31</v>
      </c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6"/>
      <c r="T69" s="347">
        <f>SUM(T29,T39)</f>
        <v>3258</v>
      </c>
      <c r="U69" s="349"/>
      <c r="V69" s="348">
        <f>SUM(V29,V39)</f>
        <v>1110</v>
      </c>
      <c r="W69" s="348"/>
      <c r="X69" s="347">
        <f>SUM(X29,X39)</f>
        <v>542</v>
      </c>
      <c r="Y69" s="349"/>
      <c r="Z69" s="348">
        <f>SUM(Z29,Z39)</f>
        <v>224</v>
      </c>
      <c r="AA69" s="348"/>
      <c r="AB69" s="383">
        <f>SUM(AB29,AB39)</f>
        <v>344</v>
      </c>
      <c r="AC69" s="349"/>
      <c r="AD69" s="348">
        <f>SUM(AD29,AD39)</f>
        <v>0</v>
      </c>
      <c r="AE69" s="349"/>
      <c r="AF69" s="347">
        <f>SUM(AF29,AF39)</f>
        <v>1044</v>
      </c>
      <c r="AG69" s="349"/>
      <c r="AH69" s="348">
        <f>SUM(AH29,AH39)</f>
        <v>386</v>
      </c>
      <c r="AI69" s="348"/>
      <c r="AJ69" s="383">
        <f>SUM(AJ29,AJ39)</f>
        <v>30</v>
      </c>
      <c r="AK69" s="350"/>
      <c r="AL69" s="383">
        <f>SUM(AL29,AL39)</f>
        <v>1134</v>
      </c>
      <c r="AM69" s="349"/>
      <c r="AN69" s="348">
        <f>SUM(AN29,AN39)</f>
        <v>376</v>
      </c>
      <c r="AO69" s="348"/>
      <c r="AP69" s="383">
        <f>SUM(AP29,AP39)</f>
        <v>30</v>
      </c>
      <c r="AQ69" s="348"/>
      <c r="AR69" s="347">
        <f>SUM(AR29,AR39)</f>
        <v>1080</v>
      </c>
      <c r="AS69" s="349"/>
      <c r="AT69" s="348">
        <f>SUM(AT29,AT39)</f>
        <v>348</v>
      </c>
      <c r="AU69" s="348"/>
      <c r="AV69" s="383">
        <f>SUM(AV29,AV39)</f>
        <v>30</v>
      </c>
      <c r="AW69" s="348"/>
      <c r="AX69" s="347">
        <f>SUM(AX29,AX39)</f>
        <v>0</v>
      </c>
      <c r="AY69" s="349"/>
      <c r="AZ69" s="348">
        <f>SUM(AZ29,AZ39)</f>
        <v>0</v>
      </c>
      <c r="BA69" s="348"/>
      <c r="BB69" s="383">
        <f>SUM(BB29,BB39)</f>
        <v>0</v>
      </c>
      <c r="BC69" s="348"/>
      <c r="BD69" s="337"/>
      <c r="BE69" s="330"/>
      <c r="BF69" s="330"/>
      <c r="BG69" s="330"/>
      <c r="BH69" s="331"/>
      <c r="BI69" s="74">
        <f t="shared" si="1"/>
        <v>1110</v>
      </c>
      <c r="BJ69" s="69">
        <f>SUM(AF69,AL69,AR69,AX69)</f>
        <v>3258</v>
      </c>
      <c r="BK69" s="69">
        <f>SUM(AH69,AN69,AT69,AZ69)</f>
        <v>1110</v>
      </c>
      <c r="BL69" s="69">
        <f>SUM(AJ69,AP69,AV69,BB69)</f>
        <v>90</v>
      </c>
      <c r="BM69" s="85"/>
      <c r="BN69" s="85"/>
      <c r="BO69" s="70"/>
      <c r="BP69" s="70"/>
      <c r="BQ69" s="70"/>
    </row>
    <row r="70" spans="1:69" s="1" customFormat="1" ht="35.25">
      <c r="A70" s="376" t="s">
        <v>30</v>
      </c>
      <c r="B70" s="377"/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8"/>
      <c r="T70" s="379"/>
      <c r="U70" s="380"/>
      <c r="V70" s="381"/>
      <c r="W70" s="382"/>
      <c r="X70" s="371"/>
      <c r="Y70" s="369"/>
      <c r="Z70" s="370"/>
      <c r="AA70" s="370"/>
      <c r="AB70" s="368"/>
      <c r="AC70" s="369"/>
      <c r="AD70" s="370"/>
      <c r="AE70" s="369"/>
      <c r="AF70" s="371">
        <f>ROUND(AH69/18,0)</f>
        <v>21</v>
      </c>
      <c r="AG70" s="370"/>
      <c r="AH70" s="370"/>
      <c r="AI70" s="370"/>
      <c r="AJ70" s="370"/>
      <c r="AK70" s="372"/>
      <c r="AL70" s="368">
        <f>ROUND(AN69/18,0)</f>
        <v>21</v>
      </c>
      <c r="AM70" s="370"/>
      <c r="AN70" s="370"/>
      <c r="AO70" s="370"/>
      <c r="AP70" s="370"/>
      <c r="AQ70" s="369"/>
      <c r="AR70" s="371">
        <f>ROUND(AT69/17,0)</f>
        <v>20</v>
      </c>
      <c r="AS70" s="370"/>
      <c r="AT70" s="370"/>
      <c r="AU70" s="370"/>
      <c r="AV70" s="370"/>
      <c r="AW70" s="369"/>
      <c r="AX70" s="357"/>
      <c r="AY70" s="358"/>
      <c r="AZ70" s="358"/>
      <c r="BA70" s="358"/>
      <c r="BB70" s="358"/>
      <c r="BC70" s="359"/>
      <c r="BD70" s="357"/>
      <c r="BE70" s="358"/>
      <c r="BF70" s="358"/>
      <c r="BG70" s="358"/>
      <c r="BH70" s="359"/>
      <c r="BI70" s="74">
        <f t="shared" si="1"/>
        <v>0</v>
      </c>
      <c r="BJ70" s="96">
        <f>SUM(AJ69,AP69,AV69,BB69)</f>
        <v>90</v>
      </c>
      <c r="BK70" s="66"/>
      <c r="BL70" s="66"/>
      <c r="BM70" s="85"/>
      <c r="BN70" s="85"/>
      <c r="BO70" s="70"/>
      <c r="BP70" s="70"/>
      <c r="BQ70" s="70"/>
    </row>
    <row r="71" spans="1:69" s="1" customFormat="1" ht="35.25">
      <c r="A71" s="360" t="s">
        <v>29</v>
      </c>
      <c r="B71" s="361"/>
      <c r="C71" s="361"/>
      <c r="D71" s="361"/>
      <c r="E71" s="361"/>
      <c r="F71" s="361"/>
      <c r="G71" s="361"/>
      <c r="H71" s="361"/>
      <c r="I71" s="361"/>
      <c r="J71" s="361"/>
      <c r="K71" s="361"/>
      <c r="L71" s="361"/>
      <c r="M71" s="361"/>
      <c r="N71" s="361"/>
      <c r="O71" s="361"/>
      <c r="P71" s="361"/>
      <c r="Q71" s="361"/>
      <c r="R71" s="361"/>
      <c r="S71" s="362"/>
      <c r="T71" s="351">
        <f>SUM(AF71:AW71)</f>
        <v>12</v>
      </c>
      <c r="U71" s="353"/>
      <c r="V71" s="352"/>
      <c r="W71" s="363"/>
      <c r="X71" s="351"/>
      <c r="Y71" s="353"/>
      <c r="Z71" s="352"/>
      <c r="AA71" s="352"/>
      <c r="AB71" s="364"/>
      <c r="AC71" s="353"/>
      <c r="AD71" s="352"/>
      <c r="AE71" s="353"/>
      <c r="AF71" s="351">
        <f>COUNTIF(P30:Q64,1)+COUNTIF(P30:Q64,1.2)</f>
        <v>5</v>
      </c>
      <c r="AG71" s="352"/>
      <c r="AH71" s="352"/>
      <c r="AI71" s="352"/>
      <c r="AJ71" s="352"/>
      <c r="AK71" s="363"/>
      <c r="AL71" s="365">
        <f>COUNTIF(P30:Q64,2)+COUNTIF(P30:Q64,1.2)+COUNTIF(P30:Q64,2.3)</f>
        <v>3</v>
      </c>
      <c r="AM71" s="366"/>
      <c r="AN71" s="366"/>
      <c r="AO71" s="366"/>
      <c r="AP71" s="366"/>
      <c r="AQ71" s="367"/>
      <c r="AR71" s="351">
        <f>COUNTIF(P30:Q64,3)+COUNTIF(P30:Q64,2.3)</f>
        <v>4</v>
      </c>
      <c r="AS71" s="352"/>
      <c r="AT71" s="352"/>
      <c r="AU71" s="352"/>
      <c r="AV71" s="352"/>
      <c r="AW71" s="353"/>
      <c r="AX71" s="257"/>
      <c r="AY71" s="258"/>
      <c r="AZ71" s="258"/>
      <c r="BA71" s="258"/>
      <c r="BB71" s="258"/>
      <c r="BC71" s="271"/>
      <c r="BD71" s="257"/>
      <c r="BE71" s="258"/>
      <c r="BF71" s="258"/>
      <c r="BG71" s="258"/>
      <c r="BH71" s="271"/>
      <c r="BI71" s="74">
        <f t="shared" si="1"/>
        <v>0</v>
      </c>
      <c r="BJ71" s="97">
        <f>SUM(R76,AI76)</f>
        <v>30</v>
      </c>
      <c r="BK71" s="66"/>
      <c r="BL71" s="66"/>
      <c r="BM71" s="85"/>
      <c r="BN71" s="85"/>
      <c r="BO71" s="70"/>
      <c r="BP71" s="70"/>
      <c r="BQ71" s="70"/>
    </row>
    <row r="72" spans="1:69" s="1" customFormat="1" ht="36" thickBot="1">
      <c r="A72" s="354" t="s">
        <v>28</v>
      </c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  <c r="Q72" s="355"/>
      <c r="R72" s="355"/>
      <c r="S72" s="356"/>
      <c r="T72" s="339">
        <f>SUM(AF72:AW72)</f>
        <v>11</v>
      </c>
      <c r="U72" s="343"/>
      <c r="V72" s="340"/>
      <c r="W72" s="341"/>
      <c r="X72" s="339"/>
      <c r="Y72" s="343"/>
      <c r="Z72" s="340"/>
      <c r="AA72" s="340"/>
      <c r="AB72" s="342"/>
      <c r="AC72" s="343"/>
      <c r="AD72" s="340"/>
      <c r="AE72" s="343"/>
      <c r="AF72" s="339">
        <f>COUNTIF(R30:S64,1)+COUNTIF(R30:S64,1.2)</f>
        <v>3</v>
      </c>
      <c r="AG72" s="340"/>
      <c r="AH72" s="340"/>
      <c r="AI72" s="340"/>
      <c r="AJ72" s="340"/>
      <c r="AK72" s="341"/>
      <c r="AL72" s="342">
        <f>COUNTIF(R30:S64,2)+COUNTIF(R30:S64,1.2)+COUNTIF(R30:S64,2.3)</f>
        <v>4</v>
      </c>
      <c r="AM72" s="340"/>
      <c r="AN72" s="340"/>
      <c r="AO72" s="340"/>
      <c r="AP72" s="340"/>
      <c r="AQ72" s="343"/>
      <c r="AR72" s="344">
        <f>COUNTIF(R30:S64,3)+COUNTIF(R30:S64,2.3)</f>
        <v>4</v>
      </c>
      <c r="AS72" s="345"/>
      <c r="AT72" s="345"/>
      <c r="AU72" s="345"/>
      <c r="AV72" s="345"/>
      <c r="AW72" s="346"/>
      <c r="AX72" s="278"/>
      <c r="AY72" s="279"/>
      <c r="AZ72" s="279"/>
      <c r="BA72" s="279"/>
      <c r="BB72" s="279"/>
      <c r="BC72" s="280"/>
      <c r="BD72" s="278"/>
      <c r="BE72" s="279"/>
      <c r="BF72" s="279"/>
      <c r="BG72" s="279"/>
      <c r="BH72" s="280"/>
      <c r="BI72" s="74">
        <f t="shared" si="1"/>
        <v>0</v>
      </c>
      <c r="BJ72" s="71">
        <f>SUM(BJ70:BJ71)</f>
        <v>120</v>
      </c>
      <c r="BK72" s="98">
        <f>SUM(T64,T60,T62,T49,T50)</f>
        <v>702</v>
      </c>
      <c r="BL72" s="98">
        <f>BK72*100/T39</f>
        <v>33.620689655172413</v>
      </c>
      <c r="BM72" s="85"/>
      <c r="BN72" s="85"/>
      <c r="BO72" s="70"/>
      <c r="BP72" s="70"/>
      <c r="BQ72" s="70"/>
    </row>
    <row r="73" spans="1:69" s="2" customFormat="1" ht="28.35" customHeight="1" thickBo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03"/>
      <c r="S73" s="103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99"/>
      <c r="BE73" s="99"/>
      <c r="BF73" s="99"/>
      <c r="BG73" s="99"/>
      <c r="BH73" s="99"/>
      <c r="BI73" s="74">
        <f t="shared" ref="BI73" si="4">SUM(AJ73,AP73,AV73,BB73)</f>
        <v>0</v>
      </c>
      <c r="BJ73" s="66"/>
      <c r="BK73" s="66"/>
      <c r="BL73" s="66"/>
      <c r="BM73" s="85"/>
      <c r="BN73" s="85"/>
      <c r="BO73" s="25"/>
      <c r="BP73" s="25"/>
      <c r="BQ73" s="25"/>
    </row>
    <row r="74" spans="1:69" s="150" customFormat="1" ht="38.25" customHeight="1" thickBot="1">
      <c r="A74" s="347" t="s">
        <v>303</v>
      </c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9"/>
      <c r="U74" s="347" t="s">
        <v>27</v>
      </c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I74" s="348"/>
      <c r="AJ74" s="348"/>
      <c r="AK74" s="348"/>
      <c r="AL74" s="348"/>
      <c r="AM74" s="348"/>
      <c r="AN74" s="348"/>
      <c r="AO74" s="348"/>
      <c r="AP74" s="350"/>
      <c r="AQ74" s="347" t="s">
        <v>26</v>
      </c>
      <c r="AR74" s="348"/>
      <c r="AS74" s="348"/>
      <c r="AT74" s="348"/>
      <c r="AU74" s="348"/>
      <c r="AV74" s="348"/>
      <c r="AW74" s="348"/>
      <c r="AX74" s="348"/>
      <c r="AY74" s="348"/>
      <c r="AZ74" s="348"/>
      <c r="BA74" s="348"/>
      <c r="BB74" s="348"/>
      <c r="BC74" s="348"/>
      <c r="BD74" s="348"/>
      <c r="BE74" s="348"/>
      <c r="BF74" s="348"/>
      <c r="BG74" s="348"/>
      <c r="BH74" s="350"/>
      <c r="BI74" s="175"/>
      <c r="BJ74" s="161"/>
      <c r="BK74" s="176"/>
      <c r="BL74" s="176"/>
      <c r="BM74" s="177"/>
      <c r="BN74" s="178"/>
    </row>
    <row r="75" spans="1:69" s="150" customFormat="1" ht="64.5" customHeight="1" thickBot="1">
      <c r="A75" s="337" t="s">
        <v>25</v>
      </c>
      <c r="B75" s="330"/>
      <c r="C75" s="330"/>
      <c r="D75" s="330"/>
      <c r="E75" s="330"/>
      <c r="F75" s="330"/>
      <c r="G75" s="330"/>
      <c r="H75" s="330"/>
      <c r="I75" s="330"/>
      <c r="J75" s="330"/>
      <c r="K75" s="330"/>
      <c r="L75" s="330" t="s">
        <v>24</v>
      </c>
      <c r="M75" s="330"/>
      <c r="N75" s="330"/>
      <c r="O75" s="330" t="s">
        <v>23</v>
      </c>
      <c r="P75" s="330"/>
      <c r="Q75" s="330"/>
      <c r="R75" s="329" t="s">
        <v>22</v>
      </c>
      <c r="S75" s="330"/>
      <c r="T75" s="338"/>
      <c r="U75" s="337" t="s">
        <v>24</v>
      </c>
      <c r="V75" s="330"/>
      <c r="W75" s="330"/>
      <c r="X75" s="330"/>
      <c r="Y75" s="330"/>
      <c r="Z75" s="330"/>
      <c r="AA75" s="330"/>
      <c r="AB75" s="330" t="s">
        <v>23</v>
      </c>
      <c r="AC75" s="330"/>
      <c r="AD75" s="330"/>
      <c r="AE75" s="330"/>
      <c r="AF75" s="330"/>
      <c r="AG75" s="330"/>
      <c r="AH75" s="330"/>
      <c r="AI75" s="329" t="s">
        <v>126</v>
      </c>
      <c r="AJ75" s="330"/>
      <c r="AK75" s="330"/>
      <c r="AL75" s="330"/>
      <c r="AM75" s="330"/>
      <c r="AN75" s="330"/>
      <c r="AO75" s="330"/>
      <c r="AP75" s="331"/>
      <c r="AQ75" s="332" t="s">
        <v>21</v>
      </c>
      <c r="AR75" s="333"/>
      <c r="AS75" s="333"/>
      <c r="AT75" s="333"/>
      <c r="AU75" s="333"/>
      <c r="AV75" s="333"/>
      <c r="AW75" s="333"/>
      <c r="AX75" s="333"/>
      <c r="AY75" s="333"/>
      <c r="AZ75" s="333"/>
      <c r="BA75" s="333"/>
      <c r="BB75" s="333"/>
      <c r="BC75" s="333"/>
      <c r="BD75" s="333"/>
      <c r="BE75" s="333"/>
      <c r="BF75" s="333"/>
      <c r="BG75" s="333"/>
      <c r="BH75" s="334"/>
      <c r="BI75" s="175"/>
      <c r="BJ75" s="161"/>
      <c r="BK75" s="176"/>
      <c r="BL75" s="176"/>
      <c r="BM75" s="177"/>
      <c r="BN75" s="178"/>
    </row>
    <row r="76" spans="1:69" s="150" customFormat="1" ht="47.25" customHeight="1" thickBot="1">
      <c r="A76" s="275" t="s">
        <v>20</v>
      </c>
      <c r="B76" s="276"/>
      <c r="C76" s="276"/>
      <c r="D76" s="276"/>
      <c r="E76" s="276"/>
      <c r="F76" s="276"/>
      <c r="G76" s="276"/>
      <c r="H76" s="276"/>
      <c r="I76" s="276"/>
      <c r="J76" s="276"/>
      <c r="K76" s="276"/>
      <c r="L76" s="276">
        <v>4</v>
      </c>
      <c r="M76" s="276"/>
      <c r="N76" s="276"/>
      <c r="O76" s="276">
        <v>4</v>
      </c>
      <c r="P76" s="276"/>
      <c r="Q76" s="276"/>
      <c r="R76" s="276">
        <f>O76*1.5</f>
        <v>6</v>
      </c>
      <c r="S76" s="276"/>
      <c r="T76" s="336"/>
      <c r="U76" s="275">
        <v>4</v>
      </c>
      <c r="V76" s="276"/>
      <c r="W76" s="276"/>
      <c r="X76" s="276"/>
      <c r="Y76" s="276"/>
      <c r="Z76" s="276"/>
      <c r="AA76" s="276"/>
      <c r="AB76" s="276">
        <v>16</v>
      </c>
      <c r="AC76" s="276"/>
      <c r="AD76" s="276"/>
      <c r="AE76" s="276"/>
      <c r="AF76" s="276"/>
      <c r="AG76" s="276"/>
      <c r="AH76" s="276"/>
      <c r="AI76" s="276">
        <f>AB76*1.5</f>
        <v>24</v>
      </c>
      <c r="AJ76" s="276"/>
      <c r="AK76" s="276"/>
      <c r="AL76" s="276"/>
      <c r="AM76" s="276"/>
      <c r="AN76" s="276"/>
      <c r="AO76" s="276"/>
      <c r="AP76" s="277"/>
      <c r="AQ76" s="266"/>
      <c r="AR76" s="267"/>
      <c r="AS76" s="267"/>
      <c r="AT76" s="267"/>
      <c r="AU76" s="267"/>
      <c r="AV76" s="267"/>
      <c r="AW76" s="267"/>
      <c r="AX76" s="267"/>
      <c r="AY76" s="267"/>
      <c r="AZ76" s="267"/>
      <c r="BA76" s="267"/>
      <c r="BB76" s="267"/>
      <c r="BC76" s="267"/>
      <c r="BD76" s="267"/>
      <c r="BE76" s="267"/>
      <c r="BF76" s="267"/>
      <c r="BG76" s="267"/>
      <c r="BH76" s="335"/>
      <c r="BI76" s="179"/>
      <c r="BJ76" s="161"/>
      <c r="BK76" s="176"/>
      <c r="BL76" s="176"/>
      <c r="BM76" s="177"/>
      <c r="BN76" s="178"/>
    </row>
    <row r="77" spans="1:69" s="2" customFormat="1" ht="28.35" customHeight="1">
      <c r="A77" s="55"/>
      <c r="B77" s="55"/>
      <c r="C77" s="55"/>
      <c r="D77" s="55"/>
      <c r="E77" s="55"/>
      <c r="F77" s="55"/>
      <c r="G77" s="55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28"/>
      <c r="BJ77" s="66"/>
      <c r="BK77" s="66"/>
      <c r="BL77" s="66"/>
      <c r="BM77" s="85"/>
      <c r="BN77" s="85"/>
      <c r="BO77" s="25"/>
      <c r="BP77" s="25"/>
      <c r="BQ77" s="25"/>
    </row>
    <row r="78" spans="1:69" s="2" customFormat="1" ht="30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47" t="s">
        <v>120</v>
      </c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8"/>
      <c r="BE78" s="58"/>
      <c r="BF78" s="58"/>
      <c r="BG78" s="58"/>
      <c r="BH78" s="58"/>
      <c r="BI78" s="28"/>
      <c r="BJ78" s="66"/>
      <c r="BK78" s="66"/>
      <c r="BL78" s="66"/>
      <c r="BM78" s="85"/>
      <c r="BN78" s="85"/>
      <c r="BO78" s="25"/>
      <c r="BP78" s="25"/>
      <c r="BQ78" s="25"/>
    </row>
    <row r="79" spans="1:69" s="2" customFormat="1" ht="18.75" customHeight="1" thickBo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03"/>
      <c r="S79" s="103"/>
      <c r="T79" s="1"/>
      <c r="U79" s="59"/>
      <c r="V79" s="5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99"/>
      <c r="BE79" s="99"/>
      <c r="BF79" s="99"/>
      <c r="BG79" s="99"/>
      <c r="BH79" s="99"/>
      <c r="BI79" s="28"/>
      <c r="BJ79" s="66"/>
      <c r="BK79" s="66"/>
      <c r="BL79" s="66"/>
      <c r="BM79" s="85"/>
      <c r="BN79" s="85"/>
      <c r="BO79" s="25"/>
      <c r="BP79" s="25"/>
      <c r="BQ79" s="25"/>
    </row>
    <row r="80" spans="1:69" s="139" customFormat="1" ht="102.75" customHeight="1" thickBot="1">
      <c r="A80" s="244" t="s">
        <v>124</v>
      </c>
      <c r="B80" s="245"/>
      <c r="C80" s="245"/>
      <c r="D80" s="246"/>
      <c r="E80" s="283" t="s">
        <v>125</v>
      </c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/>
      <c r="AN80" s="283"/>
      <c r="AO80" s="283"/>
      <c r="AP80" s="283"/>
      <c r="AQ80" s="283"/>
      <c r="AR80" s="283"/>
      <c r="AS80" s="283"/>
      <c r="AT80" s="283"/>
      <c r="AU80" s="283"/>
      <c r="AV80" s="283"/>
      <c r="AW80" s="283"/>
      <c r="AX80" s="283"/>
      <c r="AY80" s="283"/>
      <c r="AZ80" s="283"/>
      <c r="BA80" s="283"/>
      <c r="BB80" s="283"/>
      <c r="BC80" s="283"/>
      <c r="BD80" s="244" t="s">
        <v>19</v>
      </c>
      <c r="BE80" s="245"/>
      <c r="BF80" s="245"/>
      <c r="BG80" s="245"/>
      <c r="BH80" s="246"/>
      <c r="BI80" s="134"/>
      <c r="BJ80" s="67"/>
      <c r="BK80" s="67"/>
      <c r="BL80" s="67"/>
      <c r="BM80" s="87"/>
      <c r="BN80" s="87"/>
      <c r="BO80" s="138"/>
      <c r="BP80" s="138"/>
      <c r="BQ80" s="138"/>
    </row>
    <row r="81" spans="1:325" s="79" customFormat="1" ht="76.5" customHeight="1">
      <c r="A81" s="323" t="s">
        <v>18</v>
      </c>
      <c r="B81" s="324"/>
      <c r="C81" s="324"/>
      <c r="D81" s="325"/>
      <c r="E81" s="326" t="s">
        <v>263</v>
      </c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7"/>
      <c r="AA81" s="327"/>
      <c r="AB81" s="327"/>
      <c r="AC81" s="327"/>
      <c r="AD81" s="327"/>
      <c r="AE81" s="327"/>
      <c r="AF81" s="327"/>
      <c r="AG81" s="327"/>
      <c r="AH81" s="327"/>
      <c r="AI81" s="327"/>
      <c r="AJ81" s="327"/>
      <c r="AK81" s="327"/>
      <c r="AL81" s="327"/>
      <c r="AM81" s="327"/>
      <c r="AN81" s="327"/>
      <c r="AO81" s="327"/>
      <c r="AP81" s="327"/>
      <c r="AQ81" s="327"/>
      <c r="AR81" s="327"/>
      <c r="AS81" s="327"/>
      <c r="AT81" s="327"/>
      <c r="AU81" s="327"/>
      <c r="AV81" s="327"/>
      <c r="AW81" s="327"/>
      <c r="AX81" s="327"/>
      <c r="AY81" s="327"/>
      <c r="AZ81" s="327"/>
      <c r="BA81" s="327"/>
      <c r="BB81" s="327"/>
      <c r="BC81" s="328"/>
      <c r="BD81" s="604" t="s">
        <v>337</v>
      </c>
      <c r="BE81" s="605"/>
      <c r="BF81" s="605"/>
      <c r="BG81" s="605"/>
      <c r="BH81" s="606"/>
      <c r="BI81" s="123" t="s">
        <v>332</v>
      </c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122"/>
      <c r="CS81" s="122"/>
      <c r="CT81" s="122"/>
      <c r="CU81" s="122"/>
      <c r="CV81" s="122"/>
      <c r="CW81" s="122"/>
      <c r="CX81" s="122"/>
      <c r="CY81" s="122"/>
      <c r="CZ81" s="122"/>
      <c r="DA81" s="122"/>
      <c r="DB81" s="122"/>
      <c r="DC81" s="122"/>
      <c r="DD81" s="122"/>
      <c r="DE81" s="122"/>
      <c r="DF81" s="122"/>
      <c r="DG81" s="122"/>
      <c r="DH81" s="122"/>
      <c r="DI81" s="122"/>
      <c r="DJ81" s="122"/>
      <c r="DK81" s="122"/>
      <c r="DL81" s="122"/>
      <c r="DM81" s="122"/>
      <c r="DN81" s="122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22"/>
      <c r="EC81" s="122"/>
      <c r="ED81" s="122"/>
      <c r="EE81" s="122"/>
      <c r="EF81" s="122"/>
      <c r="EG81" s="122"/>
      <c r="EH81" s="122"/>
      <c r="EI81" s="122"/>
      <c r="EJ81" s="122"/>
      <c r="EK81" s="122"/>
      <c r="EL81" s="122"/>
      <c r="EM81" s="122"/>
      <c r="EN81" s="122"/>
      <c r="EO81" s="122"/>
      <c r="EP81" s="122"/>
      <c r="EQ81" s="122"/>
      <c r="ER81" s="122"/>
      <c r="ES81" s="122"/>
      <c r="ET81" s="122"/>
      <c r="EU81" s="122"/>
      <c r="EV81" s="122"/>
      <c r="EW81" s="122"/>
      <c r="EX81" s="122"/>
      <c r="EY81" s="122"/>
      <c r="EZ81" s="122"/>
      <c r="FA81" s="122"/>
      <c r="FB81" s="122"/>
      <c r="FC81" s="122"/>
      <c r="FD81" s="122"/>
      <c r="FE81" s="122"/>
      <c r="FF81" s="122"/>
      <c r="FG81" s="122"/>
      <c r="FH81" s="122"/>
      <c r="FI81" s="122"/>
      <c r="FJ81" s="122"/>
      <c r="FK81" s="122"/>
      <c r="FL81" s="122"/>
      <c r="FM81" s="122"/>
      <c r="FN81" s="122"/>
      <c r="FO81" s="122"/>
      <c r="FP81" s="122"/>
      <c r="FQ81" s="122"/>
      <c r="FR81" s="122"/>
      <c r="FS81" s="122"/>
      <c r="FT81" s="122"/>
      <c r="FU81" s="122"/>
      <c r="FV81" s="122"/>
      <c r="FW81" s="122"/>
      <c r="FX81" s="122"/>
      <c r="FY81" s="122"/>
      <c r="FZ81" s="122"/>
      <c r="GA81" s="122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122"/>
      <c r="JN81" s="122"/>
      <c r="JO81" s="122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</row>
    <row r="82" spans="1:325" s="124" customFormat="1" ht="48.2" customHeight="1">
      <c r="A82" s="257" t="s">
        <v>17</v>
      </c>
      <c r="B82" s="258"/>
      <c r="C82" s="258"/>
      <c r="D82" s="271"/>
      <c r="E82" s="260" t="s">
        <v>287</v>
      </c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  <c r="AU82" s="261"/>
      <c r="AV82" s="261"/>
      <c r="AW82" s="261"/>
      <c r="AX82" s="261"/>
      <c r="AY82" s="261"/>
      <c r="AZ82" s="261"/>
      <c r="BA82" s="261"/>
      <c r="BB82" s="261"/>
      <c r="BC82" s="303"/>
      <c r="BD82" s="607" t="s">
        <v>328</v>
      </c>
      <c r="BE82" s="608"/>
      <c r="BF82" s="608"/>
      <c r="BG82" s="608"/>
      <c r="BH82" s="609"/>
      <c r="BI82" s="123" t="s">
        <v>253</v>
      </c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122"/>
      <c r="DQ82" s="122"/>
      <c r="DR82" s="122"/>
      <c r="DS82" s="122"/>
      <c r="DT82" s="122"/>
      <c r="DU82" s="122"/>
      <c r="DV82" s="122"/>
      <c r="DW82" s="122"/>
      <c r="DX82" s="122"/>
      <c r="DY82" s="122"/>
      <c r="DZ82" s="122"/>
      <c r="EA82" s="122"/>
      <c r="EB82" s="122"/>
      <c r="EC82" s="122"/>
      <c r="ED82" s="122"/>
      <c r="EE82" s="122"/>
      <c r="EF82" s="122"/>
      <c r="EG82" s="122"/>
      <c r="EH82" s="122"/>
      <c r="EI82" s="122"/>
      <c r="EJ82" s="122"/>
      <c r="EK82" s="122"/>
      <c r="EL82" s="122"/>
      <c r="EM82" s="122"/>
      <c r="EN82" s="122"/>
      <c r="EO82" s="122"/>
      <c r="EP82" s="122"/>
      <c r="EQ82" s="122"/>
      <c r="ER82" s="122"/>
      <c r="ES82" s="122"/>
      <c r="ET82" s="122"/>
      <c r="EU82" s="122"/>
      <c r="EV82" s="122"/>
      <c r="EW82" s="122"/>
      <c r="EX82" s="122"/>
      <c r="EY82" s="122"/>
      <c r="EZ82" s="122"/>
      <c r="FA82" s="122"/>
      <c r="FB82" s="122"/>
      <c r="FC82" s="122"/>
      <c r="FD82" s="122"/>
      <c r="FE82" s="122"/>
      <c r="FF82" s="122"/>
      <c r="FG82" s="122"/>
      <c r="FH82" s="122"/>
      <c r="FI82" s="122"/>
      <c r="FJ82" s="122"/>
      <c r="FK82" s="122"/>
      <c r="FL82" s="122"/>
      <c r="FM82" s="122"/>
      <c r="FN82" s="122"/>
      <c r="FO82" s="122"/>
      <c r="FP82" s="122"/>
      <c r="FQ82" s="122"/>
      <c r="FR82" s="122"/>
      <c r="FS82" s="122"/>
      <c r="FT82" s="122"/>
      <c r="FU82" s="122"/>
      <c r="FV82" s="122"/>
      <c r="FW82" s="122"/>
      <c r="FX82" s="122"/>
      <c r="FY82" s="122"/>
      <c r="FZ82" s="122"/>
      <c r="GA82" s="122"/>
      <c r="GB82" s="122"/>
      <c r="GC82" s="122"/>
      <c r="GD82" s="122"/>
      <c r="GE82" s="122"/>
      <c r="GF82" s="122"/>
      <c r="GG82" s="122"/>
      <c r="GH82" s="122"/>
      <c r="GI82" s="122"/>
      <c r="GJ82" s="122"/>
      <c r="GK82" s="122"/>
      <c r="GL82" s="122"/>
      <c r="GM82" s="122"/>
      <c r="GN82" s="122"/>
      <c r="GO82" s="122"/>
      <c r="GP82" s="122"/>
      <c r="GQ82" s="122"/>
      <c r="GR82" s="122"/>
      <c r="GS82" s="122"/>
      <c r="GT82" s="122"/>
      <c r="GU82" s="122"/>
      <c r="GV82" s="122"/>
      <c r="GW82" s="122"/>
      <c r="GX82" s="122"/>
      <c r="GY82" s="122"/>
      <c r="GZ82" s="122"/>
      <c r="HA82" s="122"/>
      <c r="HB82" s="122"/>
      <c r="HC82" s="122"/>
      <c r="HD82" s="122"/>
      <c r="HE82" s="122"/>
      <c r="HF82" s="122"/>
      <c r="HG82" s="122"/>
      <c r="HH82" s="122"/>
      <c r="HI82" s="122"/>
      <c r="HJ82" s="122"/>
      <c r="HK82" s="122"/>
      <c r="HL82" s="122"/>
      <c r="HM82" s="122"/>
      <c r="HN82" s="122"/>
      <c r="HO82" s="122"/>
      <c r="HP82" s="122"/>
      <c r="HQ82" s="122"/>
      <c r="HR82" s="122"/>
      <c r="HS82" s="122"/>
      <c r="HT82" s="122"/>
      <c r="HU82" s="122"/>
      <c r="HV82" s="122"/>
      <c r="HW82" s="122"/>
      <c r="HX82" s="122"/>
      <c r="HY82" s="122"/>
      <c r="HZ82" s="122"/>
      <c r="IA82" s="122"/>
      <c r="IB82" s="122"/>
      <c r="IC82" s="122"/>
      <c r="ID82" s="122"/>
      <c r="IE82" s="122"/>
      <c r="IF82" s="122"/>
      <c r="IG82" s="122"/>
      <c r="IH82" s="122"/>
      <c r="II82" s="122"/>
      <c r="IJ82" s="122"/>
      <c r="IK82" s="122"/>
      <c r="IL82" s="122"/>
      <c r="IM82" s="122"/>
      <c r="IN82" s="122"/>
      <c r="IO82" s="122"/>
      <c r="IP82" s="122"/>
      <c r="IQ82" s="122"/>
      <c r="IR82" s="122"/>
      <c r="IS82" s="122"/>
      <c r="IT82" s="122"/>
      <c r="IU82" s="122"/>
      <c r="IV82" s="122"/>
      <c r="IW82" s="122"/>
      <c r="IX82" s="122"/>
      <c r="IY82" s="122"/>
      <c r="IZ82" s="122"/>
      <c r="JA82" s="122"/>
      <c r="JB82" s="122"/>
      <c r="JC82" s="122"/>
      <c r="JD82" s="122"/>
      <c r="JE82" s="122"/>
      <c r="JF82" s="122"/>
      <c r="JG82" s="122"/>
      <c r="JH82" s="122"/>
      <c r="JI82" s="122"/>
      <c r="JJ82" s="122"/>
      <c r="JK82" s="122"/>
      <c r="JL82" s="122"/>
      <c r="JM82" s="122"/>
      <c r="JN82" s="122"/>
      <c r="JO82" s="122"/>
      <c r="JP82" s="122"/>
      <c r="JQ82" s="122"/>
      <c r="JR82" s="122"/>
      <c r="JS82" s="122"/>
      <c r="JT82" s="122"/>
      <c r="JU82" s="122"/>
      <c r="JV82" s="122"/>
      <c r="JW82" s="122"/>
      <c r="JX82" s="122"/>
      <c r="JY82" s="122"/>
      <c r="JZ82" s="122"/>
      <c r="KA82" s="122"/>
      <c r="KB82" s="122"/>
      <c r="KC82" s="122"/>
      <c r="KD82" s="122"/>
      <c r="KE82" s="122"/>
      <c r="KF82" s="122"/>
      <c r="KG82" s="122"/>
      <c r="KH82" s="122"/>
      <c r="KI82" s="122"/>
      <c r="KJ82" s="122"/>
      <c r="KK82" s="122"/>
      <c r="KL82" s="122"/>
      <c r="KM82" s="122"/>
      <c r="KN82" s="122"/>
      <c r="KO82" s="122"/>
      <c r="KP82" s="122"/>
      <c r="KQ82" s="122"/>
      <c r="KR82" s="122"/>
      <c r="KS82" s="122"/>
      <c r="KT82" s="122"/>
      <c r="KU82" s="122"/>
      <c r="KV82" s="122"/>
      <c r="KW82" s="122"/>
      <c r="KX82" s="122"/>
      <c r="KY82" s="122"/>
      <c r="KZ82" s="122"/>
      <c r="LA82" s="122"/>
      <c r="LB82" s="122"/>
      <c r="LC82" s="122"/>
      <c r="LD82" s="122"/>
      <c r="LE82" s="122"/>
      <c r="LF82" s="122"/>
      <c r="LG82" s="122"/>
      <c r="LH82" s="122"/>
      <c r="LI82" s="122"/>
      <c r="LJ82" s="122"/>
      <c r="LK82" s="122"/>
      <c r="LL82" s="122"/>
      <c r="LM82" s="122"/>
    </row>
    <row r="83" spans="1:325" s="79" customFormat="1" ht="76.5" customHeight="1">
      <c r="A83" s="297" t="s">
        <v>16</v>
      </c>
      <c r="B83" s="298"/>
      <c r="C83" s="298"/>
      <c r="D83" s="299"/>
      <c r="E83" s="300" t="s">
        <v>288</v>
      </c>
      <c r="F83" s="301"/>
      <c r="G83" s="301"/>
      <c r="H83" s="301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301"/>
      <c r="AN83" s="301"/>
      <c r="AO83" s="301"/>
      <c r="AP83" s="301"/>
      <c r="AQ83" s="301"/>
      <c r="AR83" s="301"/>
      <c r="AS83" s="301"/>
      <c r="AT83" s="301"/>
      <c r="AU83" s="301"/>
      <c r="AV83" s="301"/>
      <c r="AW83" s="301"/>
      <c r="AX83" s="301"/>
      <c r="AY83" s="301"/>
      <c r="AZ83" s="301"/>
      <c r="BA83" s="301"/>
      <c r="BB83" s="301"/>
      <c r="BC83" s="302"/>
      <c r="BD83" s="610" t="s">
        <v>338</v>
      </c>
      <c r="BE83" s="611"/>
      <c r="BF83" s="611"/>
      <c r="BG83" s="611"/>
      <c r="BH83" s="612"/>
      <c r="BI83" s="123" t="s">
        <v>254</v>
      </c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2"/>
      <c r="EL83" s="122"/>
      <c r="EM83" s="122"/>
      <c r="EN83" s="122"/>
      <c r="EO83" s="122"/>
      <c r="EP83" s="122"/>
      <c r="EQ83" s="122"/>
      <c r="ER83" s="122"/>
      <c r="ES83" s="122"/>
      <c r="ET83" s="122"/>
      <c r="EU83" s="122"/>
      <c r="EV83" s="122"/>
      <c r="EW83" s="122"/>
      <c r="EX83" s="122"/>
      <c r="EY83" s="122"/>
      <c r="EZ83" s="122"/>
      <c r="FA83" s="122"/>
      <c r="FB83" s="122"/>
      <c r="FC83" s="122"/>
      <c r="FD83" s="122"/>
      <c r="FE83" s="122"/>
      <c r="FF83" s="122"/>
      <c r="FG83" s="122"/>
      <c r="FH83" s="122"/>
      <c r="FI83" s="122"/>
      <c r="FJ83" s="122"/>
      <c r="FK83" s="122"/>
      <c r="FL83" s="122"/>
      <c r="FM83" s="122"/>
      <c r="FN83" s="122"/>
      <c r="FO83" s="122"/>
      <c r="FP83" s="122"/>
      <c r="FQ83" s="122"/>
      <c r="FR83" s="122"/>
      <c r="FS83" s="122"/>
      <c r="FT83" s="122"/>
      <c r="FU83" s="122"/>
      <c r="FV83" s="122"/>
      <c r="FW83" s="122"/>
      <c r="FX83" s="122"/>
      <c r="FY83" s="122"/>
      <c r="FZ83" s="122"/>
      <c r="GA83" s="122"/>
      <c r="GB83" s="122"/>
      <c r="GC83" s="122"/>
      <c r="GD83" s="122"/>
      <c r="GE83" s="122"/>
      <c r="GF83" s="122"/>
      <c r="GG83" s="122"/>
      <c r="GH83" s="122"/>
      <c r="GI83" s="122"/>
      <c r="GJ83" s="122"/>
      <c r="GK83" s="122"/>
      <c r="GL83" s="122"/>
      <c r="GM83" s="122"/>
      <c r="GN83" s="122"/>
      <c r="GO83" s="122"/>
      <c r="GP83" s="122"/>
      <c r="GQ83" s="122"/>
      <c r="GR83" s="122"/>
      <c r="GS83" s="122"/>
      <c r="GT83" s="122"/>
      <c r="GU83" s="122"/>
      <c r="GV83" s="122"/>
      <c r="GW83" s="122"/>
      <c r="GX83" s="122"/>
      <c r="GY83" s="122"/>
      <c r="GZ83" s="122"/>
      <c r="HA83" s="122"/>
      <c r="HB83" s="122"/>
      <c r="HC83" s="122"/>
      <c r="HD83" s="122"/>
      <c r="HE83" s="122"/>
      <c r="HF83" s="122"/>
      <c r="HG83" s="122"/>
      <c r="HH83" s="122"/>
      <c r="HI83" s="122"/>
      <c r="HJ83" s="122"/>
      <c r="HK83" s="122"/>
      <c r="HL83" s="122"/>
      <c r="HM83" s="122"/>
      <c r="HN83" s="122"/>
      <c r="HO83" s="122"/>
      <c r="HP83" s="122"/>
      <c r="HQ83" s="122"/>
      <c r="HR83" s="122"/>
      <c r="HS83" s="122"/>
      <c r="HT83" s="122"/>
      <c r="HU83" s="122"/>
      <c r="HV83" s="122"/>
      <c r="HW83" s="122"/>
      <c r="HX83" s="122"/>
      <c r="HY83" s="122"/>
      <c r="HZ83" s="122"/>
      <c r="IA83" s="122"/>
      <c r="IB83" s="122"/>
      <c r="IC83" s="122"/>
      <c r="ID83" s="122"/>
      <c r="IE83" s="122"/>
      <c r="IF83" s="122"/>
      <c r="IG83" s="122"/>
      <c r="IH83" s="122"/>
      <c r="II83" s="122"/>
      <c r="IJ83" s="122"/>
      <c r="IK83" s="122"/>
      <c r="IL83" s="122"/>
      <c r="IM83" s="122"/>
      <c r="IN83" s="122"/>
      <c r="IO83" s="122"/>
      <c r="IP83" s="122"/>
      <c r="IQ83" s="122"/>
      <c r="IR83" s="122"/>
      <c r="IS83" s="122"/>
      <c r="IT83" s="122"/>
      <c r="IU83" s="122"/>
      <c r="IV83" s="122"/>
      <c r="IW83" s="122"/>
      <c r="IX83" s="122"/>
      <c r="IY83" s="122"/>
      <c r="IZ83" s="122"/>
      <c r="JA83" s="122"/>
      <c r="JB83" s="122"/>
      <c r="JC83" s="122"/>
      <c r="JD83" s="122"/>
      <c r="JE83" s="122"/>
      <c r="JF83" s="122"/>
      <c r="JG83" s="122"/>
      <c r="JH83" s="122"/>
      <c r="JI83" s="122"/>
      <c r="JJ83" s="122"/>
      <c r="JK83" s="122"/>
      <c r="JL83" s="122"/>
      <c r="JM83" s="122"/>
      <c r="JN83" s="122"/>
      <c r="JO83" s="122"/>
      <c r="JP83" s="122"/>
      <c r="JQ83" s="122"/>
      <c r="JR83" s="122"/>
      <c r="JS83" s="122"/>
      <c r="JT83" s="122"/>
      <c r="JU83" s="122"/>
      <c r="JV83" s="122"/>
      <c r="JW83" s="122"/>
      <c r="JX83" s="122"/>
      <c r="JY83" s="122"/>
      <c r="JZ83" s="122"/>
      <c r="KA83" s="122"/>
      <c r="KB83" s="122"/>
      <c r="KC83" s="122"/>
      <c r="KD83" s="122"/>
      <c r="KE83" s="122"/>
      <c r="KF83" s="122"/>
      <c r="KG83" s="122"/>
      <c r="KH83" s="122"/>
      <c r="KI83" s="122"/>
      <c r="KJ83" s="122"/>
      <c r="KK83" s="122"/>
      <c r="KL83" s="122"/>
      <c r="KM83" s="122"/>
      <c r="KN83" s="122"/>
      <c r="KO83" s="122"/>
      <c r="KP83" s="122"/>
      <c r="KQ83" s="122"/>
      <c r="KR83" s="122"/>
      <c r="KS83" s="122"/>
      <c r="KT83" s="122"/>
      <c r="KU83" s="122"/>
      <c r="KV83" s="122"/>
      <c r="KW83" s="122"/>
      <c r="KX83" s="122"/>
      <c r="KY83" s="122"/>
      <c r="KZ83" s="122"/>
      <c r="LA83" s="122"/>
      <c r="LB83" s="122"/>
      <c r="LC83" s="122"/>
      <c r="LD83" s="122"/>
      <c r="LE83" s="122"/>
      <c r="LF83" s="122"/>
      <c r="LG83" s="122"/>
      <c r="LH83" s="122"/>
      <c r="LI83" s="122"/>
      <c r="LJ83" s="122"/>
      <c r="LK83" s="122"/>
      <c r="LL83" s="122"/>
      <c r="LM83" s="122"/>
    </row>
    <row r="84" spans="1:325" s="125" customFormat="1" ht="48.2" customHeight="1">
      <c r="A84" s="317" t="s">
        <v>15</v>
      </c>
      <c r="B84" s="318"/>
      <c r="C84" s="318"/>
      <c r="D84" s="319"/>
      <c r="E84" s="320" t="s">
        <v>246</v>
      </c>
      <c r="F84" s="321"/>
      <c r="G84" s="321"/>
      <c r="H84" s="321"/>
      <c r="I84" s="321"/>
      <c r="J84" s="321"/>
      <c r="K84" s="321"/>
      <c r="L84" s="321"/>
      <c r="M84" s="321"/>
      <c r="N84" s="321"/>
      <c r="O84" s="321"/>
      <c r="P84" s="321"/>
      <c r="Q84" s="321"/>
      <c r="R84" s="321"/>
      <c r="S84" s="321"/>
      <c r="T84" s="321"/>
      <c r="U84" s="321"/>
      <c r="V84" s="321"/>
      <c r="W84" s="321"/>
      <c r="X84" s="321"/>
      <c r="Y84" s="321"/>
      <c r="Z84" s="321"/>
      <c r="AA84" s="321"/>
      <c r="AB84" s="321"/>
      <c r="AC84" s="321"/>
      <c r="AD84" s="321"/>
      <c r="AE84" s="321"/>
      <c r="AF84" s="321"/>
      <c r="AG84" s="321"/>
      <c r="AH84" s="321"/>
      <c r="AI84" s="321"/>
      <c r="AJ84" s="321"/>
      <c r="AK84" s="321"/>
      <c r="AL84" s="321"/>
      <c r="AM84" s="321"/>
      <c r="AN84" s="321"/>
      <c r="AO84" s="321"/>
      <c r="AP84" s="321"/>
      <c r="AQ84" s="321"/>
      <c r="AR84" s="321"/>
      <c r="AS84" s="321"/>
      <c r="AT84" s="321"/>
      <c r="AU84" s="321"/>
      <c r="AV84" s="321"/>
      <c r="AW84" s="321"/>
      <c r="AX84" s="321"/>
      <c r="AY84" s="321"/>
      <c r="AZ84" s="321"/>
      <c r="BA84" s="321"/>
      <c r="BB84" s="321"/>
      <c r="BC84" s="322"/>
      <c r="BD84" s="613" t="s">
        <v>339</v>
      </c>
      <c r="BE84" s="614"/>
      <c r="BF84" s="614"/>
      <c r="BG84" s="614"/>
      <c r="BH84" s="615"/>
      <c r="BI84" s="123" t="s">
        <v>333</v>
      </c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  <c r="CG84" s="122"/>
      <c r="CH84" s="122"/>
      <c r="CI84" s="122"/>
      <c r="CJ84" s="122"/>
      <c r="CK84" s="122"/>
      <c r="CL84" s="122"/>
      <c r="CM84" s="122"/>
      <c r="CN84" s="122"/>
      <c r="CO84" s="122"/>
      <c r="CP84" s="122"/>
      <c r="CQ84" s="122"/>
      <c r="CR84" s="122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22"/>
      <c r="DD84" s="122"/>
      <c r="DE84" s="122"/>
      <c r="DF84" s="122"/>
      <c r="DG84" s="122"/>
      <c r="DH84" s="122"/>
      <c r="DI84" s="122"/>
      <c r="DJ84" s="122"/>
      <c r="DK84" s="122"/>
      <c r="DL84" s="122"/>
      <c r="DM84" s="122"/>
      <c r="DN84" s="122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22"/>
      <c r="EC84" s="122"/>
      <c r="ED84" s="122"/>
      <c r="EE84" s="122"/>
      <c r="EF84" s="122"/>
      <c r="EG84" s="122"/>
      <c r="EH84" s="122"/>
      <c r="EI84" s="122"/>
      <c r="EJ84" s="122"/>
      <c r="EK84" s="122"/>
      <c r="EL84" s="122"/>
      <c r="EM84" s="122"/>
      <c r="EN84" s="122"/>
      <c r="EO84" s="122"/>
      <c r="EP84" s="122"/>
      <c r="EQ84" s="122"/>
      <c r="ER84" s="122"/>
      <c r="ES84" s="122"/>
      <c r="ET84" s="122"/>
      <c r="EU84" s="122"/>
      <c r="EV84" s="122"/>
      <c r="EW84" s="122"/>
      <c r="EX84" s="122"/>
      <c r="EY84" s="122"/>
      <c r="EZ84" s="122"/>
      <c r="FA84" s="122"/>
      <c r="FB84" s="122"/>
      <c r="FC84" s="122"/>
      <c r="FD84" s="122"/>
      <c r="FE84" s="122"/>
      <c r="FF84" s="122"/>
      <c r="FG84" s="122"/>
      <c r="FH84" s="122"/>
      <c r="FI84" s="122"/>
      <c r="FJ84" s="122"/>
      <c r="FK84" s="122"/>
      <c r="FL84" s="122"/>
      <c r="FM84" s="122"/>
      <c r="FN84" s="122"/>
      <c r="FO84" s="122"/>
      <c r="FP84" s="122"/>
      <c r="FQ84" s="122"/>
      <c r="FR84" s="122"/>
      <c r="FS84" s="122"/>
      <c r="FT84" s="122"/>
      <c r="FU84" s="122"/>
      <c r="FV84" s="122"/>
      <c r="FW84" s="122"/>
      <c r="FX84" s="122"/>
      <c r="FY84" s="122"/>
      <c r="FZ84" s="122"/>
      <c r="GA84" s="122"/>
      <c r="GB84" s="122"/>
      <c r="GC84" s="122"/>
      <c r="GD84" s="122"/>
      <c r="GE84" s="122"/>
      <c r="GF84" s="122"/>
      <c r="GG84" s="122"/>
      <c r="GH84" s="122"/>
      <c r="GI84" s="122"/>
      <c r="GJ84" s="122"/>
      <c r="GK84" s="122"/>
      <c r="GL84" s="122"/>
      <c r="GM84" s="122"/>
      <c r="GN84" s="122"/>
      <c r="GO84" s="122"/>
      <c r="GP84" s="122"/>
      <c r="GQ84" s="122"/>
      <c r="GR84" s="122"/>
      <c r="GS84" s="122"/>
      <c r="GT84" s="122"/>
      <c r="GU84" s="122"/>
      <c r="GV84" s="122"/>
      <c r="GW84" s="122"/>
      <c r="GX84" s="122"/>
      <c r="GY84" s="122"/>
      <c r="GZ84" s="122"/>
      <c r="HA84" s="122"/>
      <c r="HB84" s="122"/>
      <c r="HC84" s="122"/>
      <c r="HD84" s="122"/>
      <c r="HE84" s="122"/>
      <c r="HF84" s="122"/>
      <c r="HG84" s="122"/>
      <c r="HH84" s="122"/>
      <c r="HI84" s="122"/>
      <c r="HJ84" s="122"/>
      <c r="HK84" s="122"/>
      <c r="HL84" s="122"/>
      <c r="HM84" s="122"/>
      <c r="HN84" s="122"/>
      <c r="HO84" s="122"/>
      <c r="HP84" s="122"/>
      <c r="HQ84" s="122"/>
      <c r="HR84" s="122"/>
      <c r="HS84" s="122"/>
      <c r="HT84" s="122"/>
      <c r="HU84" s="122"/>
      <c r="HV84" s="122"/>
      <c r="HW84" s="122"/>
      <c r="HX84" s="122"/>
      <c r="HY84" s="122"/>
      <c r="HZ84" s="122"/>
      <c r="IA84" s="122"/>
      <c r="IB84" s="122"/>
      <c r="IC84" s="122"/>
      <c r="ID84" s="122"/>
      <c r="IE84" s="122"/>
      <c r="IF84" s="122"/>
      <c r="IG84" s="122"/>
      <c r="IH84" s="122"/>
      <c r="II84" s="122"/>
      <c r="IJ84" s="122"/>
      <c r="IK84" s="122"/>
      <c r="IL84" s="122"/>
      <c r="IM84" s="122"/>
      <c r="IN84" s="122"/>
      <c r="IO84" s="122"/>
      <c r="IP84" s="122"/>
      <c r="IQ84" s="122"/>
      <c r="IR84" s="122"/>
      <c r="IS84" s="122"/>
      <c r="IT84" s="122"/>
      <c r="IU84" s="122"/>
      <c r="IV84" s="122"/>
      <c r="IW84" s="122"/>
      <c r="IX84" s="122"/>
      <c r="IY84" s="122"/>
      <c r="IZ84" s="122"/>
      <c r="JA84" s="122"/>
      <c r="JB84" s="122"/>
      <c r="JC84" s="122"/>
      <c r="JD84" s="122"/>
      <c r="JE84" s="122"/>
      <c r="JF84" s="122"/>
      <c r="JG84" s="122"/>
      <c r="JH84" s="122"/>
      <c r="JI84" s="122"/>
      <c r="JJ84" s="122"/>
      <c r="JK84" s="122"/>
      <c r="JL84" s="122"/>
      <c r="JM84" s="122"/>
      <c r="JN84" s="122"/>
      <c r="JO84" s="122"/>
      <c r="JP84" s="122"/>
      <c r="JQ84" s="122"/>
      <c r="JR84" s="122"/>
      <c r="JS84" s="122"/>
      <c r="JT84" s="122"/>
      <c r="JU84" s="122"/>
      <c r="JV84" s="122"/>
      <c r="JW84" s="122"/>
      <c r="JX84" s="122"/>
      <c r="JY84" s="122"/>
      <c r="JZ84" s="122"/>
      <c r="KA84" s="122"/>
      <c r="KB84" s="122"/>
      <c r="KC84" s="122"/>
      <c r="KD84" s="122"/>
      <c r="KE84" s="122"/>
      <c r="KF84" s="122"/>
      <c r="KG84" s="122"/>
      <c r="KH84" s="122"/>
      <c r="KI84" s="122"/>
      <c r="KJ84" s="122"/>
      <c r="KK84" s="122"/>
      <c r="KL84" s="122"/>
      <c r="KM84" s="122"/>
      <c r="KN84" s="122"/>
      <c r="KO84" s="122"/>
      <c r="KP84" s="122"/>
      <c r="KQ84" s="122"/>
      <c r="KR84" s="122"/>
      <c r="KS84" s="122"/>
      <c r="KT84" s="122"/>
      <c r="KU84" s="122"/>
      <c r="KV84" s="122"/>
      <c r="KW84" s="122"/>
      <c r="KX84" s="122"/>
      <c r="KY84" s="122"/>
      <c r="KZ84" s="122"/>
      <c r="LA84" s="122"/>
      <c r="LB84" s="122"/>
      <c r="LC84" s="122"/>
      <c r="LD84" s="122"/>
      <c r="LE84" s="122"/>
      <c r="LF84" s="122"/>
      <c r="LG84" s="122"/>
      <c r="LH84" s="122"/>
      <c r="LI84" s="122"/>
      <c r="LJ84" s="122"/>
      <c r="LK84" s="122"/>
      <c r="LL84" s="122"/>
      <c r="LM84" s="122"/>
    </row>
    <row r="85" spans="1:325" s="124" customFormat="1" ht="48.2" customHeight="1">
      <c r="A85" s="257" t="s">
        <v>14</v>
      </c>
      <c r="B85" s="258"/>
      <c r="C85" s="258"/>
      <c r="D85" s="271"/>
      <c r="E85" s="260" t="s">
        <v>247</v>
      </c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  <c r="AU85" s="261"/>
      <c r="AV85" s="261"/>
      <c r="AW85" s="261"/>
      <c r="AX85" s="261"/>
      <c r="AY85" s="261"/>
      <c r="AZ85" s="261"/>
      <c r="BA85" s="261"/>
      <c r="BB85" s="261"/>
      <c r="BC85" s="303"/>
      <c r="BD85" s="607" t="s">
        <v>340</v>
      </c>
      <c r="BE85" s="608"/>
      <c r="BF85" s="608"/>
      <c r="BG85" s="608"/>
      <c r="BH85" s="609"/>
      <c r="BI85" s="123" t="s">
        <v>334</v>
      </c>
      <c r="BJ85" s="122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122"/>
      <c r="CF85" s="122"/>
      <c r="CG85" s="122"/>
      <c r="CH85" s="122"/>
      <c r="CI85" s="122"/>
      <c r="CJ85" s="122"/>
      <c r="CK85" s="122"/>
      <c r="CL85" s="122"/>
      <c r="CM85" s="122"/>
      <c r="CN85" s="122"/>
      <c r="CO85" s="122"/>
      <c r="CP85" s="122"/>
      <c r="CQ85" s="122"/>
      <c r="CR85" s="122"/>
      <c r="CS85" s="122"/>
      <c r="CT85" s="122"/>
      <c r="CU85" s="122"/>
      <c r="CV85" s="122"/>
      <c r="CW85" s="122"/>
      <c r="CX85" s="122"/>
      <c r="CY85" s="122"/>
      <c r="CZ85" s="122"/>
      <c r="DA85" s="122"/>
      <c r="DB85" s="122"/>
      <c r="DC85" s="122"/>
      <c r="DD85" s="122"/>
      <c r="DE85" s="122"/>
      <c r="DF85" s="122"/>
      <c r="DG85" s="122"/>
      <c r="DH85" s="122"/>
      <c r="DI85" s="122"/>
      <c r="DJ85" s="122"/>
      <c r="DK85" s="122"/>
      <c r="DL85" s="122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122"/>
      <c r="EF85" s="122"/>
      <c r="EG85" s="122"/>
      <c r="EH85" s="122"/>
      <c r="EI85" s="122"/>
      <c r="EJ85" s="122"/>
      <c r="EK85" s="122"/>
      <c r="EL85" s="122"/>
      <c r="EM85" s="122"/>
      <c r="EN85" s="122"/>
      <c r="EO85" s="122"/>
      <c r="EP85" s="122"/>
      <c r="EQ85" s="122"/>
      <c r="ER85" s="122"/>
      <c r="ES85" s="122"/>
      <c r="ET85" s="122"/>
      <c r="EU85" s="122"/>
      <c r="EV85" s="122"/>
      <c r="EW85" s="122"/>
      <c r="EX85" s="122"/>
      <c r="EY85" s="122"/>
      <c r="EZ85" s="122"/>
      <c r="FA85" s="122"/>
      <c r="FB85" s="122"/>
      <c r="FC85" s="122"/>
      <c r="FD85" s="122"/>
      <c r="FE85" s="122"/>
      <c r="FF85" s="122"/>
      <c r="FG85" s="122"/>
      <c r="FH85" s="122"/>
      <c r="FI85" s="122"/>
      <c r="FJ85" s="122"/>
      <c r="FK85" s="122"/>
      <c r="FL85" s="122"/>
      <c r="FM85" s="122"/>
      <c r="FN85" s="122"/>
      <c r="FO85" s="122"/>
      <c r="FP85" s="122"/>
      <c r="FQ85" s="122"/>
      <c r="FR85" s="122"/>
      <c r="FS85" s="122"/>
      <c r="FT85" s="122"/>
      <c r="FU85" s="122"/>
      <c r="FV85" s="122"/>
      <c r="FW85" s="122"/>
      <c r="FX85" s="122"/>
      <c r="FY85" s="122"/>
      <c r="FZ85" s="122"/>
      <c r="GA85" s="122"/>
      <c r="GB85" s="122"/>
      <c r="GC85" s="122"/>
      <c r="GD85" s="122"/>
      <c r="GE85" s="122"/>
      <c r="GF85" s="122"/>
      <c r="GG85" s="122"/>
      <c r="GH85" s="122"/>
      <c r="GI85" s="122"/>
      <c r="GJ85" s="122"/>
      <c r="GK85" s="122"/>
      <c r="GL85" s="122"/>
      <c r="GM85" s="122"/>
      <c r="GN85" s="122"/>
      <c r="GO85" s="122"/>
      <c r="GP85" s="122"/>
      <c r="GQ85" s="122"/>
      <c r="GR85" s="122"/>
      <c r="GS85" s="122"/>
      <c r="GT85" s="122"/>
      <c r="GU85" s="122"/>
      <c r="GV85" s="122"/>
      <c r="GW85" s="122"/>
      <c r="GX85" s="122"/>
      <c r="GY85" s="122"/>
      <c r="GZ85" s="122"/>
      <c r="HA85" s="122"/>
      <c r="HB85" s="122"/>
      <c r="HC85" s="122"/>
      <c r="HD85" s="122"/>
      <c r="HE85" s="122"/>
      <c r="HF85" s="122"/>
      <c r="HG85" s="122"/>
      <c r="HH85" s="122"/>
      <c r="HI85" s="122"/>
      <c r="HJ85" s="122"/>
      <c r="HK85" s="122"/>
      <c r="HL85" s="122"/>
      <c r="HM85" s="122"/>
      <c r="HN85" s="122"/>
      <c r="HO85" s="122"/>
      <c r="HP85" s="122"/>
      <c r="HQ85" s="122"/>
      <c r="HR85" s="122"/>
      <c r="HS85" s="122"/>
      <c r="HT85" s="122"/>
      <c r="HU85" s="122"/>
      <c r="HV85" s="122"/>
      <c r="HW85" s="122"/>
      <c r="HX85" s="122"/>
      <c r="HY85" s="122"/>
      <c r="HZ85" s="122"/>
      <c r="IA85" s="122"/>
      <c r="IB85" s="122"/>
      <c r="IC85" s="122"/>
      <c r="ID85" s="122"/>
      <c r="IE85" s="122"/>
      <c r="IF85" s="122"/>
      <c r="IG85" s="122"/>
      <c r="IH85" s="122"/>
      <c r="II85" s="122"/>
      <c r="IJ85" s="122"/>
      <c r="IK85" s="122"/>
      <c r="IL85" s="122"/>
      <c r="IM85" s="122"/>
      <c r="IN85" s="122"/>
      <c r="IO85" s="122"/>
      <c r="IP85" s="122"/>
      <c r="IQ85" s="122"/>
      <c r="IR85" s="122"/>
      <c r="IS85" s="122"/>
      <c r="IT85" s="122"/>
      <c r="IU85" s="122"/>
      <c r="IV85" s="122"/>
      <c r="IW85" s="122"/>
      <c r="IX85" s="122"/>
      <c r="IY85" s="122"/>
      <c r="IZ85" s="122"/>
      <c r="JA85" s="122"/>
      <c r="JB85" s="122"/>
      <c r="JC85" s="122"/>
      <c r="JD85" s="122"/>
      <c r="JE85" s="122"/>
      <c r="JF85" s="122"/>
      <c r="JG85" s="122"/>
      <c r="JH85" s="122"/>
      <c r="JI85" s="122"/>
      <c r="JJ85" s="122"/>
      <c r="JK85" s="122"/>
      <c r="JL85" s="122"/>
      <c r="JM85" s="122"/>
      <c r="JN85" s="122"/>
      <c r="JO85" s="122"/>
      <c r="JP85" s="122"/>
      <c r="JQ85" s="122"/>
      <c r="JR85" s="122"/>
      <c r="JS85" s="122"/>
      <c r="JT85" s="122"/>
      <c r="JU85" s="122"/>
      <c r="JV85" s="122"/>
      <c r="JW85" s="122"/>
      <c r="JX85" s="122"/>
      <c r="JY85" s="122"/>
      <c r="JZ85" s="122"/>
      <c r="KA85" s="122"/>
      <c r="KB85" s="122"/>
      <c r="KC85" s="122"/>
      <c r="KD85" s="122"/>
      <c r="KE85" s="122"/>
      <c r="KF85" s="122"/>
      <c r="KG85" s="122"/>
      <c r="KH85" s="122"/>
      <c r="KI85" s="122"/>
      <c r="KJ85" s="122"/>
      <c r="KK85" s="122"/>
      <c r="KL85" s="122"/>
      <c r="KM85" s="122"/>
      <c r="KN85" s="122"/>
      <c r="KO85" s="122"/>
      <c r="KP85" s="122"/>
      <c r="KQ85" s="122"/>
      <c r="KR85" s="122"/>
      <c r="KS85" s="122"/>
      <c r="KT85" s="122"/>
      <c r="KU85" s="122"/>
      <c r="KV85" s="122"/>
      <c r="KW85" s="122"/>
      <c r="KX85" s="122"/>
      <c r="KY85" s="122"/>
      <c r="KZ85" s="122"/>
      <c r="LA85" s="122"/>
      <c r="LB85" s="122"/>
      <c r="LC85" s="122"/>
      <c r="LD85" s="122"/>
      <c r="LE85" s="122"/>
      <c r="LF85" s="122"/>
      <c r="LG85" s="122"/>
      <c r="LH85" s="122"/>
      <c r="LI85" s="122"/>
      <c r="LJ85" s="122"/>
      <c r="LK85" s="122"/>
      <c r="LL85" s="122"/>
      <c r="LM85" s="122"/>
    </row>
    <row r="86" spans="1:325" s="79" customFormat="1" ht="76.5" customHeight="1">
      <c r="A86" s="297" t="s">
        <v>197</v>
      </c>
      <c r="B86" s="298"/>
      <c r="C86" s="298"/>
      <c r="D86" s="299"/>
      <c r="E86" s="300" t="s">
        <v>248</v>
      </c>
      <c r="F86" s="301"/>
      <c r="G86" s="301"/>
      <c r="H86" s="301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/>
      <c r="AO86" s="301"/>
      <c r="AP86" s="301"/>
      <c r="AQ86" s="301"/>
      <c r="AR86" s="301"/>
      <c r="AS86" s="301"/>
      <c r="AT86" s="301"/>
      <c r="AU86" s="301"/>
      <c r="AV86" s="301"/>
      <c r="AW86" s="301"/>
      <c r="AX86" s="301"/>
      <c r="AY86" s="301"/>
      <c r="AZ86" s="301"/>
      <c r="BA86" s="301"/>
      <c r="BB86" s="301"/>
      <c r="BC86" s="302"/>
      <c r="BD86" s="607" t="s">
        <v>341</v>
      </c>
      <c r="BE86" s="608"/>
      <c r="BF86" s="608"/>
      <c r="BG86" s="608"/>
      <c r="BH86" s="609"/>
      <c r="BI86" s="123" t="s">
        <v>334</v>
      </c>
      <c r="BJ86" s="122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  <c r="CG86" s="122"/>
      <c r="CH86" s="122"/>
      <c r="CI86" s="122"/>
      <c r="CJ86" s="122"/>
      <c r="CK86" s="122"/>
      <c r="CL86" s="122"/>
      <c r="CM86" s="122"/>
      <c r="CN86" s="122"/>
      <c r="CO86" s="122"/>
      <c r="CP86" s="122"/>
      <c r="CQ86" s="122"/>
      <c r="CR86" s="122"/>
      <c r="CS86" s="122"/>
      <c r="CT86" s="122"/>
      <c r="CU86" s="122"/>
      <c r="CV86" s="122"/>
      <c r="CW86" s="122"/>
      <c r="CX86" s="122"/>
      <c r="CY86" s="122"/>
      <c r="CZ86" s="122"/>
      <c r="DA86" s="122"/>
      <c r="DB86" s="122"/>
      <c r="DC86" s="122"/>
      <c r="DD86" s="122"/>
      <c r="DE86" s="122"/>
      <c r="DF86" s="122"/>
      <c r="DG86" s="122"/>
      <c r="DH86" s="122"/>
      <c r="DI86" s="122"/>
      <c r="DJ86" s="122"/>
      <c r="DK86" s="122"/>
      <c r="DL86" s="122"/>
      <c r="DM86" s="122"/>
      <c r="DN86" s="122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  <c r="EB86" s="122"/>
      <c r="EC86" s="122"/>
      <c r="ED86" s="122"/>
      <c r="EE86" s="122"/>
      <c r="EF86" s="122"/>
      <c r="EG86" s="122"/>
      <c r="EH86" s="122"/>
      <c r="EI86" s="122"/>
      <c r="EJ86" s="122"/>
      <c r="EK86" s="122"/>
      <c r="EL86" s="122"/>
      <c r="EM86" s="122"/>
      <c r="EN86" s="122"/>
      <c r="EO86" s="122"/>
      <c r="EP86" s="122"/>
      <c r="EQ86" s="122"/>
      <c r="ER86" s="122"/>
      <c r="ES86" s="122"/>
      <c r="ET86" s="122"/>
      <c r="EU86" s="122"/>
      <c r="EV86" s="122"/>
      <c r="EW86" s="122"/>
      <c r="EX86" s="122"/>
      <c r="EY86" s="122"/>
      <c r="EZ86" s="122"/>
      <c r="FA86" s="122"/>
      <c r="FB86" s="122"/>
      <c r="FC86" s="122"/>
      <c r="FD86" s="122"/>
      <c r="FE86" s="122"/>
      <c r="FF86" s="122"/>
      <c r="FG86" s="122"/>
      <c r="FH86" s="122"/>
      <c r="FI86" s="122"/>
      <c r="FJ86" s="122"/>
      <c r="FK86" s="122"/>
      <c r="FL86" s="122"/>
      <c r="FM86" s="122"/>
      <c r="FN86" s="122"/>
      <c r="FO86" s="122"/>
      <c r="FP86" s="122"/>
      <c r="FQ86" s="122"/>
      <c r="FR86" s="122"/>
      <c r="FS86" s="122"/>
      <c r="FT86" s="122"/>
      <c r="FU86" s="122"/>
      <c r="FV86" s="122"/>
      <c r="FW86" s="122"/>
      <c r="FX86" s="122"/>
      <c r="FY86" s="122"/>
      <c r="FZ86" s="122"/>
      <c r="GA86" s="122"/>
      <c r="GB86" s="122"/>
      <c r="GC86" s="122"/>
      <c r="GD86" s="122"/>
      <c r="GE86" s="122"/>
      <c r="GF86" s="122"/>
      <c r="GG86" s="122"/>
      <c r="GH86" s="122"/>
      <c r="GI86" s="122"/>
      <c r="GJ86" s="122"/>
      <c r="GK86" s="122"/>
      <c r="GL86" s="122"/>
      <c r="GM86" s="122"/>
      <c r="GN86" s="122"/>
      <c r="GO86" s="122"/>
      <c r="GP86" s="122"/>
      <c r="GQ86" s="122"/>
      <c r="GR86" s="122"/>
      <c r="GS86" s="122"/>
      <c r="GT86" s="122"/>
      <c r="GU86" s="122"/>
      <c r="GV86" s="122"/>
      <c r="GW86" s="122"/>
      <c r="GX86" s="122"/>
      <c r="GY86" s="122"/>
      <c r="GZ86" s="122"/>
      <c r="HA86" s="122"/>
      <c r="HB86" s="122"/>
      <c r="HC86" s="122"/>
      <c r="HD86" s="122"/>
      <c r="HE86" s="122"/>
      <c r="HF86" s="122"/>
      <c r="HG86" s="122"/>
      <c r="HH86" s="122"/>
      <c r="HI86" s="122"/>
      <c r="HJ86" s="122"/>
      <c r="HK86" s="122"/>
      <c r="HL86" s="122"/>
      <c r="HM86" s="122"/>
      <c r="HN86" s="122"/>
      <c r="HO86" s="122"/>
      <c r="HP86" s="122"/>
      <c r="HQ86" s="122"/>
      <c r="HR86" s="122"/>
      <c r="HS86" s="122"/>
      <c r="HT86" s="122"/>
      <c r="HU86" s="122"/>
      <c r="HV86" s="122"/>
      <c r="HW86" s="122"/>
      <c r="HX86" s="122"/>
      <c r="HY86" s="122"/>
      <c r="HZ86" s="122"/>
      <c r="IA86" s="122"/>
      <c r="IB86" s="122"/>
      <c r="IC86" s="122"/>
      <c r="ID86" s="122"/>
      <c r="IE86" s="122"/>
      <c r="IF86" s="122"/>
      <c r="IG86" s="122"/>
      <c r="IH86" s="122"/>
      <c r="II86" s="122"/>
      <c r="IJ86" s="122"/>
      <c r="IK86" s="122"/>
      <c r="IL86" s="122"/>
      <c r="IM86" s="122"/>
      <c r="IN86" s="122"/>
      <c r="IO86" s="122"/>
      <c r="IP86" s="122"/>
      <c r="IQ86" s="122"/>
      <c r="IR86" s="122"/>
      <c r="IS86" s="122"/>
      <c r="IT86" s="122"/>
      <c r="IU86" s="122"/>
      <c r="IV86" s="122"/>
      <c r="IW86" s="122"/>
      <c r="IX86" s="122"/>
      <c r="IY86" s="122"/>
      <c r="IZ86" s="122"/>
      <c r="JA86" s="122"/>
      <c r="JB86" s="122"/>
      <c r="JC86" s="122"/>
      <c r="JD86" s="122"/>
      <c r="JE86" s="122"/>
      <c r="JF86" s="122"/>
      <c r="JG86" s="122"/>
      <c r="JH86" s="122"/>
      <c r="JI86" s="122"/>
      <c r="JJ86" s="122"/>
      <c r="JK86" s="122"/>
      <c r="JL86" s="122"/>
      <c r="JM86" s="122"/>
      <c r="JN86" s="122"/>
      <c r="JO86" s="122"/>
      <c r="JP86" s="122"/>
      <c r="JQ86" s="122"/>
      <c r="JR86" s="122"/>
      <c r="JS86" s="122"/>
      <c r="JT86" s="122"/>
      <c r="JU86" s="122"/>
      <c r="JV86" s="122"/>
      <c r="JW86" s="122"/>
      <c r="JX86" s="122"/>
      <c r="JY86" s="122"/>
      <c r="JZ86" s="122"/>
      <c r="KA86" s="122"/>
      <c r="KB86" s="122"/>
      <c r="KC86" s="122"/>
      <c r="KD86" s="122"/>
      <c r="KE86" s="122"/>
      <c r="KF86" s="122"/>
      <c r="KG86" s="122"/>
      <c r="KH86" s="122"/>
      <c r="KI86" s="122"/>
      <c r="KJ86" s="122"/>
      <c r="KK86" s="122"/>
      <c r="KL86" s="122"/>
      <c r="KM86" s="122"/>
      <c r="KN86" s="122"/>
      <c r="KO86" s="122"/>
      <c r="KP86" s="122"/>
      <c r="KQ86" s="122"/>
      <c r="KR86" s="122"/>
      <c r="KS86" s="122"/>
      <c r="KT86" s="122"/>
      <c r="KU86" s="122"/>
      <c r="KV86" s="122"/>
      <c r="KW86" s="122"/>
      <c r="KX86" s="122"/>
      <c r="KY86" s="122"/>
      <c r="KZ86" s="122"/>
      <c r="LA86" s="122"/>
      <c r="LB86" s="122"/>
      <c r="LC86" s="122"/>
      <c r="LD86" s="122"/>
      <c r="LE86" s="122"/>
      <c r="LF86" s="122"/>
      <c r="LG86" s="122"/>
      <c r="LH86" s="122"/>
      <c r="LI86" s="122"/>
      <c r="LJ86" s="122"/>
      <c r="LK86" s="122"/>
      <c r="LL86" s="122"/>
      <c r="LM86" s="122"/>
    </row>
    <row r="87" spans="1:325" s="125" customFormat="1" ht="48.2" customHeight="1" thickBot="1">
      <c r="A87" s="257" t="s">
        <v>229</v>
      </c>
      <c r="B87" s="258"/>
      <c r="C87" s="258"/>
      <c r="D87" s="271"/>
      <c r="E87" s="260" t="s">
        <v>289</v>
      </c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261"/>
      <c r="AR87" s="261"/>
      <c r="AS87" s="261"/>
      <c r="AT87" s="261"/>
      <c r="AU87" s="261"/>
      <c r="AV87" s="261"/>
      <c r="AW87" s="261"/>
      <c r="AX87" s="261"/>
      <c r="AY87" s="261"/>
      <c r="AZ87" s="261"/>
      <c r="BA87" s="261"/>
      <c r="BB87" s="261"/>
      <c r="BC87" s="303"/>
      <c r="BD87" s="607" t="s">
        <v>140</v>
      </c>
      <c r="BE87" s="608"/>
      <c r="BF87" s="608"/>
      <c r="BG87" s="608"/>
      <c r="BH87" s="609"/>
      <c r="BI87" s="123" t="s">
        <v>194</v>
      </c>
      <c r="BJ87" s="122"/>
      <c r="BK87" s="122"/>
      <c r="BL87" s="122"/>
      <c r="BM87" s="122"/>
      <c r="BN87" s="122"/>
      <c r="BO87" s="122"/>
      <c r="BP87" s="122"/>
      <c r="BQ87" s="122"/>
      <c r="BR87" s="122"/>
      <c r="BS87" s="122"/>
      <c r="BT87" s="122"/>
      <c r="BU87" s="122"/>
      <c r="BV87" s="122"/>
      <c r="BW87" s="122"/>
      <c r="BX87" s="122"/>
      <c r="BY87" s="122"/>
      <c r="BZ87" s="122"/>
      <c r="CA87" s="122"/>
      <c r="CB87" s="122"/>
      <c r="CC87" s="122"/>
      <c r="CD87" s="122"/>
      <c r="CE87" s="122"/>
      <c r="CF87" s="122"/>
      <c r="CG87" s="122"/>
      <c r="CH87" s="122"/>
      <c r="CI87" s="122"/>
      <c r="CJ87" s="122"/>
      <c r="CK87" s="122"/>
      <c r="CL87" s="122"/>
      <c r="CM87" s="122"/>
      <c r="CN87" s="122"/>
      <c r="CO87" s="122"/>
      <c r="CP87" s="122"/>
      <c r="CQ87" s="122"/>
      <c r="CR87" s="122"/>
      <c r="CS87" s="122"/>
      <c r="CT87" s="122"/>
      <c r="CU87" s="122"/>
      <c r="CV87" s="122"/>
      <c r="CW87" s="122"/>
      <c r="CX87" s="122"/>
      <c r="CY87" s="122"/>
      <c r="CZ87" s="122"/>
      <c r="DA87" s="122"/>
      <c r="DB87" s="122"/>
      <c r="DC87" s="122"/>
      <c r="DD87" s="122"/>
      <c r="DE87" s="122"/>
      <c r="DF87" s="122"/>
      <c r="DG87" s="122"/>
      <c r="DH87" s="122"/>
      <c r="DI87" s="122"/>
      <c r="DJ87" s="122"/>
      <c r="DK87" s="122"/>
      <c r="DL87" s="122"/>
      <c r="DM87" s="122"/>
      <c r="DN87" s="122"/>
      <c r="DO87" s="122"/>
      <c r="DP87" s="122"/>
      <c r="DQ87" s="122"/>
      <c r="DR87" s="122"/>
      <c r="DS87" s="122"/>
      <c r="DT87" s="122"/>
      <c r="DU87" s="122"/>
      <c r="DV87" s="122"/>
      <c r="DW87" s="122"/>
      <c r="DX87" s="122"/>
      <c r="DY87" s="122"/>
      <c r="DZ87" s="122"/>
      <c r="EA87" s="122"/>
      <c r="EB87" s="122"/>
      <c r="EC87" s="122"/>
      <c r="ED87" s="122"/>
      <c r="EE87" s="122"/>
      <c r="EF87" s="122"/>
      <c r="EG87" s="122"/>
      <c r="EH87" s="122"/>
      <c r="EI87" s="122"/>
      <c r="EJ87" s="122"/>
      <c r="EK87" s="122"/>
      <c r="EL87" s="122"/>
      <c r="EM87" s="122"/>
      <c r="EN87" s="122"/>
      <c r="EO87" s="122"/>
      <c r="EP87" s="122"/>
      <c r="EQ87" s="122"/>
      <c r="ER87" s="122"/>
      <c r="ES87" s="122"/>
      <c r="ET87" s="122"/>
      <c r="EU87" s="122"/>
      <c r="EV87" s="122"/>
      <c r="EW87" s="122"/>
      <c r="EX87" s="122"/>
      <c r="EY87" s="122"/>
      <c r="EZ87" s="122"/>
      <c r="FA87" s="122"/>
      <c r="FB87" s="122"/>
      <c r="FC87" s="122"/>
      <c r="FD87" s="122"/>
      <c r="FE87" s="122"/>
      <c r="FF87" s="122"/>
      <c r="FG87" s="122"/>
      <c r="FH87" s="122"/>
      <c r="FI87" s="122"/>
      <c r="FJ87" s="122"/>
      <c r="FK87" s="122"/>
      <c r="FL87" s="122"/>
      <c r="FM87" s="122"/>
      <c r="FN87" s="122"/>
      <c r="FO87" s="122"/>
      <c r="FP87" s="122"/>
      <c r="FQ87" s="122"/>
      <c r="FR87" s="122"/>
      <c r="FS87" s="122"/>
      <c r="FT87" s="122"/>
      <c r="FU87" s="122"/>
      <c r="FV87" s="122"/>
      <c r="FW87" s="122"/>
      <c r="FX87" s="122"/>
      <c r="FY87" s="122"/>
      <c r="FZ87" s="122"/>
      <c r="GA87" s="122"/>
      <c r="GB87" s="122"/>
      <c r="GC87" s="122"/>
      <c r="GD87" s="122"/>
      <c r="GE87" s="122"/>
      <c r="GF87" s="122"/>
      <c r="GG87" s="122"/>
      <c r="GH87" s="122"/>
      <c r="GI87" s="122"/>
      <c r="GJ87" s="122"/>
      <c r="GK87" s="122"/>
      <c r="GL87" s="122"/>
      <c r="GM87" s="122"/>
      <c r="GN87" s="122"/>
      <c r="GO87" s="122"/>
      <c r="GP87" s="122"/>
      <c r="GQ87" s="122"/>
      <c r="GR87" s="122"/>
      <c r="GS87" s="122"/>
      <c r="GT87" s="122"/>
      <c r="GU87" s="122"/>
      <c r="GV87" s="122"/>
      <c r="GW87" s="122"/>
      <c r="GX87" s="122"/>
      <c r="GY87" s="122"/>
      <c r="GZ87" s="122"/>
      <c r="HA87" s="122"/>
      <c r="HB87" s="122"/>
      <c r="HC87" s="122"/>
      <c r="HD87" s="122"/>
      <c r="HE87" s="122"/>
      <c r="HF87" s="122"/>
      <c r="HG87" s="122"/>
      <c r="HH87" s="122"/>
      <c r="HI87" s="122"/>
      <c r="HJ87" s="122"/>
      <c r="HK87" s="122"/>
      <c r="HL87" s="122"/>
      <c r="HM87" s="122"/>
      <c r="HN87" s="122"/>
      <c r="HO87" s="122"/>
      <c r="HP87" s="122"/>
      <c r="HQ87" s="122"/>
      <c r="HR87" s="122"/>
      <c r="HS87" s="122"/>
      <c r="HT87" s="122"/>
      <c r="HU87" s="122"/>
      <c r="HV87" s="122"/>
      <c r="HW87" s="122"/>
      <c r="HX87" s="122"/>
      <c r="HY87" s="122"/>
      <c r="HZ87" s="122"/>
      <c r="IA87" s="122"/>
      <c r="IB87" s="122"/>
      <c r="IC87" s="122"/>
      <c r="ID87" s="122"/>
      <c r="IE87" s="122"/>
      <c r="IF87" s="122"/>
      <c r="IG87" s="122"/>
      <c r="IH87" s="122"/>
      <c r="II87" s="122"/>
      <c r="IJ87" s="122"/>
      <c r="IK87" s="122"/>
      <c r="IL87" s="122"/>
      <c r="IM87" s="122"/>
      <c r="IN87" s="122"/>
      <c r="IO87" s="122"/>
      <c r="IP87" s="122"/>
      <c r="IQ87" s="122"/>
      <c r="IR87" s="122"/>
      <c r="IS87" s="122"/>
      <c r="IT87" s="122"/>
      <c r="IU87" s="122"/>
      <c r="IV87" s="122"/>
      <c r="IW87" s="122"/>
      <c r="IX87" s="122"/>
      <c r="IY87" s="122"/>
      <c r="IZ87" s="122"/>
      <c r="JA87" s="122"/>
      <c r="JB87" s="122"/>
      <c r="JC87" s="122"/>
      <c r="JD87" s="122"/>
      <c r="JE87" s="122"/>
      <c r="JF87" s="122"/>
      <c r="JG87" s="122"/>
      <c r="JH87" s="122"/>
      <c r="JI87" s="122"/>
      <c r="JJ87" s="122"/>
      <c r="JK87" s="122"/>
      <c r="JL87" s="122"/>
      <c r="JM87" s="122"/>
      <c r="JN87" s="122"/>
      <c r="JO87" s="122"/>
      <c r="JP87" s="122"/>
      <c r="JQ87" s="122"/>
      <c r="JR87" s="122"/>
      <c r="JS87" s="122"/>
      <c r="JT87" s="122"/>
      <c r="JU87" s="122"/>
      <c r="JV87" s="122"/>
      <c r="JW87" s="122"/>
      <c r="JX87" s="122"/>
      <c r="JY87" s="122"/>
      <c r="JZ87" s="122"/>
      <c r="KA87" s="122"/>
      <c r="KB87" s="122"/>
      <c r="KC87" s="122"/>
      <c r="KD87" s="122"/>
      <c r="KE87" s="122"/>
      <c r="KF87" s="122"/>
      <c r="KG87" s="122"/>
      <c r="KH87" s="122"/>
      <c r="KI87" s="122"/>
      <c r="KJ87" s="122"/>
      <c r="KK87" s="122"/>
      <c r="KL87" s="122"/>
      <c r="KM87" s="122"/>
      <c r="KN87" s="122"/>
      <c r="KO87" s="122"/>
      <c r="KP87" s="122"/>
      <c r="KQ87" s="122"/>
      <c r="KR87" s="122"/>
      <c r="KS87" s="122"/>
      <c r="KT87" s="122"/>
      <c r="KU87" s="122"/>
      <c r="KV87" s="122"/>
      <c r="KW87" s="122"/>
      <c r="KX87" s="122"/>
      <c r="KY87" s="122"/>
      <c r="KZ87" s="122"/>
      <c r="LA87" s="122"/>
      <c r="LB87" s="122"/>
      <c r="LC87" s="122"/>
      <c r="LD87" s="122"/>
      <c r="LE87" s="122"/>
      <c r="LF87" s="122"/>
      <c r="LG87" s="122"/>
      <c r="LH87" s="122"/>
      <c r="LI87" s="122"/>
      <c r="LJ87" s="122"/>
      <c r="LK87" s="122"/>
      <c r="LL87" s="122"/>
      <c r="LM87" s="122"/>
    </row>
    <row r="88" spans="1:325" s="114" customFormat="1" ht="48.2" customHeight="1">
      <c r="A88" s="286" t="s">
        <v>13</v>
      </c>
      <c r="B88" s="287"/>
      <c r="C88" s="287"/>
      <c r="D88" s="287"/>
      <c r="E88" s="288" t="s">
        <v>271</v>
      </c>
      <c r="F88" s="289"/>
      <c r="G88" s="289"/>
      <c r="H88" s="289"/>
      <c r="I88" s="289"/>
      <c r="J88" s="289"/>
      <c r="K88" s="289"/>
      <c r="L88" s="289"/>
      <c r="M88" s="289"/>
      <c r="N88" s="289"/>
      <c r="O88" s="289"/>
      <c r="P88" s="289"/>
      <c r="Q88" s="289"/>
      <c r="R88" s="289"/>
      <c r="S88" s="289"/>
      <c r="T88" s="289"/>
      <c r="U88" s="289"/>
      <c r="V88" s="289"/>
      <c r="W88" s="289"/>
      <c r="X88" s="289"/>
      <c r="Y88" s="289"/>
      <c r="Z88" s="289"/>
      <c r="AA88" s="289"/>
      <c r="AB88" s="289"/>
      <c r="AC88" s="289"/>
      <c r="AD88" s="289"/>
      <c r="AE88" s="289"/>
      <c r="AF88" s="289"/>
      <c r="AG88" s="289"/>
      <c r="AH88" s="289"/>
      <c r="AI88" s="289"/>
      <c r="AJ88" s="289"/>
      <c r="AK88" s="289"/>
      <c r="AL88" s="289"/>
      <c r="AM88" s="289"/>
      <c r="AN88" s="289"/>
      <c r="AO88" s="289"/>
      <c r="AP88" s="289"/>
      <c r="AQ88" s="289"/>
      <c r="AR88" s="289"/>
      <c r="AS88" s="289"/>
      <c r="AT88" s="289"/>
      <c r="AU88" s="289"/>
      <c r="AV88" s="289"/>
      <c r="AW88" s="289"/>
      <c r="AX88" s="289"/>
      <c r="AY88" s="289"/>
      <c r="AZ88" s="289"/>
      <c r="BA88" s="289"/>
      <c r="BB88" s="289"/>
      <c r="BC88" s="290"/>
      <c r="BD88" s="291" t="s">
        <v>36</v>
      </c>
      <c r="BE88" s="291"/>
      <c r="BF88" s="291"/>
      <c r="BG88" s="291"/>
      <c r="BH88" s="292"/>
      <c r="BI88" s="112" t="s">
        <v>168</v>
      </c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</row>
    <row r="89" spans="1:325" s="114" customFormat="1" ht="48.2" customHeight="1">
      <c r="A89" s="293" t="s">
        <v>169</v>
      </c>
      <c r="B89" s="294"/>
      <c r="C89" s="294"/>
      <c r="D89" s="294"/>
      <c r="E89" s="255" t="s">
        <v>209</v>
      </c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256"/>
      <c r="AL89" s="256"/>
      <c r="AM89" s="256"/>
      <c r="AN89" s="256"/>
      <c r="AO89" s="256"/>
      <c r="AP89" s="256"/>
      <c r="AQ89" s="256"/>
      <c r="AR89" s="256"/>
      <c r="AS89" s="256"/>
      <c r="AT89" s="256"/>
      <c r="AU89" s="256"/>
      <c r="AV89" s="256"/>
      <c r="AW89" s="256"/>
      <c r="AX89" s="256"/>
      <c r="AY89" s="256"/>
      <c r="AZ89" s="256"/>
      <c r="BA89" s="256"/>
      <c r="BB89" s="256"/>
      <c r="BC89" s="282"/>
      <c r="BD89" s="295" t="s">
        <v>9</v>
      </c>
      <c r="BE89" s="295"/>
      <c r="BF89" s="295"/>
      <c r="BG89" s="295"/>
      <c r="BH89" s="296"/>
      <c r="BI89" s="112" t="s">
        <v>149</v>
      </c>
      <c r="BJ89" s="115"/>
      <c r="BK89" s="115"/>
      <c r="BL89" s="115"/>
      <c r="BM89" s="115"/>
      <c r="BN89" s="115"/>
      <c r="BO89" s="115"/>
      <c r="BP89" s="115"/>
      <c r="BQ89" s="115"/>
      <c r="BR89" s="115"/>
      <c r="BS89" s="115"/>
      <c r="BT89" s="115"/>
      <c r="BU89" s="115"/>
      <c r="BV89" s="115"/>
    </row>
    <row r="90" spans="1:325" s="114" customFormat="1" ht="76.5" customHeight="1">
      <c r="A90" s="293" t="s">
        <v>170</v>
      </c>
      <c r="B90" s="294"/>
      <c r="C90" s="294"/>
      <c r="D90" s="294"/>
      <c r="E90" s="255" t="s">
        <v>272</v>
      </c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  <c r="AA90" s="256"/>
      <c r="AB90" s="256"/>
      <c r="AC90" s="256"/>
      <c r="AD90" s="256"/>
      <c r="AE90" s="256"/>
      <c r="AF90" s="256"/>
      <c r="AG90" s="256"/>
      <c r="AH90" s="256"/>
      <c r="AI90" s="256"/>
      <c r="AJ90" s="256"/>
      <c r="AK90" s="256"/>
      <c r="AL90" s="256"/>
      <c r="AM90" s="256"/>
      <c r="AN90" s="256"/>
      <c r="AO90" s="256"/>
      <c r="AP90" s="256"/>
      <c r="AQ90" s="256"/>
      <c r="AR90" s="256"/>
      <c r="AS90" s="256"/>
      <c r="AT90" s="256"/>
      <c r="AU90" s="256"/>
      <c r="AV90" s="256"/>
      <c r="AW90" s="256"/>
      <c r="AX90" s="256"/>
      <c r="AY90" s="256"/>
      <c r="AZ90" s="256"/>
      <c r="BA90" s="256"/>
      <c r="BB90" s="256"/>
      <c r="BC90" s="282"/>
      <c r="BD90" s="295" t="s">
        <v>7</v>
      </c>
      <c r="BE90" s="295"/>
      <c r="BF90" s="295"/>
      <c r="BG90" s="295"/>
      <c r="BH90" s="296"/>
      <c r="BI90" s="112" t="s">
        <v>138</v>
      </c>
      <c r="BJ90" s="116"/>
      <c r="BK90" s="116"/>
      <c r="BL90" s="116"/>
      <c r="BM90" s="117"/>
      <c r="BN90" s="117"/>
      <c r="BO90" s="118"/>
      <c r="BP90" s="118"/>
      <c r="BQ90" s="118"/>
    </row>
    <row r="91" spans="1:325" s="114" customFormat="1" ht="48.2" customHeight="1">
      <c r="A91" s="293" t="s">
        <v>171</v>
      </c>
      <c r="B91" s="294"/>
      <c r="C91" s="294"/>
      <c r="D91" s="294"/>
      <c r="E91" s="255" t="s">
        <v>157</v>
      </c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6"/>
      <c r="AF91" s="256"/>
      <c r="AG91" s="256"/>
      <c r="AH91" s="256"/>
      <c r="AI91" s="256"/>
      <c r="AJ91" s="256"/>
      <c r="AK91" s="256"/>
      <c r="AL91" s="256"/>
      <c r="AM91" s="256"/>
      <c r="AN91" s="256"/>
      <c r="AO91" s="256"/>
      <c r="AP91" s="256"/>
      <c r="AQ91" s="256"/>
      <c r="AR91" s="256"/>
      <c r="AS91" s="256"/>
      <c r="AT91" s="256"/>
      <c r="AU91" s="256"/>
      <c r="AV91" s="256"/>
      <c r="AW91" s="256"/>
      <c r="AX91" s="256"/>
      <c r="AY91" s="256"/>
      <c r="AZ91" s="256"/>
      <c r="BA91" s="256"/>
      <c r="BB91" s="256"/>
      <c r="BC91" s="282"/>
      <c r="BD91" s="295" t="s">
        <v>118</v>
      </c>
      <c r="BE91" s="295"/>
      <c r="BF91" s="295"/>
      <c r="BG91" s="295"/>
      <c r="BH91" s="296"/>
      <c r="BI91" s="112" t="s">
        <v>192</v>
      </c>
      <c r="BJ91" s="116"/>
      <c r="BK91" s="116"/>
      <c r="BL91" s="116"/>
      <c r="BM91" s="117"/>
      <c r="BN91" s="117"/>
      <c r="BO91" s="118"/>
      <c r="BP91" s="118"/>
      <c r="BQ91" s="118"/>
    </row>
    <row r="92" spans="1:325" s="114" customFormat="1" ht="48.2" customHeight="1" thickBot="1">
      <c r="A92" s="266" t="s">
        <v>172</v>
      </c>
      <c r="B92" s="267"/>
      <c r="C92" s="267"/>
      <c r="D92" s="267"/>
      <c r="E92" s="268" t="s">
        <v>156</v>
      </c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69"/>
      <c r="AH92" s="269"/>
      <c r="AI92" s="269"/>
      <c r="AJ92" s="269"/>
      <c r="AK92" s="269"/>
      <c r="AL92" s="269"/>
      <c r="AM92" s="269"/>
      <c r="AN92" s="269"/>
      <c r="AO92" s="269"/>
      <c r="AP92" s="269"/>
      <c r="AQ92" s="269"/>
      <c r="AR92" s="269"/>
      <c r="AS92" s="269"/>
      <c r="AT92" s="269"/>
      <c r="AU92" s="269"/>
      <c r="AV92" s="269"/>
      <c r="AW92" s="269"/>
      <c r="AX92" s="269"/>
      <c r="AY92" s="269"/>
      <c r="AZ92" s="269"/>
      <c r="BA92" s="269"/>
      <c r="BB92" s="269"/>
      <c r="BC92" s="270"/>
      <c r="BD92" s="309" t="s">
        <v>139</v>
      </c>
      <c r="BE92" s="309"/>
      <c r="BF92" s="309"/>
      <c r="BG92" s="309"/>
      <c r="BH92" s="310"/>
      <c r="BI92" s="112" t="s">
        <v>200</v>
      </c>
      <c r="BJ92" s="116"/>
      <c r="BK92" s="116"/>
      <c r="BL92" s="116"/>
      <c r="BM92" s="117"/>
      <c r="BN92" s="117"/>
      <c r="BO92" s="118"/>
      <c r="BP92" s="118"/>
      <c r="BQ92" s="118"/>
    </row>
    <row r="93" spans="1:325" s="79" customFormat="1" ht="76.5" customHeight="1">
      <c r="A93" s="311" t="s">
        <v>12</v>
      </c>
      <c r="B93" s="312"/>
      <c r="C93" s="312"/>
      <c r="D93" s="313"/>
      <c r="E93" s="288" t="s">
        <v>250</v>
      </c>
      <c r="F93" s="289"/>
      <c r="G93" s="289"/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89"/>
      <c r="V93" s="289"/>
      <c r="W93" s="289"/>
      <c r="X93" s="289"/>
      <c r="Y93" s="289"/>
      <c r="Z93" s="289"/>
      <c r="AA93" s="289"/>
      <c r="AB93" s="289"/>
      <c r="AC93" s="289"/>
      <c r="AD93" s="289"/>
      <c r="AE93" s="289"/>
      <c r="AF93" s="289"/>
      <c r="AG93" s="289"/>
      <c r="AH93" s="289"/>
      <c r="AI93" s="289"/>
      <c r="AJ93" s="289"/>
      <c r="AK93" s="289"/>
      <c r="AL93" s="289"/>
      <c r="AM93" s="289"/>
      <c r="AN93" s="289"/>
      <c r="AO93" s="289"/>
      <c r="AP93" s="289"/>
      <c r="AQ93" s="289"/>
      <c r="AR93" s="289"/>
      <c r="AS93" s="289"/>
      <c r="AT93" s="289"/>
      <c r="AU93" s="289"/>
      <c r="AV93" s="289"/>
      <c r="AW93" s="289"/>
      <c r="AX93" s="289"/>
      <c r="AY93" s="289"/>
      <c r="AZ93" s="289"/>
      <c r="BA93" s="289"/>
      <c r="BB93" s="289"/>
      <c r="BC93" s="289"/>
      <c r="BD93" s="314" t="s">
        <v>195</v>
      </c>
      <c r="BE93" s="315"/>
      <c r="BF93" s="315"/>
      <c r="BG93" s="315"/>
      <c r="BH93" s="316"/>
      <c r="BI93" s="119" t="s">
        <v>208</v>
      </c>
    </row>
    <row r="94" spans="1:325" s="79" customFormat="1" ht="48.2" customHeight="1">
      <c r="A94" s="257" t="s">
        <v>11</v>
      </c>
      <c r="B94" s="258"/>
      <c r="C94" s="258"/>
      <c r="D94" s="259"/>
      <c r="E94" s="304" t="s">
        <v>249</v>
      </c>
      <c r="F94" s="305"/>
      <c r="G94" s="305"/>
      <c r="H94" s="305"/>
      <c r="I94" s="305"/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  <c r="AG94" s="305"/>
      <c r="AH94" s="305"/>
      <c r="AI94" s="305"/>
      <c r="AJ94" s="305"/>
      <c r="AK94" s="305"/>
      <c r="AL94" s="305"/>
      <c r="AM94" s="305"/>
      <c r="AN94" s="305"/>
      <c r="AO94" s="305"/>
      <c r="AP94" s="305"/>
      <c r="AQ94" s="305"/>
      <c r="AR94" s="305"/>
      <c r="AS94" s="305"/>
      <c r="AT94" s="305"/>
      <c r="AU94" s="305"/>
      <c r="AV94" s="305"/>
      <c r="AW94" s="305"/>
      <c r="AX94" s="305"/>
      <c r="AY94" s="305"/>
      <c r="AZ94" s="305"/>
      <c r="BA94" s="305"/>
      <c r="BB94" s="305"/>
      <c r="BC94" s="305"/>
      <c r="BD94" s="306" t="s">
        <v>196</v>
      </c>
      <c r="BE94" s="307"/>
      <c r="BF94" s="307"/>
      <c r="BG94" s="307"/>
      <c r="BH94" s="308"/>
      <c r="BI94" s="119" t="s">
        <v>193</v>
      </c>
      <c r="BK94" s="120"/>
      <c r="BL94" s="120"/>
      <c r="BM94" s="120"/>
    </row>
    <row r="95" spans="1:325" s="79" customFormat="1" ht="48.2" customHeight="1">
      <c r="A95" s="257" t="s">
        <v>10</v>
      </c>
      <c r="B95" s="258"/>
      <c r="C95" s="258"/>
      <c r="D95" s="259"/>
      <c r="E95" s="260" t="s">
        <v>251</v>
      </c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261"/>
      <c r="AL95" s="261"/>
      <c r="AM95" s="261"/>
      <c r="AN95" s="261"/>
      <c r="AO95" s="261"/>
      <c r="AP95" s="261"/>
      <c r="AQ95" s="261"/>
      <c r="AR95" s="261"/>
      <c r="AS95" s="261"/>
      <c r="AT95" s="261"/>
      <c r="AU95" s="261"/>
      <c r="AV95" s="261"/>
      <c r="AW95" s="261"/>
      <c r="AX95" s="261"/>
      <c r="AY95" s="261"/>
      <c r="AZ95" s="261"/>
      <c r="BA95" s="261"/>
      <c r="BB95" s="261"/>
      <c r="BC95" s="262"/>
      <c r="BD95" s="263" t="s">
        <v>176</v>
      </c>
      <c r="BE95" s="264"/>
      <c r="BF95" s="264"/>
      <c r="BG95" s="264"/>
      <c r="BH95" s="265"/>
      <c r="BI95" s="121" t="s">
        <v>203</v>
      </c>
      <c r="BJ95" s="122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/>
      <c r="CI95" s="122"/>
      <c r="CJ95" s="122"/>
      <c r="CK95" s="122"/>
      <c r="CL95" s="122"/>
      <c r="CM95" s="122"/>
      <c r="CN95" s="122"/>
      <c r="CO95" s="122"/>
      <c r="CP95" s="122"/>
      <c r="CQ95" s="122"/>
      <c r="CR95" s="122"/>
      <c r="CS95" s="122"/>
      <c r="CT95" s="122"/>
      <c r="CU95" s="122"/>
      <c r="CV95" s="122"/>
      <c r="CW95" s="122"/>
      <c r="CX95" s="122"/>
      <c r="CY95" s="122"/>
      <c r="CZ95" s="122"/>
      <c r="DA95" s="122"/>
      <c r="DB95" s="122"/>
      <c r="DC95" s="122"/>
      <c r="DD95" s="122"/>
      <c r="DE95" s="122"/>
      <c r="DF95" s="122"/>
      <c r="DG95" s="122"/>
      <c r="DH95" s="122"/>
      <c r="DI95" s="122"/>
      <c r="DJ95" s="122"/>
      <c r="DK95" s="122"/>
      <c r="DL95" s="122"/>
      <c r="DM95" s="122"/>
      <c r="DN95" s="122"/>
      <c r="DO95" s="122"/>
      <c r="DP95" s="122"/>
      <c r="DQ95" s="122"/>
      <c r="DR95" s="122"/>
      <c r="DS95" s="122"/>
      <c r="DT95" s="122"/>
      <c r="DU95" s="122"/>
      <c r="DV95" s="122"/>
      <c r="DW95" s="122"/>
      <c r="DX95" s="122"/>
      <c r="DY95" s="122"/>
      <c r="DZ95" s="122"/>
      <c r="EA95" s="122"/>
      <c r="EB95" s="122"/>
      <c r="EC95" s="122"/>
      <c r="ED95" s="122"/>
      <c r="EE95" s="122"/>
      <c r="EF95" s="122"/>
      <c r="EG95" s="122"/>
      <c r="EH95" s="122"/>
      <c r="EI95" s="122"/>
      <c r="EJ95" s="122"/>
      <c r="EK95" s="122"/>
      <c r="EL95" s="122"/>
      <c r="EM95" s="122"/>
      <c r="EN95" s="122"/>
      <c r="EO95" s="122"/>
      <c r="EP95" s="122"/>
      <c r="EQ95" s="122"/>
      <c r="ER95" s="122"/>
      <c r="ES95" s="122"/>
      <c r="ET95" s="122"/>
      <c r="EU95" s="122"/>
      <c r="EV95" s="122"/>
      <c r="EW95" s="122"/>
      <c r="EX95" s="122"/>
      <c r="EY95" s="122"/>
      <c r="EZ95" s="122"/>
      <c r="FA95" s="122"/>
      <c r="FB95" s="122"/>
      <c r="FC95" s="122"/>
      <c r="FD95" s="122"/>
      <c r="FE95" s="122"/>
      <c r="FF95" s="122"/>
      <c r="FG95" s="122"/>
      <c r="FH95" s="122"/>
      <c r="FI95" s="122"/>
      <c r="FJ95" s="122"/>
      <c r="FK95" s="122"/>
      <c r="FL95" s="122"/>
      <c r="FM95" s="122"/>
      <c r="FN95" s="122"/>
      <c r="FO95" s="122"/>
      <c r="FP95" s="122"/>
      <c r="FQ95" s="122"/>
      <c r="FR95" s="122"/>
      <c r="FS95" s="122"/>
      <c r="FT95" s="122"/>
      <c r="FU95" s="122"/>
      <c r="FV95" s="122"/>
      <c r="FW95" s="122"/>
      <c r="FX95" s="122"/>
      <c r="FY95" s="122"/>
      <c r="FZ95" s="122"/>
      <c r="GA95" s="122"/>
      <c r="GB95" s="122"/>
      <c r="GC95" s="122"/>
      <c r="GD95" s="122"/>
      <c r="GE95" s="122"/>
      <c r="GF95" s="122"/>
      <c r="GG95" s="122"/>
      <c r="GH95" s="122"/>
      <c r="GI95" s="122"/>
      <c r="GJ95" s="122"/>
      <c r="GK95" s="122"/>
      <c r="GL95" s="122"/>
      <c r="GM95" s="122"/>
      <c r="GN95" s="122"/>
      <c r="GO95" s="122"/>
      <c r="GP95" s="122"/>
      <c r="GQ95" s="122"/>
      <c r="GR95" s="122"/>
      <c r="GS95" s="122"/>
      <c r="GT95" s="122"/>
      <c r="GU95" s="122"/>
      <c r="GV95" s="122"/>
      <c r="GW95" s="122"/>
      <c r="GX95" s="122"/>
      <c r="GY95" s="122"/>
      <c r="GZ95" s="122"/>
      <c r="HA95" s="122"/>
      <c r="HB95" s="122"/>
      <c r="HC95" s="122"/>
      <c r="HD95" s="122"/>
      <c r="HE95" s="122"/>
      <c r="HF95" s="122"/>
      <c r="HG95" s="122"/>
      <c r="HH95" s="122"/>
      <c r="HI95" s="122"/>
      <c r="HJ95" s="122"/>
      <c r="HK95" s="122"/>
      <c r="HL95" s="122"/>
      <c r="HM95" s="122"/>
      <c r="HN95" s="122"/>
      <c r="HO95" s="122"/>
      <c r="HP95" s="122"/>
      <c r="HQ95" s="122"/>
      <c r="HR95" s="122"/>
      <c r="HS95" s="122"/>
      <c r="HT95" s="122"/>
      <c r="HU95" s="122"/>
      <c r="HV95" s="122"/>
      <c r="HW95" s="122"/>
      <c r="HX95" s="122"/>
      <c r="HY95" s="122"/>
      <c r="HZ95" s="122"/>
      <c r="IA95" s="122"/>
      <c r="IB95" s="122"/>
      <c r="IC95" s="122"/>
      <c r="ID95" s="122"/>
      <c r="IE95" s="122"/>
      <c r="IF95" s="122"/>
      <c r="IG95" s="122"/>
      <c r="IH95" s="122"/>
      <c r="II95" s="122"/>
      <c r="IJ95" s="122"/>
      <c r="IK95" s="122"/>
      <c r="IL95" s="122"/>
      <c r="IM95" s="122"/>
      <c r="IN95" s="122"/>
      <c r="IO95" s="122"/>
      <c r="IP95" s="122"/>
      <c r="IQ95" s="122"/>
      <c r="IR95" s="122"/>
      <c r="IS95" s="122"/>
      <c r="IT95" s="122"/>
      <c r="IU95" s="122"/>
      <c r="IV95" s="122"/>
      <c r="IW95" s="122"/>
      <c r="IX95" s="122"/>
      <c r="IY95" s="122"/>
      <c r="IZ95" s="122"/>
      <c r="JA95" s="122"/>
      <c r="JB95" s="122"/>
      <c r="JC95" s="122"/>
      <c r="JD95" s="122"/>
      <c r="JE95" s="122"/>
      <c r="JF95" s="122"/>
      <c r="JG95" s="122"/>
      <c r="JH95" s="122"/>
      <c r="JI95" s="122"/>
      <c r="JJ95" s="122"/>
      <c r="JK95" s="122"/>
      <c r="JL95" s="122"/>
      <c r="JM95" s="122"/>
      <c r="JN95" s="122"/>
      <c r="JO95" s="122"/>
      <c r="JP95" s="122"/>
      <c r="JQ95" s="122"/>
      <c r="JR95" s="122"/>
      <c r="JS95" s="122"/>
      <c r="JT95" s="122"/>
      <c r="JU95" s="122"/>
      <c r="JV95" s="122"/>
      <c r="JW95" s="122"/>
      <c r="JX95" s="122"/>
      <c r="JY95" s="122"/>
      <c r="JZ95" s="122"/>
      <c r="KA95" s="122"/>
      <c r="KB95" s="122"/>
      <c r="KC95" s="122"/>
      <c r="KD95" s="122"/>
      <c r="KE95" s="122"/>
      <c r="KF95" s="122"/>
      <c r="KG95" s="122"/>
      <c r="KH95" s="122"/>
      <c r="KI95" s="122"/>
      <c r="KJ95" s="122"/>
      <c r="KK95" s="122"/>
      <c r="KL95" s="122"/>
      <c r="KM95" s="122"/>
      <c r="KN95" s="122"/>
      <c r="KO95" s="122"/>
      <c r="KP95" s="122"/>
      <c r="KQ95" s="122"/>
      <c r="KR95" s="122"/>
      <c r="KS95" s="122"/>
      <c r="KT95" s="122"/>
      <c r="KU95" s="122"/>
      <c r="KV95" s="122"/>
      <c r="KW95" s="122"/>
      <c r="KX95" s="122"/>
      <c r="KY95" s="122"/>
      <c r="KZ95" s="122"/>
      <c r="LA95" s="122"/>
      <c r="LB95" s="122"/>
      <c r="LC95" s="122"/>
      <c r="LD95" s="122"/>
      <c r="LE95" s="122"/>
      <c r="LF95" s="122"/>
      <c r="LG95" s="122"/>
      <c r="LH95" s="122"/>
      <c r="LI95" s="122"/>
      <c r="LJ95" s="122"/>
      <c r="LK95" s="122"/>
      <c r="LL95" s="122"/>
      <c r="LM95" s="122"/>
    </row>
    <row r="96" spans="1:325" s="33" customFormat="1" ht="76.5" customHeight="1">
      <c r="A96" s="257" t="s">
        <v>8</v>
      </c>
      <c r="B96" s="258"/>
      <c r="C96" s="258"/>
      <c r="D96" s="271"/>
      <c r="E96" s="255" t="s">
        <v>191</v>
      </c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256"/>
      <c r="AF96" s="256"/>
      <c r="AG96" s="256"/>
      <c r="AH96" s="256"/>
      <c r="AI96" s="256"/>
      <c r="AJ96" s="256"/>
      <c r="AK96" s="256"/>
      <c r="AL96" s="256"/>
      <c r="AM96" s="256"/>
      <c r="AN96" s="256"/>
      <c r="AO96" s="256"/>
      <c r="AP96" s="256"/>
      <c r="AQ96" s="256"/>
      <c r="AR96" s="256"/>
      <c r="AS96" s="256"/>
      <c r="AT96" s="256"/>
      <c r="AU96" s="256"/>
      <c r="AV96" s="256"/>
      <c r="AW96" s="256"/>
      <c r="AX96" s="256"/>
      <c r="AY96" s="256"/>
      <c r="AZ96" s="256"/>
      <c r="BA96" s="256"/>
      <c r="BB96" s="256"/>
      <c r="BC96" s="256"/>
      <c r="BD96" s="616" t="s">
        <v>324</v>
      </c>
      <c r="BE96" s="617"/>
      <c r="BF96" s="617"/>
      <c r="BG96" s="617"/>
      <c r="BH96" s="618"/>
      <c r="BI96" s="111" t="s">
        <v>148</v>
      </c>
      <c r="BJ96" s="31"/>
      <c r="BK96" s="32"/>
      <c r="BL96" s="32"/>
      <c r="BM96" s="32"/>
      <c r="BN96" s="32"/>
      <c r="BO96" s="32"/>
    </row>
    <row r="97" spans="1:69" s="33" customFormat="1" ht="48.2" customHeight="1">
      <c r="A97" s="257" t="s">
        <v>6</v>
      </c>
      <c r="B97" s="258"/>
      <c r="C97" s="258"/>
      <c r="D97" s="271"/>
      <c r="E97" s="255" t="s">
        <v>151</v>
      </c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56"/>
      <c r="AA97" s="256"/>
      <c r="AB97" s="256"/>
      <c r="AC97" s="256"/>
      <c r="AD97" s="256"/>
      <c r="AE97" s="256"/>
      <c r="AF97" s="256"/>
      <c r="AG97" s="256"/>
      <c r="AH97" s="256"/>
      <c r="AI97" s="256"/>
      <c r="AJ97" s="256"/>
      <c r="AK97" s="256"/>
      <c r="AL97" s="256"/>
      <c r="AM97" s="256"/>
      <c r="AN97" s="256"/>
      <c r="AO97" s="256"/>
      <c r="AP97" s="256"/>
      <c r="AQ97" s="256"/>
      <c r="AR97" s="256"/>
      <c r="AS97" s="256"/>
      <c r="AT97" s="256"/>
      <c r="AU97" s="256"/>
      <c r="AV97" s="256"/>
      <c r="AW97" s="256"/>
      <c r="AX97" s="256"/>
      <c r="AY97" s="256"/>
      <c r="AZ97" s="256"/>
      <c r="BA97" s="256"/>
      <c r="BB97" s="256"/>
      <c r="BC97" s="256"/>
      <c r="BD97" s="616" t="s">
        <v>325</v>
      </c>
      <c r="BE97" s="617"/>
      <c r="BF97" s="617"/>
      <c r="BG97" s="617"/>
      <c r="BH97" s="618"/>
      <c r="BI97" s="111" t="s">
        <v>201</v>
      </c>
      <c r="BJ97" s="31"/>
      <c r="BK97" s="32"/>
      <c r="BL97" s="32"/>
      <c r="BM97" s="32"/>
      <c r="BN97" s="32"/>
      <c r="BO97" s="32"/>
    </row>
    <row r="98" spans="1:69" s="33" customFormat="1" ht="76.5" customHeight="1">
      <c r="A98" s="257" t="s">
        <v>5</v>
      </c>
      <c r="B98" s="258"/>
      <c r="C98" s="258"/>
      <c r="D98" s="271"/>
      <c r="E98" s="255" t="s">
        <v>187</v>
      </c>
      <c r="F98" s="256"/>
      <c r="G98" s="256"/>
      <c r="H98" s="256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256"/>
      <c r="AF98" s="256"/>
      <c r="AG98" s="256"/>
      <c r="AH98" s="256"/>
      <c r="AI98" s="256"/>
      <c r="AJ98" s="256"/>
      <c r="AK98" s="256"/>
      <c r="AL98" s="256"/>
      <c r="AM98" s="256"/>
      <c r="AN98" s="256"/>
      <c r="AO98" s="256"/>
      <c r="AP98" s="256"/>
      <c r="AQ98" s="256"/>
      <c r="AR98" s="256"/>
      <c r="AS98" s="256"/>
      <c r="AT98" s="256"/>
      <c r="AU98" s="256"/>
      <c r="AV98" s="256"/>
      <c r="AW98" s="256"/>
      <c r="AX98" s="256"/>
      <c r="AY98" s="256"/>
      <c r="AZ98" s="256"/>
      <c r="BA98" s="256"/>
      <c r="BB98" s="256"/>
      <c r="BC98" s="256"/>
      <c r="BD98" s="616" t="s">
        <v>326</v>
      </c>
      <c r="BE98" s="617"/>
      <c r="BF98" s="617"/>
      <c r="BG98" s="617"/>
      <c r="BH98" s="618"/>
      <c r="BI98" s="111" t="s">
        <v>141</v>
      </c>
      <c r="BJ98" s="31"/>
      <c r="BK98" s="32"/>
      <c r="BL98" s="32"/>
      <c r="BM98" s="32"/>
      <c r="BN98" s="32"/>
      <c r="BO98" s="32"/>
    </row>
    <row r="99" spans="1:69" s="33" customFormat="1" ht="76.5" customHeight="1">
      <c r="A99" s="257" t="s">
        <v>4</v>
      </c>
      <c r="B99" s="258"/>
      <c r="C99" s="258"/>
      <c r="D99" s="271"/>
      <c r="E99" s="255" t="s">
        <v>163</v>
      </c>
      <c r="F99" s="256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  <c r="AA99" s="256"/>
      <c r="AB99" s="256"/>
      <c r="AC99" s="256"/>
      <c r="AD99" s="256"/>
      <c r="AE99" s="256"/>
      <c r="AF99" s="256"/>
      <c r="AG99" s="256"/>
      <c r="AH99" s="256"/>
      <c r="AI99" s="256"/>
      <c r="AJ99" s="256"/>
      <c r="AK99" s="256"/>
      <c r="AL99" s="256"/>
      <c r="AM99" s="256"/>
      <c r="AN99" s="256"/>
      <c r="AO99" s="256"/>
      <c r="AP99" s="256"/>
      <c r="AQ99" s="256"/>
      <c r="AR99" s="256"/>
      <c r="AS99" s="256"/>
      <c r="AT99" s="256"/>
      <c r="AU99" s="256"/>
      <c r="AV99" s="256"/>
      <c r="AW99" s="256"/>
      <c r="AX99" s="256"/>
      <c r="AY99" s="256"/>
      <c r="AZ99" s="256"/>
      <c r="BA99" s="256"/>
      <c r="BB99" s="256"/>
      <c r="BC99" s="256"/>
      <c r="BD99" s="616" t="s">
        <v>129</v>
      </c>
      <c r="BE99" s="617"/>
      <c r="BF99" s="617"/>
      <c r="BG99" s="617"/>
      <c r="BH99" s="618"/>
      <c r="BI99" s="111" t="s">
        <v>255</v>
      </c>
      <c r="BJ99" s="31"/>
      <c r="BK99" s="32"/>
      <c r="BL99" s="32"/>
      <c r="BM99" s="32"/>
      <c r="BN99" s="32"/>
      <c r="BO99" s="32"/>
    </row>
    <row r="100" spans="1:69" s="33" customFormat="1" ht="76.5" customHeight="1">
      <c r="A100" s="257" t="s">
        <v>3</v>
      </c>
      <c r="B100" s="258"/>
      <c r="C100" s="258"/>
      <c r="D100" s="271"/>
      <c r="E100" s="255" t="s">
        <v>177</v>
      </c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6"/>
      <c r="AD100" s="256"/>
      <c r="AE100" s="256"/>
      <c r="AF100" s="256"/>
      <c r="AG100" s="256"/>
      <c r="AH100" s="256"/>
      <c r="AI100" s="256"/>
      <c r="AJ100" s="256"/>
      <c r="AK100" s="256"/>
      <c r="AL100" s="256"/>
      <c r="AM100" s="256"/>
      <c r="AN100" s="256"/>
      <c r="AO100" s="256"/>
      <c r="AP100" s="256"/>
      <c r="AQ100" s="256"/>
      <c r="AR100" s="256"/>
      <c r="AS100" s="256"/>
      <c r="AT100" s="256"/>
      <c r="AU100" s="256"/>
      <c r="AV100" s="256"/>
      <c r="AW100" s="256"/>
      <c r="AX100" s="256"/>
      <c r="AY100" s="256"/>
      <c r="AZ100" s="256"/>
      <c r="BA100" s="256"/>
      <c r="BB100" s="256"/>
      <c r="BC100" s="256"/>
      <c r="BD100" s="616" t="s">
        <v>129</v>
      </c>
      <c r="BE100" s="617"/>
      <c r="BF100" s="617"/>
      <c r="BG100" s="617"/>
      <c r="BH100" s="618"/>
      <c r="BI100" s="111" t="s">
        <v>276</v>
      </c>
      <c r="BJ100" s="31"/>
      <c r="BK100" s="32"/>
      <c r="BL100" s="32"/>
      <c r="BM100" s="32"/>
      <c r="BN100" s="32"/>
      <c r="BO100" s="32"/>
    </row>
    <row r="101" spans="1:69" ht="48.2" customHeight="1" thickBot="1">
      <c r="A101" s="275" t="s">
        <v>2</v>
      </c>
      <c r="B101" s="276"/>
      <c r="C101" s="276"/>
      <c r="D101" s="277"/>
      <c r="E101" s="253" t="s">
        <v>154</v>
      </c>
      <c r="F101" s="254"/>
      <c r="G101" s="254"/>
      <c r="H101" s="254"/>
      <c r="I101" s="254"/>
      <c r="J101" s="254"/>
      <c r="K101" s="254"/>
      <c r="L101" s="254"/>
      <c r="M101" s="254"/>
      <c r="N101" s="254"/>
      <c r="O101" s="254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  <c r="AC101" s="254"/>
      <c r="AD101" s="254"/>
      <c r="AE101" s="254"/>
      <c r="AF101" s="254"/>
      <c r="AG101" s="254"/>
      <c r="AH101" s="254"/>
      <c r="AI101" s="254"/>
      <c r="AJ101" s="254"/>
      <c r="AK101" s="254"/>
      <c r="AL101" s="254"/>
      <c r="AM101" s="254"/>
      <c r="AN101" s="254"/>
      <c r="AO101" s="254"/>
      <c r="AP101" s="254"/>
      <c r="AQ101" s="254"/>
      <c r="AR101" s="254"/>
      <c r="AS101" s="254"/>
      <c r="AT101" s="254"/>
      <c r="AU101" s="254"/>
      <c r="AV101" s="254"/>
      <c r="AW101" s="254"/>
      <c r="AX101" s="254"/>
      <c r="AY101" s="254"/>
      <c r="AZ101" s="254"/>
      <c r="BA101" s="254"/>
      <c r="BB101" s="254"/>
      <c r="BC101" s="254"/>
      <c r="BD101" s="619" t="s">
        <v>130</v>
      </c>
      <c r="BE101" s="620"/>
      <c r="BF101" s="620"/>
      <c r="BG101" s="620"/>
      <c r="BH101" s="621"/>
      <c r="BI101" s="110" t="s">
        <v>202</v>
      </c>
      <c r="BJ101" s="27"/>
      <c r="BK101" s="13"/>
      <c r="BL101" s="13"/>
      <c r="BM101" s="13"/>
      <c r="BN101" s="13"/>
      <c r="BO101" s="13"/>
      <c r="BP101" s="8"/>
      <c r="BQ101" s="8"/>
    </row>
    <row r="102" spans="1:69" s="2" customFormat="1" ht="65.099999999999994" customHeight="1">
      <c r="A102" s="48" t="s">
        <v>0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60"/>
      <c r="S102" s="6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47"/>
      <c r="AG102" s="100"/>
      <c r="AH102" s="284" t="s">
        <v>0</v>
      </c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28"/>
      <c r="BJ102" s="66"/>
      <c r="BK102" s="66"/>
      <c r="BL102" s="66"/>
      <c r="BM102" s="85"/>
      <c r="BN102" s="85"/>
      <c r="BO102" s="25"/>
      <c r="BP102" s="25"/>
      <c r="BQ102" s="25"/>
    </row>
    <row r="103" spans="1:69" s="2" customFormat="1" ht="43.5" customHeight="1">
      <c r="A103" s="238" t="s">
        <v>230</v>
      </c>
      <c r="B103" s="238"/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61"/>
      <c r="Z103" s="61"/>
      <c r="AA103" s="61"/>
      <c r="AB103" s="61"/>
      <c r="AC103" s="61"/>
      <c r="AD103" s="100"/>
      <c r="AE103" s="147"/>
      <c r="AF103" s="100"/>
      <c r="AG103" s="100"/>
      <c r="AH103" s="248" t="s">
        <v>231</v>
      </c>
      <c r="AI103" s="248"/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8"/>
      <c r="AV103" s="248"/>
      <c r="AW103" s="248"/>
      <c r="AX103" s="248"/>
      <c r="AY103" s="248"/>
      <c r="AZ103" s="248"/>
      <c r="BA103" s="248"/>
      <c r="BB103" s="248"/>
      <c r="BC103" s="248"/>
      <c r="BD103" s="248"/>
      <c r="BE103" s="248"/>
      <c r="BF103" s="248"/>
      <c r="BG103" s="248"/>
      <c r="BH103" s="248"/>
      <c r="BI103" s="28"/>
      <c r="BJ103" s="66"/>
      <c r="BK103" s="66"/>
      <c r="BL103" s="66"/>
      <c r="BM103" s="85"/>
      <c r="BN103" s="85"/>
      <c r="BO103" s="25"/>
      <c r="BP103" s="25"/>
      <c r="BQ103" s="25"/>
    </row>
    <row r="104" spans="1:69" s="2" customFormat="1" ht="40.5" customHeight="1">
      <c r="A104" s="238"/>
      <c r="B104" s="238"/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  <c r="P104" s="238"/>
      <c r="Q104" s="238"/>
      <c r="R104" s="238"/>
      <c r="S104" s="238"/>
      <c r="T104" s="238"/>
      <c r="U104" s="238"/>
      <c r="V104" s="238"/>
      <c r="W104" s="238"/>
      <c r="X104" s="238"/>
      <c r="Y104" s="61"/>
      <c r="Z104" s="61"/>
      <c r="AA104" s="61"/>
      <c r="AB104" s="61"/>
      <c r="AC104" s="61"/>
      <c r="AD104" s="100"/>
      <c r="AE104" s="147"/>
      <c r="AF104" s="100"/>
      <c r="AG104" s="100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8"/>
      <c r="BB104" s="248"/>
      <c r="BC104" s="248"/>
      <c r="BD104" s="248"/>
      <c r="BE104" s="248"/>
      <c r="BF104" s="248"/>
      <c r="BG104" s="248"/>
      <c r="BH104" s="248"/>
      <c r="BI104" s="28"/>
      <c r="BJ104" s="66"/>
      <c r="BK104" s="66"/>
      <c r="BL104" s="66"/>
      <c r="BM104" s="85"/>
      <c r="BN104" s="85"/>
      <c r="BO104" s="25"/>
      <c r="BP104" s="25"/>
      <c r="BQ104" s="25"/>
    </row>
    <row r="105" spans="1:69" s="2" customFormat="1" ht="43.5" customHeight="1">
      <c r="A105" s="251"/>
      <c r="B105" s="251"/>
      <c r="C105" s="251"/>
      <c r="D105" s="251"/>
      <c r="E105" s="251"/>
      <c r="F105" s="251"/>
      <c r="G105" s="251"/>
      <c r="H105" s="252" t="s">
        <v>232</v>
      </c>
      <c r="I105" s="252"/>
      <c r="J105" s="252"/>
      <c r="K105" s="252"/>
      <c r="L105" s="252"/>
      <c r="M105" s="252"/>
      <c r="N105" s="252"/>
      <c r="O105" s="252"/>
      <c r="P105" s="252"/>
      <c r="Q105" s="252"/>
      <c r="R105" s="62"/>
      <c r="S105" s="62"/>
      <c r="T105" s="62"/>
      <c r="U105" s="62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47"/>
      <c r="AF105" s="100"/>
      <c r="AG105" s="100"/>
      <c r="AH105" s="148"/>
      <c r="AI105" s="148"/>
      <c r="AJ105" s="146"/>
      <c r="AK105" s="146"/>
      <c r="AL105" s="146"/>
      <c r="AM105" s="146"/>
      <c r="AN105" s="146"/>
      <c r="AO105" s="146"/>
      <c r="AP105" s="247" t="s">
        <v>233</v>
      </c>
      <c r="AQ105" s="247"/>
      <c r="AR105" s="247"/>
      <c r="AS105" s="247"/>
      <c r="AT105" s="247"/>
      <c r="AU105" s="247"/>
      <c r="AV105" s="247"/>
      <c r="AW105" s="247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100"/>
      <c r="BI105" s="28"/>
      <c r="BJ105" s="66"/>
      <c r="BK105" s="66"/>
      <c r="BL105" s="66"/>
      <c r="BM105" s="85"/>
      <c r="BN105" s="85"/>
      <c r="BO105" s="25"/>
      <c r="BP105" s="25"/>
      <c r="BQ105" s="25"/>
    </row>
    <row r="106" spans="1:69" s="2" customFormat="1" ht="47.25" customHeight="1">
      <c r="A106" s="272"/>
      <c r="B106" s="272"/>
      <c r="C106" s="272"/>
      <c r="D106" s="272"/>
      <c r="E106" s="272"/>
      <c r="F106" s="272"/>
      <c r="G106" s="272"/>
      <c r="H106" s="239">
        <v>2022</v>
      </c>
      <c r="I106" s="239"/>
      <c r="J106" s="239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47"/>
      <c r="AF106" s="100"/>
      <c r="AG106" s="100"/>
      <c r="AH106" s="285" t="s">
        <v>221</v>
      </c>
      <c r="AI106" s="285"/>
      <c r="AJ106" s="285"/>
      <c r="AK106" s="285"/>
      <c r="AL106" s="285"/>
      <c r="AM106" s="285"/>
      <c r="AN106" s="285"/>
      <c r="AO106" s="285"/>
      <c r="AP106" s="239">
        <v>2022</v>
      </c>
      <c r="AQ106" s="239"/>
      <c r="AR106" s="239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100"/>
      <c r="BH106" s="100"/>
      <c r="BI106" s="28"/>
      <c r="BJ106" s="66"/>
      <c r="BK106" s="66"/>
      <c r="BL106" s="66"/>
      <c r="BM106" s="85"/>
      <c r="BN106" s="85"/>
      <c r="BO106" s="25"/>
      <c r="BP106" s="25"/>
      <c r="BQ106" s="25"/>
    </row>
    <row r="107" spans="1:69" s="3" customFormat="1" ht="28.35" customHeight="1"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R107" s="4"/>
      <c r="S107" s="4"/>
      <c r="AA107" s="40"/>
      <c r="BD107" s="5"/>
      <c r="BE107" s="5"/>
      <c r="BF107" s="5"/>
      <c r="BG107" s="5"/>
      <c r="BH107" s="5"/>
      <c r="BI107" s="28"/>
      <c r="BJ107" s="66"/>
      <c r="BK107" s="66"/>
      <c r="BL107" s="66"/>
      <c r="BM107" s="85"/>
      <c r="BN107" s="85"/>
      <c r="BO107" s="24"/>
      <c r="BP107" s="24"/>
      <c r="BQ107" s="24"/>
    </row>
    <row r="108" spans="1:69" s="3" customFormat="1" ht="28.35" customHeight="1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R108" s="4"/>
      <c r="S108" s="4"/>
      <c r="AA108" s="40"/>
      <c r="BD108" s="5"/>
      <c r="BE108" s="5"/>
      <c r="BF108" s="5"/>
      <c r="BG108" s="5"/>
      <c r="BH108" s="5"/>
      <c r="BI108" s="28"/>
      <c r="BJ108" s="66"/>
      <c r="BK108" s="66"/>
      <c r="BL108" s="66"/>
      <c r="BM108" s="85"/>
      <c r="BN108" s="85"/>
      <c r="BO108" s="24"/>
      <c r="BP108" s="24"/>
      <c r="BQ108" s="24"/>
    </row>
    <row r="109" spans="1:69" s="151" customFormat="1" ht="35.25" customHeight="1">
      <c r="A109" s="14" t="s">
        <v>313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  <c r="N109" s="2"/>
      <c r="O109" s="2"/>
      <c r="P109" s="2"/>
      <c r="Q109" s="2"/>
      <c r="R109" s="6"/>
      <c r="S109" s="6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7"/>
      <c r="BE109" s="7"/>
      <c r="BF109" s="7"/>
      <c r="BG109" s="7"/>
      <c r="BH109" s="7"/>
      <c r="BI109" s="153"/>
      <c r="BJ109" s="154"/>
      <c r="BK109" s="154"/>
      <c r="BL109" s="154"/>
      <c r="BM109" s="155"/>
      <c r="BN109" s="155"/>
      <c r="BO109" s="156"/>
      <c r="BP109" s="156"/>
      <c r="BQ109" s="156"/>
    </row>
    <row r="110" spans="1:69" s="3" customFormat="1" ht="28.35" customHeight="1" thickBot="1"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R110" s="4"/>
      <c r="S110" s="4"/>
      <c r="AA110" s="40"/>
      <c r="BD110" s="5"/>
      <c r="BE110" s="5"/>
      <c r="BF110" s="5"/>
      <c r="BG110" s="5"/>
      <c r="BH110" s="5"/>
      <c r="BI110" s="28"/>
      <c r="BJ110" s="66"/>
      <c r="BK110" s="66"/>
      <c r="BL110" s="66"/>
      <c r="BM110" s="85"/>
      <c r="BN110" s="85"/>
      <c r="BO110" s="24"/>
      <c r="BP110" s="24"/>
      <c r="BQ110" s="24"/>
    </row>
    <row r="111" spans="1:69" s="139" customFormat="1" ht="102.75" customHeight="1" thickBot="1">
      <c r="A111" s="244" t="s">
        <v>124</v>
      </c>
      <c r="B111" s="245"/>
      <c r="C111" s="245"/>
      <c r="D111" s="246"/>
      <c r="E111" s="283" t="s">
        <v>125</v>
      </c>
      <c r="F111" s="283"/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3"/>
      <c r="AL111" s="283"/>
      <c r="AM111" s="283"/>
      <c r="AN111" s="283"/>
      <c r="AO111" s="283"/>
      <c r="AP111" s="283"/>
      <c r="AQ111" s="283"/>
      <c r="AR111" s="283"/>
      <c r="AS111" s="283"/>
      <c r="AT111" s="283"/>
      <c r="AU111" s="283"/>
      <c r="AV111" s="283"/>
      <c r="AW111" s="283"/>
      <c r="AX111" s="283"/>
      <c r="AY111" s="283"/>
      <c r="AZ111" s="283"/>
      <c r="BA111" s="283"/>
      <c r="BB111" s="283"/>
      <c r="BC111" s="283"/>
      <c r="BD111" s="244" t="s">
        <v>19</v>
      </c>
      <c r="BE111" s="245"/>
      <c r="BF111" s="245"/>
      <c r="BG111" s="245"/>
      <c r="BH111" s="246"/>
      <c r="BI111" s="134"/>
      <c r="BJ111" s="67"/>
      <c r="BK111" s="67"/>
      <c r="BL111" s="67"/>
      <c r="BM111" s="87"/>
      <c r="BN111" s="87"/>
      <c r="BO111" s="138"/>
      <c r="BP111" s="138"/>
      <c r="BQ111" s="138"/>
    </row>
    <row r="112" spans="1:69" ht="48.2" customHeight="1">
      <c r="A112" s="257" t="s">
        <v>1</v>
      </c>
      <c r="B112" s="258"/>
      <c r="C112" s="258"/>
      <c r="D112" s="271"/>
      <c r="E112" s="255" t="s">
        <v>153</v>
      </c>
      <c r="F112" s="256"/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E112" s="256"/>
      <c r="AF112" s="256"/>
      <c r="AG112" s="256"/>
      <c r="AH112" s="256"/>
      <c r="AI112" s="256"/>
      <c r="AJ112" s="256"/>
      <c r="AK112" s="256"/>
      <c r="AL112" s="256"/>
      <c r="AM112" s="256"/>
      <c r="AN112" s="256"/>
      <c r="AO112" s="256"/>
      <c r="AP112" s="256"/>
      <c r="AQ112" s="256"/>
      <c r="AR112" s="256"/>
      <c r="AS112" s="256"/>
      <c r="AT112" s="256"/>
      <c r="AU112" s="256"/>
      <c r="AV112" s="256"/>
      <c r="AW112" s="256"/>
      <c r="AX112" s="256"/>
      <c r="AY112" s="256"/>
      <c r="AZ112" s="256"/>
      <c r="BA112" s="256"/>
      <c r="BB112" s="256"/>
      <c r="BC112" s="256"/>
      <c r="BD112" s="622" t="s">
        <v>130</v>
      </c>
      <c r="BE112" s="623"/>
      <c r="BF112" s="623"/>
      <c r="BG112" s="623"/>
      <c r="BH112" s="624"/>
      <c r="BI112" s="110" t="s">
        <v>202</v>
      </c>
      <c r="BJ112" s="27"/>
      <c r="BK112" s="13"/>
      <c r="BL112" s="13"/>
      <c r="BM112" s="13"/>
      <c r="BN112" s="13"/>
      <c r="BO112" s="13"/>
      <c r="BP112" s="8"/>
      <c r="BQ112" s="8"/>
    </row>
    <row r="113" spans="1:69" s="143" customFormat="1" ht="48.2" customHeight="1">
      <c r="A113" s="257" t="s">
        <v>123</v>
      </c>
      <c r="B113" s="258"/>
      <c r="C113" s="258"/>
      <c r="D113" s="271"/>
      <c r="E113" s="255" t="s">
        <v>291</v>
      </c>
      <c r="F113" s="256"/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6"/>
      <c r="AE113" s="256"/>
      <c r="AF113" s="256"/>
      <c r="AG113" s="256"/>
      <c r="AH113" s="256"/>
      <c r="AI113" s="256"/>
      <c r="AJ113" s="256"/>
      <c r="AK113" s="256"/>
      <c r="AL113" s="256"/>
      <c r="AM113" s="256"/>
      <c r="AN113" s="256"/>
      <c r="AO113" s="256"/>
      <c r="AP113" s="256"/>
      <c r="AQ113" s="256"/>
      <c r="AR113" s="256"/>
      <c r="AS113" s="256"/>
      <c r="AT113" s="256"/>
      <c r="AU113" s="256"/>
      <c r="AV113" s="256"/>
      <c r="AW113" s="256"/>
      <c r="AX113" s="256"/>
      <c r="AY113" s="256"/>
      <c r="AZ113" s="256"/>
      <c r="BA113" s="256"/>
      <c r="BB113" s="256"/>
      <c r="BC113" s="256"/>
      <c r="BD113" s="616" t="s">
        <v>130</v>
      </c>
      <c r="BE113" s="617"/>
      <c r="BF113" s="617"/>
      <c r="BG113" s="617"/>
      <c r="BH113" s="618"/>
      <c r="BI113" s="140" t="s">
        <v>284</v>
      </c>
      <c r="BJ113" s="141"/>
      <c r="BK113" s="142"/>
      <c r="BL113" s="142"/>
      <c r="BM113" s="142"/>
      <c r="BN113" s="142"/>
      <c r="BO113" s="142"/>
    </row>
    <row r="114" spans="1:69" ht="48.2" customHeight="1">
      <c r="A114" s="257" t="s">
        <v>122</v>
      </c>
      <c r="B114" s="258"/>
      <c r="C114" s="258"/>
      <c r="D114" s="271"/>
      <c r="E114" s="255" t="s">
        <v>155</v>
      </c>
      <c r="F114" s="256"/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E114" s="256"/>
      <c r="AF114" s="256"/>
      <c r="AG114" s="256"/>
      <c r="AH114" s="256"/>
      <c r="AI114" s="256"/>
      <c r="AJ114" s="256"/>
      <c r="AK114" s="256"/>
      <c r="AL114" s="256"/>
      <c r="AM114" s="256"/>
      <c r="AN114" s="256"/>
      <c r="AO114" s="256"/>
      <c r="AP114" s="256"/>
      <c r="AQ114" s="256"/>
      <c r="AR114" s="256"/>
      <c r="AS114" s="256"/>
      <c r="AT114" s="256"/>
      <c r="AU114" s="256"/>
      <c r="AV114" s="256"/>
      <c r="AW114" s="256"/>
      <c r="AX114" s="256"/>
      <c r="AY114" s="256"/>
      <c r="AZ114" s="256"/>
      <c r="BA114" s="256"/>
      <c r="BB114" s="256"/>
      <c r="BC114" s="256"/>
      <c r="BD114" s="616" t="s">
        <v>185</v>
      </c>
      <c r="BE114" s="617"/>
      <c r="BF114" s="617"/>
      <c r="BG114" s="617"/>
      <c r="BH114" s="618"/>
      <c r="BI114" s="110" t="s">
        <v>134</v>
      </c>
      <c r="BJ114" s="27"/>
      <c r="BK114" s="13"/>
      <c r="BL114" s="13"/>
      <c r="BM114" s="13"/>
      <c r="BN114" s="13"/>
      <c r="BO114" s="13"/>
      <c r="BP114" s="8"/>
      <c r="BQ114" s="8"/>
    </row>
    <row r="115" spans="1:69" ht="48.2" customHeight="1">
      <c r="A115" s="257" t="s">
        <v>145</v>
      </c>
      <c r="B115" s="258"/>
      <c r="C115" s="258"/>
      <c r="D115" s="271"/>
      <c r="E115" s="255" t="s">
        <v>152</v>
      </c>
      <c r="F115" s="256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  <c r="AA115" s="256"/>
      <c r="AB115" s="256"/>
      <c r="AC115" s="256"/>
      <c r="AD115" s="256"/>
      <c r="AE115" s="256"/>
      <c r="AF115" s="256"/>
      <c r="AG115" s="256"/>
      <c r="AH115" s="256"/>
      <c r="AI115" s="256"/>
      <c r="AJ115" s="256"/>
      <c r="AK115" s="256"/>
      <c r="AL115" s="256"/>
      <c r="AM115" s="256"/>
      <c r="AN115" s="256"/>
      <c r="AO115" s="256"/>
      <c r="AP115" s="256"/>
      <c r="AQ115" s="256"/>
      <c r="AR115" s="256"/>
      <c r="AS115" s="256"/>
      <c r="AT115" s="256"/>
      <c r="AU115" s="256"/>
      <c r="AV115" s="256"/>
      <c r="AW115" s="256"/>
      <c r="AX115" s="256"/>
      <c r="AY115" s="256"/>
      <c r="AZ115" s="256"/>
      <c r="BA115" s="256"/>
      <c r="BB115" s="256"/>
      <c r="BC115" s="256"/>
      <c r="BD115" s="616" t="s">
        <v>327</v>
      </c>
      <c r="BE115" s="617"/>
      <c r="BF115" s="617"/>
      <c r="BG115" s="617"/>
      <c r="BH115" s="618"/>
      <c r="BI115" s="110" t="s">
        <v>137</v>
      </c>
      <c r="BJ115" s="27"/>
      <c r="BK115" s="13"/>
      <c r="BL115" s="13"/>
      <c r="BM115" s="13"/>
      <c r="BN115" s="13"/>
      <c r="BO115" s="13"/>
      <c r="BP115" s="8"/>
      <c r="BQ115" s="8"/>
    </row>
    <row r="116" spans="1:69" ht="48.2" customHeight="1">
      <c r="A116" s="257" t="s">
        <v>161</v>
      </c>
      <c r="B116" s="258"/>
      <c r="C116" s="258"/>
      <c r="D116" s="271"/>
      <c r="E116" s="255" t="s">
        <v>189</v>
      </c>
      <c r="F116" s="256"/>
      <c r="G116" s="256"/>
      <c r="H116" s="256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  <c r="Z116" s="256"/>
      <c r="AA116" s="256"/>
      <c r="AB116" s="256"/>
      <c r="AC116" s="256"/>
      <c r="AD116" s="256"/>
      <c r="AE116" s="256"/>
      <c r="AF116" s="256"/>
      <c r="AG116" s="256"/>
      <c r="AH116" s="256"/>
      <c r="AI116" s="256"/>
      <c r="AJ116" s="256"/>
      <c r="AK116" s="256"/>
      <c r="AL116" s="256"/>
      <c r="AM116" s="256"/>
      <c r="AN116" s="256"/>
      <c r="AO116" s="256"/>
      <c r="AP116" s="256"/>
      <c r="AQ116" s="256"/>
      <c r="AR116" s="256"/>
      <c r="AS116" s="256"/>
      <c r="AT116" s="256"/>
      <c r="AU116" s="256"/>
      <c r="AV116" s="256"/>
      <c r="AW116" s="256"/>
      <c r="AX116" s="256"/>
      <c r="AY116" s="256"/>
      <c r="AZ116" s="256"/>
      <c r="BA116" s="256"/>
      <c r="BB116" s="256"/>
      <c r="BC116" s="256"/>
      <c r="BD116" s="616" t="s">
        <v>241</v>
      </c>
      <c r="BE116" s="617"/>
      <c r="BF116" s="617"/>
      <c r="BG116" s="617"/>
      <c r="BH116" s="618"/>
      <c r="BI116" s="110" t="s">
        <v>277</v>
      </c>
      <c r="BJ116" s="27"/>
      <c r="BK116" s="13"/>
      <c r="BL116" s="13"/>
      <c r="BM116" s="13"/>
      <c r="BN116" s="13"/>
      <c r="BO116" s="13"/>
      <c r="BP116" s="8"/>
      <c r="BQ116" s="8"/>
    </row>
    <row r="117" spans="1:69" ht="48.2" customHeight="1">
      <c r="A117" s="257" t="s">
        <v>164</v>
      </c>
      <c r="B117" s="258"/>
      <c r="C117" s="258"/>
      <c r="D117" s="271"/>
      <c r="E117" s="255" t="s">
        <v>150</v>
      </c>
      <c r="F117" s="256"/>
      <c r="G117" s="256"/>
      <c r="H117" s="256"/>
      <c r="I117" s="256"/>
      <c r="J117" s="256"/>
      <c r="K117" s="256"/>
      <c r="L117" s="256"/>
      <c r="M117" s="256"/>
      <c r="N117" s="256"/>
      <c r="O117" s="256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  <c r="Z117" s="256"/>
      <c r="AA117" s="256"/>
      <c r="AB117" s="256"/>
      <c r="AC117" s="256"/>
      <c r="AD117" s="256"/>
      <c r="AE117" s="256"/>
      <c r="AF117" s="256"/>
      <c r="AG117" s="256"/>
      <c r="AH117" s="256"/>
      <c r="AI117" s="256"/>
      <c r="AJ117" s="256"/>
      <c r="AK117" s="256"/>
      <c r="AL117" s="256"/>
      <c r="AM117" s="256"/>
      <c r="AN117" s="256"/>
      <c r="AO117" s="256"/>
      <c r="AP117" s="256"/>
      <c r="AQ117" s="256"/>
      <c r="AR117" s="256"/>
      <c r="AS117" s="256"/>
      <c r="AT117" s="256"/>
      <c r="AU117" s="256"/>
      <c r="AV117" s="256"/>
      <c r="AW117" s="256"/>
      <c r="AX117" s="256"/>
      <c r="AY117" s="256"/>
      <c r="AZ117" s="256"/>
      <c r="BA117" s="256"/>
      <c r="BB117" s="256"/>
      <c r="BC117" s="256"/>
      <c r="BD117" s="616" t="s">
        <v>241</v>
      </c>
      <c r="BE117" s="617"/>
      <c r="BF117" s="617"/>
      <c r="BG117" s="617"/>
      <c r="BH117" s="618"/>
      <c r="BI117" s="110" t="s">
        <v>277</v>
      </c>
      <c r="BJ117" s="27"/>
      <c r="BK117" s="13"/>
      <c r="BL117" s="13"/>
      <c r="BM117" s="13"/>
      <c r="BN117" s="13"/>
      <c r="BO117" s="13"/>
      <c r="BP117" s="8"/>
      <c r="BQ117" s="8"/>
    </row>
    <row r="118" spans="1:69" s="143" customFormat="1" ht="48.2" customHeight="1">
      <c r="A118" s="257" t="s">
        <v>165</v>
      </c>
      <c r="B118" s="258"/>
      <c r="C118" s="258"/>
      <c r="D118" s="271"/>
      <c r="E118" s="255" t="s">
        <v>292</v>
      </c>
      <c r="F118" s="256"/>
      <c r="G118" s="256"/>
      <c r="H118" s="256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6"/>
      <c r="AA118" s="256"/>
      <c r="AB118" s="256"/>
      <c r="AC118" s="256"/>
      <c r="AD118" s="256"/>
      <c r="AE118" s="256"/>
      <c r="AF118" s="256"/>
      <c r="AG118" s="256"/>
      <c r="AH118" s="256"/>
      <c r="AI118" s="256"/>
      <c r="AJ118" s="256"/>
      <c r="AK118" s="256"/>
      <c r="AL118" s="256"/>
      <c r="AM118" s="256"/>
      <c r="AN118" s="256"/>
      <c r="AO118" s="256"/>
      <c r="AP118" s="256"/>
      <c r="AQ118" s="256"/>
      <c r="AR118" s="256"/>
      <c r="AS118" s="256"/>
      <c r="AT118" s="256"/>
      <c r="AU118" s="256"/>
      <c r="AV118" s="256"/>
      <c r="AW118" s="256"/>
      <c r="AX118" s="256"/>
      <c r="AY118" s="256"/>
      <c r="AZ118" s="256"/>
      <c r="BA118" s="256"/>
      <c r="BB118" s="256"/>
      <c r="BC118" s="256"/>
      <c r="BD118" s="616" t="s">
        <v>241</v>
      </c>
      <c r="BE118" s="617"/>
      <c r="BF118" s="617"/>
      <c r="BG118" s="617"/>
      <c r="BH118" s="618"/>
      <c r="BI118" s="140" t="s">
        <v>285</v>
      </c>
      <c r="BJ118" s="141"/>
      <c r="BK118" s="142"/>
      <c r="BL118" s="142"/>
      <c r="BM118" s="142"/>
      <c r="BN118" s="142"/>
      <c r="BO118" s="142"/>
    </row>
    <row r="119" spans="1:69" ht="48.2" customHeight="1">
      <c r="A119" s="257" t="s">
        <v>166</v>
      </c>
      <c r="B119" s="258"/>
      <c r="C119" s="258"/>
      <c r="D119" s="271"/>
      <c r="E119" s="255" t="s">
        <v>188</v>
      </c>
      <c r="F119" s="256"/>
      <c r="G119" s="256"/>
      <c r="H119" s="256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6"/>
      <c r="V119" s="256"/>
      <c r="W119" s="256"/>
      <c r="X119" s="256"/>
      <c r="Y119" s="256"/>
      <c r="Z119" s="256"/>
      <c r="AA119" s="256"/>
      <c r="AB119" s="256"/>
      <c r="AC119" s="256"/>
      <c r="AD119" s="256"/>
      <c r="AE119" s="256"/>
      <c r="AF119" s="256"/>
      <c r="AG119" s="256"/>
      <c r="AH119" s="256"/>
      <c r="AI119" s="256"/>
      <c r="AJ119" s="256"/>
      <c r="AK119" s="256"/>
      <c r="AL119" s="256"/>
      <c r="AM119" s="256"/>
      <c r="AN119" s="256"/>
      <c r="AO119" s="256"/>
      <c r="AP119" s="256"/>
      <c r="AQ119" s="256"/>
      <c r="AR119" s="256"/>
      <c r="AS119" s="256"/>
      <c r="AT119" s="256"/>
      <c r="AU119" s="256"/>
      <c r="AV119" s="256"/>
      <c r="AW119" s="256"/>
      <c r="AX119" s="256"/>
      <c r="AY119" s="256"/>
      <c r="AZ119" s="256"/>
      <c r="BA119" s="256"/>
      <c r="BB119" s="256"/>
      <c r="BC119" s="256"/>
      <c r="BD119" s="616" t="s">
        <v>242</v>
      </c>
      <c r="BE119" s="617"/>
      <c r="BF119" s="617"/>
      <c r="BG119" s="617"/>
      <c r="BH119" s="618"/>
      <c r="BI119" s="110" t="s">
        <v>147</v>
      </c>
      <c r="BJ119" s="27"/>
      <c r="BK119" s="13"/>
      <c r="BL119" s="13"/>
      <c r="BM119" s="13"/>
      <c r="BN119" s="13"/>
      <c r="BO119" s="13"/>
      <c r="BP119" s="8"/>
      <c r="BQ119" s="8"/>
    </row>
    <row r="120" spans="1:69" s="33" customFormat="1" ht="76.5" customHeight="1">
      <c r="A120" s="257" t="s">
        <v>167</v>
      </c>
      <c r="B120" s="258"/>
      <c r="C120" s="258"/>
      <c r="D120" s="271"/>
      <c r="E120" s="255" t="s">
        <v>162</v>
      </c>
      <c r="F120" s="256"/>
      <c r="G120" s="256"/>
      <c r="H120" s="256"/>
      <c r="I120" s="256"/>
      <c r="J120" s="256"/>
      <c r="K120" s="256"/>
      <c r="L120" s="256"/>
      <c r="M120" s="256"/>
      <c r="N120" s="256"/>
      <c r="O120" s="256"/>
      <c r="P120" s="256"/>
      <c r="Q120" s="256"/>
      <c r="R120" s="256"/>
      <c r="S120" s="256"/>
      <c r="T120" s="256"/>
      <c r="U120" s="256"/>
      <c r="V120" s="256"/>
      <c r="W120" s="256"/>
      <c r="X120" s="256"/>
      <c r="Y120" s="256"/>
      <c r="Z120" s="256"/>
      <c r="AA120" s="256"/>
      <c r="AB120" s="256"/>
      <c r="AC120" s="256"/>
      <c r="AD120" s="256"/>
      <c r="AE120" s="256"/>
      <c r="AF120" s="256"/>
      <c r="AG120" s="256"/>
      <c r="AH120" s="256"/>
      <c r="AI120" s="256"/>
      <c r="AJ120" s="256"/>
      <c r="AK120" s="256"/>
      <c r="AL120" s="256"/>
      <c r="AM120" s="256"/>
      <c r="AN120" s="256"/>
      <c r="AO120" s="256"/>
      <c r="AP120" s="256"/>
      <c r="AQ120" s="256"/>
      <c r="AR120" s="256"/>
      <c r="AS120" s="256"/>
      <c r="AT120" s="256"/>
      <c r="AU120" s="256"/>
      <c r="AV120" s="256"/>
      <c r="AW120" s="256"/>
      <c r="AX120" s="256"/>
      <c r="AY120" s="256"/>
      <c r="AZ120" s="256"/>
      <c r="BA120" s="256"/>
      <c r="BB120" s="256"/>
      <c r="BC120" s="256"/>
      <c r="BD120" s="616" t="s">
        <v>243</v>
      </c>
      <c r="BE120" s="617"/>
      <c r="BF120" s="617"/>
      <c r="BG120" s="617"/>
      <c r="BH120" s="618"/>
      <c r="BI120" s="111" t="s">
        <v>256</v>
      </c>
      <c r="BJ120" s="34"/>
    </row>
    <row r="121" spans="1:69" ht="76.5" customHeight="1">
      <c r="A121" s="257" t="s">
        <v>204</v>
      </c>
      <c r="B121" s="258"/>
      <c r="C121" s="258"/>
      <c r="D121" s="271"/>
      <c r="E121" s="255" t="s">
        <v>174</v>
      </c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6"/>
      <c r="X121" s="256"/>
      <c r="Y121" s="256"/>
      <c r="Z121" s="256"/>
      <c r="AA121" s="256"/>
      <c r="AB121" s="256"/>
      <c r="AC121" s="256"/>
      <c r="AD121" s="256"/>
      <c r="AE121" s="256"/>
      <c r="AF121" s="256"/>
      <c r="AG121" s="256"/>
      <c r="AH121" s="256"/>
      <c r="AI121" s="256"/>
      <c r="AJ121" s="256"/>
      <c r="AK121" s="256"/>
      <c r="AL121" s="256"/>
      <c r="AM121" s="256"/>
      <c r="AN121" s="256"/>
      <c r="AO121" s="256"/>
      <c r="AP121" s="256"/>
      <c r="AQ121" s="256"/>
      <c r="AR121" s="256"/>
      <c r="AS121" s="256"/>
      <c r="AT121" s="256"/>
      <c r="AU121" s="256"/>
      <c r="AV121" s="256"/>
      <c r="AW121" s="256"/>
      <c r="AX121" s="256"/>
      <c r="AY121" s="256"/>
      <c r="AZ121" s="256"/>
      <c r="BA121" s="256"/>
      <c r="BB121" s="256"/>
      <c r="BC121" s="256"/>
      <c r="BD121" s="616" t="s">
        <v>243</v>
      </c>
      <c r="BE121" s="617"/>
      <c r="BF121" s="617"/>
      <c r="BG121" s="617"/>
      <c r="BH121" s="618"/>
      <c r="BI121" s="110" t="s">
        <v>257</v>
      </c>
      <c r="BJ121" s="27"/>
      <c r="BK121" s="13"/>
      <c r="BL121" s="13"/>
      <c r="BM121" s="13"/>
      <c r="BN121" s="13"/>
      <c r="BO121" s="13"/>
      <c r="BP121" s="8"/>
      <c r="BQ121" s="8"/>
    </row>
    <row r="122" spans="1:69" ht="76.5" customHeight="1">
      <c r="A122" s="257" t="s">
        <v>244</v>
      </c>
      <c r="B122" s="258"/>
      <c r="C122" s="258"/>
      <c r="D122" s="271"/>
      <c r="E122" s="255" t="s">
        <v>190</v>
      </c>
      <c r="F122" s="256"/>
      <c r="G122" s="256"/>
      <c r="H122" s="256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6"/>
      <c r="V122" s="256"/>
      <c r="W122" s="256"/>
      <c r="X122" s="256"/>
      <c r="Y122" s="256"/>
      <c r="Z122" s="256"/>
      <c r="AA122" s="256"/>
      <c r="AB122" s="256"/>
      <c r="AC122" s="256"/>
      <c r="AD122" s="256"/>
      <c r="AE122" s="256"/>
      <c r="AF122" s="256"/>
      <c r="AG122" s="256"/>
      <c r="AH122" s="256"/>
      <c r="AI122" s="256"/>
      <c r="AJ122" s="256"/>
      <c r="AK122" s="256"/>
      <c r="AL122" s="256"/>
      <c r="AM122" s="256"/>
      <c r="AN122" s="256"/>
      <c r="AO122" s="256"/>
      <c r="AP122" s="256"/>
      <c r="AQ122" s="256"/>
      <c r="AR122" s="256"/>
      <c r="AS122" s="256"/>
      <c r="AT122" s="256"/>
      <c r="AU122" s="256"/>
      <c r="AV122" s="256"/>
      <c r="AW122" s="256"/>
      <c r="AX122" s="256"/>
      <c r="AY122" s="256"/>
      <c r="AZ122" s="256"/>
      <c r="BA122" s="256"/>
      <c r="BB122" s="256"/>
      <c r="BC122" s="256"/>
      <c r="BD122" s="616" t="s">
        <v>143</v>
      </c>
      <c r="BE122" s="617"/>
      <c r="BF122" s="617"/>
      <c r="BG122" s="617"/>
      <c r="BH122" s="618"/>
      <c r="BI122" s="110" t="s">
        <v>135</v>
      </c>
      <c r="BJ122" s="27"/>
      <c r="BK122" s="13"/>
      <c r="BL122" s="13"/>
      <c r="BM122" s="13"/>
      <c r="BN122" s="13"/>
      <c r="BO122" s="13"/>
      <c r="BP122" s="8"/>
      <c r="BQ122" s="8"/>
    </row>
    <row r="123" spans="1:69" s="33" customFormat="1" ht="76.5" customHeight="1">
      <c r="A123" s="257" t="s">
        <v>245</v>
      </c>
      <c r="B123" s="258"/>
      <c r="C123" s="258"/>
      <c r="D123" s="271"/>
      <c r="E123" s="255" t="s">
        <v>178</v>
      </c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  <c r="Z123" s="256"/>
      <c r="AA123" s="256"/>
      <c r="AB123" s="256"/>
      <c r="AC123" s="256"/>
      <c r="AD123" s="256"/>
      <c r="AE123" s="256"/>
      <c r="AF123" s="256"/>
      <c r="AG123" s="256"/>
      <c r="AH123" s="256"/>
      <c r="AI123" s="256"/>
      <c r="AJ123" s="256"/>
      <c r="AK123" s="256"/>
      <c r="AL123" s="256"/>
      <c r="AM123" s="256"/>
      <c r="AN123" s="256"/>
      <c r="AO123" s="256"/>
      <c r="AP123" s="256"/>
      <c r="AQ123" s="256"/>
      <c r="AR123" s="256"/>
      <c r="AS123" s="256"/>
      <c r="AT123" s="256"/>
      <c r="AU123" s="256"/>
      <c r="AV123" s="256"/>
      <c r="AW123" s="256"/>
      <c r="AX123" s="256"/>
      <c r="AY123" s="256"/>
      <c r="AZ123" s="256"/>
      <c r="BA123" s="256"/>
      <c r="BB123" s="256"/>
      <c r="BC123" s="282"/>
      <c r="BD123" s="616" t="s">
        <v>184</v>
      </c>
      <c r="BE123" s="617"/>
      <c r="BF123" s="617"/>
      <c r="BG123" s="617"/>
      <c r="BH123" s="618"/>
      <c r="BI123" s="111" t="s">
        <v>258</v>
      </c>
      <c r="BJ123" s="31"/>
      <c r="BK123" s="32"/>
      <c r="BL123" s="32"/>
      <c r="BM123" s="32"/>
      <c r="BN123" s="32"/>
      <c r="BO123" s="32"/>
    </row>
    <row r="124" spans="1:69" s="33" customFormat="1" ht="76.5" customHeight="1" thickBot="1">
      <c r="A124" s="278" t="s">
        <v>270</v>
      </c>
      <c r="B124" s="279"/>
      <c r="C124" s="279"/>
      <c r="D124" s="280"/>
      <c r="E124" s="253" t="s">
        <v>173</v>
      </c>
      <c r="F124" s="254"/>
      <c r="G124" s="254"/>
      <c r="H124" s="254"/>
      <c r="I124" s="254"/>
      <c r="J124" s="254"/>
      <c r="K124" s="254"/>
      <c r="L124" s="254"/>
      <c r="M124" s="254"/>
      <c r="N124" s="254"/>
      <c r="O124" s="254"/>
      <c r="P124" s="254"/>
      <c r="Q124" s="254"/>
      <c r="R124" s="254"/>
      <c r="S124" s="254"/>
      <c r="T124" s="254"/>
      <c r="U124" s="254"/>
      <c r="V124" s="254"/>
      <c r="W124" s="254"/>
      <c r="X124" s="254"/>
      <c r="Y124" s="254"/>
      <c r="Z124" s="254"/>
      <c r="AA124" s="254"/>
      <c r="AB124" s="254"/>
      <c r="AC124" s="254"/>
      <c r="AD124" s="254"/>
      <c r="AE124" s="254"/>
      <c r="AF124" s="254"/>
      <c r="AG124" s="254"/>
      <c r="AH124" s="254"/>
      <c r="AI124" s="254"/>
      <c r="AJ124" s="254"/>
      <c r="AK124" s="254"/>
      <c r="AL124" s="254"/>
      <c r="AM124" s="254"/>
      <c r="AN124" s="254"/>
      <c r="AO124" s="254"/>
      <c r="AP124" s="254"/>
      <c r="AQ124" s="254"/>
      <c r="AR124" s="254"/>
      <c r="AS124" s="254"/>
      <c r="AT124" s="254"/>
      <c r="AU124" s="254"/>
      <c r="AV124" s="254"/>
      <c r="AW124" s="254"/>
      <c r="AX124" s="254"/>
      <c r="AY124" s="254"/>
      <c r="AZ124" s="254"/>
      <c r="BA124" s="254"/>
      <c r="BB124" s="254"/>
      <c r="BC124" s="254"/>
      <c r="BD124" s="619" t="s">
        <v>184</v>
      </c>
      <c r="BE124" s="620"/>
      <c r="BF124" s="620"/>
      <c r="BG124" s="620"/>
      <c r="BH124" s="621"/>
      <c r="BI124" s="111" t="s">
        <v>259</v>
      </c>
      <c r="BJ124" s="31"/>
      <c r="BK124" s="32"/>
      <c r="BL124" s="32"/>
      <c r="BM124" s="32"/>
      <c r="BN124" s="32"/>
      <c r="BO124" s="32"/>
    </row>
    <row r="125" spans="1:69" s="37" customFormat="1" ht="28.35" customHeight="1">
      <c r="R125" s="65"/>
      <c r="S125" s="65"/>
      <c r="BD125" s="72"/>
      <c r="BE125" s="72"/>
      <c r="BF125" s="72"/>
      <c r="BG125" s="72"/>
      <c r="BH125" s="72"/>
      <c r="BI125" s="77"/>
      <c r="BJ125" s="15"/>
      <c r="BK125" s="17"/>
      <c r="BL125" s="17"/>
      <c r="BM125" s="94"/>
      <c r="BN125" s="95"/>
    </row>
    <row r="126" spans="1:69" s="151" customFormat="1" ht="123" customHeight="1">
      <c r="A126" s="274" t="s">
        <v>314</v>
      </c>
      <c r="B126" s="274"/>
      <c r="C126" s="274"/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I126" s="274"/>
      <c r="AJ126" s="274"/>
      <c r="AK126" s="274"/>
      <c r="AL126" s="274"/>
      <c r="AM126" s="274"/>
      <c r="AN126" s="274"/>
      <c r="AO126" s="274"/>
      <c r="AP126" s="274"/>
      <c r="AQ126" s="274"/>
      <c r="AR126" s="274"/>
      <c r="AS126" s="274"/>
      <c r="AT126" s="274"/>
      <c r="AU126" s="274"/>
      <c r="AV126" s="274"/>
      <c r="AW126" s="274"/>
      <c r="AX126" s="274"/>
      <c r="AY126" s="274"/>
      <c r="AZ126" s="274"/>
      <c r="BA126" s="274"/>
      <c r="BB126" s="274"/>
      <c r="BC126" s="274"/>
      <c r="BD126" s="274"/>
      <c r="BE126" s="274"/>
      <c r="BF126" s="274"/>
      <c r="BG126" s="274"/>
      <c r="BH126" s="274"/>
      <c r="BI126" s="180"/>
      <c r="BJ126" s="164"/>
      <c r="BK126" s="152"/>
      <c r="BL126" s="152"/>
    </row>
    <row r="127" spans="1:69" s="151" customFormat="1" ht="84.95" customHeight="1">
      <c r="A127" s="625" t="s">
        <v>342</v>
      </c>
      <c r="B127" s="625"/>
      <c r="C127" s="625"/>
      <c r="D127" s="625"/>
      <c r="E127" s="625"/>
      <c r="F127" s="625"/>
      <c r="G127" s="625"/>
      <c r="H127" s="625"/>
      <c r="I127" s="625"/>
      <c r="J127" s="625"/>
      <c r="K127" s="625"/>
      <c r="L127" s="625"/>
      <c r="M127" s="625"/>
      <c r="N127" s="625"/>
      <c r="O127" s="625"/>
      <c r="P127" s="625"/>
      <c r="Q127" s="625"/>
      <c r="R127" s="625"/>
      <c r="S127" s="625"/>
      <c r="T127" s="625"/>
      <c r="U127" s="625"/>
      <c r="V127" s="625"/>
      <c r="W127" s="625"/>
      <c r="X127" s="625"/>
      <c r="Y127" s="625"/>
      <c r="Z127" s="625"/>
      <c r="AA127" s="625"/>
      <c r="AB127" s="625"/>
      <c r="AC127" s="625"/>
      <c r="AD127" s="625"/>
      <c r="AE127" s="625"/>
      <c r="AF127" s="625"/>
      <c r="AG127" s="625"/>
      <c r="AH127" s="625"/>
      <c r="AI127" s="625"/>
      <c r="AJ127" s="625"/>
      <c r="AK127" s="625"/>
      <c r="AL127" s="625"/>
      <c r="AM127" s="625"/>
      <c r="AN127" s="625"/>
      <c r="AO127" s="625"/>
      <c r="AP127" s="625"/>
      <c r="AQ127" s="625"/>
      <c r="AR127" s="625"/>
      <c r="AS127" s="625"/>
      <c r="AT127" s="625"/>
      <c r="AU127" s="625"/>
      <c r="AV127" s="625"/>
      <c r="AW127" s="625"/>
      <c r="AX127" s="625"/>
      <c r="AY127" s="625"/>
      <c r="AZ127" s="625"/>
      <c r="BA127" s="625"/>
      <c r="BB127" s="625"/>
      <c r="BC127" s="625"/>
      <c r="BD127" s="625"/>
      <c r="BE127" s="625"/>
      <c r="BF127" s="625"/>
      <c r="BG127" s="625"/>
      <c r="BH127" s="625"/>
      <c r="BI127" s="180"/>
      <c r="BJ127" s="164"/>
      <c r="BK127" s="152"/>
      <c r="BL127" s="152"/>
    </row>
    <row r="128" spans="1:69" s="232" customFormat="1" ht="42" customHeight="1">
      <c r="A128" s="626" t="s">
        <v>319</v>
      </c>
      <c r="B128" s="626"/>
      <c r="C128" s="626"/>
      <c r="D128" s="626"/>
      <c r="E128" s="626"/>
      <c r="F128" s="626"/>
      <c r="G128" s="626"/>
      <c r="H128" s="626"/>
      <c r="I128" s="626"/>
      <c r="J128" s="626"/>
      <c r="K128" s="626"/>
      <c r="L128" s="626"/>
      <c r="M128" s="626"/>
      <c r="N128" s="626"/>
      <c r="O128" s="626"/>
      <c r="P128" s="626"/>
      <c r="Q128" s="626"/>
      <c r="R128" s="626"/>
      <c r="S128" s="626"/>
      <c r="T128" s="626"/>
      <c r="U128" s="626"/>
      <c r="V128" s="626"/>
      <c r="W128" s="626"/>
      <c r="X128" s="626"/>
      <c r="Y128" s="626"/>
      <c r="Z128" s="626"/>
      <c r="AA128" s="626"/>
      <c r="AB128" s="626"/>
      <c r="AC128" s="626"/>
      <c r="AD128" s="626"/>
      <c r="AE128" s="626"/>
      <c r="AF128" s="626"/>
      <c r="AG128" s="626"/>
      <c r="AH128" s="626"/>
      <c r="AI128" s="626"/>
      <c r="AJ128" s="626"/>
      <c r="AK128" s="626"/>
      <c r="AL128" s="626"/>
      <c r="AM128" s="626"/>
      <c r="AN128" s="626"/>
      <c r="AO128" s="626"/>
      <c r="AP128" s="626"/>
      <c r="AQ128" s="626"/>
      <c r="AR128" s="626"/>
      <c r="AS128" s="626"/>
      <c r="AT128" s="626"/>
      <c r="AU128" s="626"/>
      <c r="AV128" s="626"/>
      <c r="AW128" s="626"/>
      <c r="AX128" s="626"/>
      <c r="AY128" s="626"/>
      <c r="AZ128" s="626"/>
      <c r="BA128" s="626"/>
      <c r="BB128" s="626"/>
      <c r="BC128" s="626"/>
      <c r="BD128" s="626"/>
      <c r="BE128" s="626"/>
      <c r="BF128" s="626"/>
      <c r="BG128" s="626"/>
      <c r="BH128" s="626"/>
      <c r="BI128" s="226"/>
      <c r="BJ128" s="227"/>
      <c r="BK128" s="228"/>
      <c r="BL128" s="228"/>
      <c r="BM128" s="229"/>
      <c r="BN128" s="230"/>
      <c r="BO128" s="231"/>
    </row>
    <row r="129" spans="1:66" s="2" customFormat="1" ht="67.5" customHeight="1">
      <c r="A129" s="48" t="s">
        <v>0</v>
      </c>
      <c r="B129" s="224"/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60"/>
      <c r="S129" s="60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3"/>
      <c r="AG129" s="224"/>
      <c r="AH129" s="224"/>
      <c r="AI129" s="281" t="s">
        <v>0</v>
      </c>
      <c r="AJ129" s="281"/>
      <c r="AK129" s="281"/>
      <c r="AL129" s="281"/>
      <c r="AM129" s="281"/>
      <c r="AN129" s="281"/>
      <c r="AO129" s="281"/>
      <c r="AP129" s="281"/>
      <c r="AQ129" s="281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33"/>
      <c r="BJ129" s="234"/>
      <c r="BK129" s="6"/>
      <c r="BL129" s="6"/>
    </row>
    <row r="130" spans="1:66" s="1" customFormat="1" ht="43.5" customHeight="1">
      <c r="A130" s="247" t="s">
        <v>234</v>
      </c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  <c r="R130" s="247"/>
      <c r="S130" s="247"/>
      <c r="T130" s="247"/>
      <c r="U130" s="247"/>
      <c r="V130" s="247"/>
      <c r="W130" s="247"/>
      <c r="X130" s="247"/>
      <c r="Y130" s="247"/>
      <c r="Z130" s="247"/>
      <c r="AA130" s="247"/>
      <c r="AB130" s="247"/>
      <c r="AC130" s="247"/>
      <c r="AD130" s="100"/>
      <c r="AE130" s="238" t="s">
        <v>260</v>
      </c>
      <c r="AF130" s="238"/>
      <c r="AG130" s="238"/>
      <c r="AH130" s="238"/>
      <c r="AI130" s="238"/>
      <c r="AJ130" s="238"/>
      <c r="AK130" s="238"/>
      <c r="AL130" s="238"/>
      <c r="AM130" s="238"/>
      <c r="AN130" s="238"/>
      <c r="AO130" s="238"/>
      <c r="AP130" s="238"/>
      <c r="AQ130" s="238"/>
      <c r="AR130" s="238"/>
      <c r="AS130" s="238"/>
      <c r="AT130" s="238"/>
      <c r="AU130" s="238"/>
      <c r="AV130" s="238"/>
      <c r="AW130" s="238"/>
      <c r="AX130" s="238"/>
      <c r="AY130" s="238"/>
      <c r="AZ130" s="238"/>
      <c r="BA130" s="238"/>
      <c r="BB130" s="238"/>
      <c r="BC130" s="238"/>
      <c r="BD130" s="238"/>
      <c r="BE130" s="238"/>
      <c r="BF130" s="238"/>
      <c r="BG130" s="238"/>
      <c r="BH130" s="238"/>
      <c r="BI130" s="77"/>
      <c r="BJ130" s="15"/>
      <c r="BK130" s="15"/>
      <c r="BL130" s="15"/>
      <c r="BM130" s="95"/>
      <c r="BN130" s="95"/>
    </row>
    <row r="131" spans="1:66" s="1" customFormat="1" ht="30.75" customHeight="1">
      <c r="A131" s="250"/>
      <c r="B131" s="250"/>
      <c r="C131" s="250"/>
      <c r="D131" s="250"/>
      <c r="E131" s="250"/>
      <c r="F131" s="250"/>
      <c r="G131" s="241" t="s">
        <v>252</v>
      </c>
      <c r="H131" s="241"/>
      <c r="I131" s="241"/>
      <c r="J131" s="241"/>
      <c r="K131" s="241"/>
      <c r="L131" s="241"/>
      <c r="M131" s="241"/>
      <c r="N131" s="241"/>
      <c r="O131" s="24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100"/>
      <c r="AE131" s="238"/>
      <c r="AF131" s="238"/>
      <c r="AG131" s="238"/>
      <c r="AH131" s="238"/>
      <c r="AI131" s="238"/>
      <c r="AJ131" s="238"/>
      <c r="AK131" s="238"/>
      <c r="AL131" s="238"/>
      <c r="AM131" s="238"/>
      <c r="AN131" s="238"/>
      <c r="AO131" s="238"/>
      <c r="AP131" s="238"/>
      <c r="AQ131" s="238"/>
      <c r="AR131" s="238"/>
      <c r="AS131" s="238"/>
      <c r="AT131" s="238"/>
      <c r="AU131" s="238"/>
      <c r="AV131" s="238"/>
      <c r="AW131" s="238"/>
      <c r="AX131" s="238"/>
      <c r="AY131" s="238"/>
      <c r="AZ131" s="238"/>
      <c r="BA131" s="238"/>
      <c r="BB131" s="238"/>
      <c r="BC131" s="238"/>
      <c r="BD131" s="238"/>
      <c r="BE131" s="238"/>
      <c r="BF131" s="238"/>
      <c r="BG131" s="238"/>
      <c r="BH131" s="238"/>
      <c r="BI131" s="77"/>
      <c r="BJ131" s="15"/>
      <c r="BK131" s="15"/>
      <c r="BL131" s="15"/>
      <c r="BM131" s="95"/>
      <c r="BN131" s="95"/>
    </row>
    <row r="132" spans="1:66" s="1" customFormat="1" ht="47.25" customHeight="1">
      <c r="A132" s="249" t="s">
        <v>221</v>
      </c>
      <c r="B132" s="249"/>
      <c r="C132" s="249"/>
      <c r="D132" s="249"/>
      <c r="E132" s="249"/>
      <c r="F132" s="249"/>
      <c r="G132" s="239">
        <v>2022</v>
      </c>
      <c r="H132" s="239"/>
      <c r="I132" s="239"/>
      <c r="N132" s="100"/>
      <c r="O132" s="100"/>
      <c r="P132" s="100"/>
      <c r="Q132" s="100"/>
      <c r="R132" s="60"/>
      <c r="S132" s="6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250"/>
      <c r="AF132" s="250"/>
      <c r="AG132" s="250"/>
      <c r="AH132" s="250"/>
      <c r="AI132" s="250"/>
      <c r="AJ132" s="250"/>
      <c r="AK132" s="250"/>
      <c r="AL132" s="250"/>
      <c r="AM132" s="241" t="s">
        <v>232</v>
      </c>
      <c r="AN132" s="241"/>
      <c r="AO132" s="241"/>
      <c r="AP132" s="241"/>
      <c r="AQ132" s="241"/>
      <c r="AR132" s="241"/>
      <c r="AS132" s="241"/>
      <c r="AT132" s="241"/>
      <c r="AU132" s="241"/>
      <c r="AV132" s="241"/>
      <c r="AW132" s="62"/>
      <c r="AX132" s="62"/>
      <c r="AY132" s="62"/>
      <c r="AZ132" s="100"/>
      <c r="BA132" s="100"/>
      <c r="BB132" s="100"/>
      <c r="BC132" s="100"/>
      <c r="BD132" s="100"/>
      <c r="BI132" s="77"/>
      <c r="BJ132" s="15"/>
      <c r="BK132" s="15"/>
      <c r="BL132" s="15"/>
      <c r="BM132" s="95"/>
      <c r="BN132" s="95"/>
    </row>
    <row r="133" spans="1:66" s="1" customFormat="1" ht="36" customHeight="1">
      <c r="A133" s="63"/>
      <c r="B133" s="63"/>
      <c r="C133" s="63"/>
      <c r="D133" s="63"/>
      <c r="E133" s="63"/>
      <c r="F133" s="63"/>
      <c r="G133" s="100"/>
      <c r="H133" s="11"/>
      <c r="I133" s="100"/>
      <c r="J133" s="100"/>
      <c r="K133" s="100"/>
      <c r="L133" s="100"/>
      <c r="M133" s="100"/>
      <c r="N133" s="100"/>
      <c r="O133" s="100"/>
      <c r="P133" s="100"/>
      <c r="Q133" s="100"/>
      <c r="R133" s="60"/>
      <c r="S133" s="6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273"/>
      <c r="AF133" s="273"/>
      <c r="AG133" s="273"/>
      <c r="AH133" s="273"/>
      <c r="AI133" s="273"/>
      <c r="AJ133" s="273"/>
      <c r="AK133" s="273"/>
      <c r="AL133" s="273"/>
      <c r="AM133" s="239">
        <v>2022</v>
      </c>
      <c r="AN133" s="239"/>
      <c r="AO133" s="239"/>
      <c r="AP133" s="239"/>
      <c r="AQ133" s="239"/>
      <c r="AR133" s="239"/>
      <c r="AS133" s="239"/>
      <c r="AT133" s="239"/>
      <c r="AU133" s="239"/>
      <c r="AV133" s="239"/>
      <c r="AW133" s="100"/>
      <c r="AX133" s="100"/>
      <c r="AY133" s="100"/>
      <c r="AZ133" s="100"/>
      <c r="BA133" s="100"/>
      <c r="BB133" s="100"/>
      <c r="BC133" s="100"/>
      <c r="BD133" s="100"/>
      <c r="BI133" s="77"/>
      <c r="BJ133" s="15"/>
      <c r="BK133" s="15"/>
      <c r="BL133" s="15"/>
      <c r="BM133" s="95"/>
      <c r="BN133" s="95"/>
    </row>
    <row r="134" spans="1:66" s="1" customFormat="1" ht="37.9" customHeight="1">
      <c r="A134" s="247" t="s">
        <v>235</v>
      </c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  <c r="S134" s="247"/>
      <c r="T134" s="247"/>
      <c r="U134" s="247"/>
      <c r="V134" s="247"/>
      <c r="W134" s="247"/>
      <c r="X134" s="247"/>
      <c r="Y134" s="247"/>
      <c r="Z134" s="247"/>
      <c r="AA134" s="247"/>
      <c r="AB134" s="247"/>
      <c r="AC134" s="247"/>
      <c r="AD134" s="100"/>
      <c r="AE134" s="100"/>
      <c r="AF134" s="12"/>
      <c r="AG134" s="12"/>
      <c r="AH134" s="12"/>
      <c r="AI134" s="12"/>
      <c r="AJ134" s="12"/>
      <c r="AK134" s="12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I134" s="77"/>
      <c r="BJ134" s="15"/>
      <c r="BK134" s="15"/>
      <c r="BL134" s="15"/>
      <c r="BM134" s="95"/>
      <c r="BN134" s="95"/>
    </row>
    <row r="135" spans="1:66" s="1" customFormat="1" ht="38.25" customHeight="1">
      <c r="A135" s="146"/>
      <c r="B135" s="146"/>
      <c r="C135" s="146"/>
      <c r="D135" s="146"/>
      <c r="E135" s="146"/>
      <c r="F135" s="146"/>
      <c r="G135" s="241" t="s">
        <v>212</v>
      </c>
      <c r="H135" s="241"/>
      <c r="I135" s="241"/>
      <c r="J135" s="241"/>
      <c r="K135" s="241"/>
      <c r="L135" s="241"/>
      <c r="M135" s="241"/>
      <c r="N135" s="241"/>
      <c r="O135" s="241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100"/>
      <c r="AE135" s="248" t="s">
        <v>231</v>
      </c>
      <c r="AF135" s="248"/>
      <c r="AG135" s="248"/>
      <c r="AH135" s="248"/>
      <c r="AI135" s="248"/>
      <c r="AJ135" s="248"/>
      <c r="AK135" s="248"/>
      <c r="AL135" s="248"/>
      <c r="AM135" s="248"/>
      <c r="AN135" s="248"/>
      <c r="AO135" s="248"/>
      <c r="AP135" s="248"/>
      <c r="AQ135" s="248"/>
      <c r="AR135" s="248"/>
      <c r="AS135" s="248"/>
      <c r="AT135" s="248"/>
      <c r="AU135" s="248"/>
      <c r="AV135" s="248"/>
      <c r="AW135" s="248"/>
      <c r="AX135" s="248"/>
      <c r="AY135" s="248"/>
      <c r="AZ135" s="248"/>
      <c r="BA135" s="248"/>
      <c r="BB135" s="248"/>
      <c r="BC135" s="248"/>
      <c r="BD135" s="248"/>
      <c r="BE135" s="248"/>
      <c r="BF135" s="248"/>
      <c r="BG135" s="248"/>
      <c r="BH135" s="248"/>
      <c r="BI135" s="77"/>
      <c r="BJ135" s="15"/>
      <c r="BK135" s="15"/>
      <c r="BL135" s="15"/>
      <c r="BM135" s="95"/>
      <c r="BN135" s="95"/>
    </row>
    <row r="136" spans="1:66" s="1" customFormat="1" ht="48.75" customHeight="1">
      <c r="A136" s="249" t="s">
        <v>221</v>
      </c>
      <c r="B136" s="249"/>
      <c r="C136" s="249"/>
      <c r="D136" s="249"/>
      <c r="E136" s="249"/>
      <c r="F136" s="249"/>
      <c r="G136" s="239">
        <v>2022</v>
      </c>
      <c r="H136" s="239"/>
      <c r="I136" s="239"/>
      <c r="AD136" s="100"/>
      <c r="AE136" s="248"/>
      <c r="AF136" s="248"/>
      <c r="AG136" s="248"/>
      <c r="AH136" s="248"/>
      <c r="AI136" s="248"/>
      <c r="AJ136" s="248"/>
      <c r="AK136" s="248"/>
      <c r="AL136" s="248"/>
      <c r="AM136" s="248"/>
      <c r="AN136" s="248"/>
      <c r="AO136" s="248"/>
      <c r="AP136" s="248"/>
      <c r="AQ136" s="248"/>
      <c r="AR136" s="248"/>
      <c r="AS136" s="248"/>
      <c r="AT136" s="248"/>
      <c r="AU136" s="248"/>
      <c r="AV136" s="248"/>
      <c r="AW136" s="248"/>
      <c r="AX136" s="248"/>
      <c r="AY136" s="248"/>
      <c r="AZ136" s="248"/>
      <c r="BA136" s="248"/>
      <c r="BB136" s="248"/>
      <c r="BC136" s="248"/>
      <c r="BD136" s="248"/>
      <c r="BE136" s="248"/>
      <c r="BF136" s="248"/>
      <c r="BG136" s="248"/>
      <c r="BH136" s="248"/>
      <c r="BI136" s="77"/>
      <c r="BJ136" s="15"/>
      <c r="BK136" s="15"/>
      <c r="BL136" s="15"/>
      <c r="BM136" s="95"/>
      <c r="BN136" s="95"/>
    </row>
    <row r="137" spans="1:66" s="1" customFormat="1" ht="32.25" customHeight="1">
      <c r="AD137" s="100"/>
      <c r="AE137" s="250"/>
      <c r="AF137" s="250"/>
      <c r="AG137" s="250"/>
      <c r="AH137" s="250"/>
      <c r="AI137" s="250"/>
      <c r="AJ137" s="250"/>
      <c r="AK137" s="250"/>
      <c r="AL137" s="250"/>
      <c r="AM137" s="241" t="s">
        <v>233</v>
      </c>
      <c r="AN137" s="241"/>
      <c r="AO137" s="241"/>
      <c r="AP137" s="241"/>
      <c r="AQ137" s="241"/>
      <c r="AR137" s="241"/>
      <c r="AS137" s="241"/>
      <c r="AT137" s="241"/>
      <c r="AU137" s="241"/>
      <c r="AV137" s="241"/>
      <c r="AW137" s="62"/>
      <c r="AX137" s="62"/>
      <c r="AY137" s="62"/>
      <c r="AZ137" s="62"/>
      <c r="BA137" s="62"/>
      <c r="BB137" s="62"/>
      <c r="BC137" s="62"/>
      <c r="BD137" s="100"/>
      <c r="BI137" s="77"/>
      <c r="BJ137" s="15"/>
      <c r="BK137" s="15"/>
      <c r="BL137" s="15"/>
      <c r="BM137" s="95"/>
      <c r="BN137" s="95"/>
    </row>
    <row r="138" spans="1:66" s="1" customFormat="1" ht="48" customHeight="1">
      <c r="A138" s="240" t="s">
        <v>261</v>
      </c>
      <c r="B138" s="240"/>
      <c r="C138" s="240"/>
      <c r="D138" s="240"/>
      <c r="E138" s="240"/>
      <c r="F138" s="240"/>
      <c r="G138" s="240"/>
      <c r="H138" s="240"/>
      <c r="I138" s="240"/>
      <c r="J138" s="240"/>
      <c r="K138" s="240"/>
      <c r="L138" s="240"/>
      <c r="M138" s="240"/>
      <c r="N138" s="240"/>
      <c r="O138" s="240"/>
      <c r="P138" s="240"/>
      <c r="Q138" s="240"/>
      <c r="R138" s="240"/>
      <c r="S138" s="240"/>
      <c r="T138" s="240"/>
      <c r="U138" s="240"/>
      <c r="V138" s="240"/>
      <c r="W138" s="240"/>
      <c r="X138" s="240"/>
      <c r="Y138" s="240"/>
      <c r="Z138" s="240"/>
      <c r="AA138" s="240"/>
      <c r="AB138" s="240"/>
      <c r="AC138" s="240"/>
      <c r="AD138" s="62"/>
      <c r="AE138" s="285" t="s">
        <v>221</v>
      </c>
      <c r="AF138" s="285"/>
      <c r="AG138" s="285"/>
      <c r="AH138" s="285"/>
      <c r="AI138" s="285"/>
      <c r="AJ138" s="285"/>
      <c r="AK138" s="285"/>
      <c r="AL138" s="285"/>
      <c r="AM138" s="239">
        <v>2022</v>
      </c>
      <c r="AN138" s="239"/>
      <c r="AO138" s="239"/>
      <c r="AP138" s="239"/>
      <c r="AQ138" s="239"/>
      <c r="AR138" s="239"/>
      <c r="AS138" s="239"/>
      <c r="AT138" s="239"/>
      <c r="AU138" s="239"/>
      <c r="AV138" s="239"/>
      <c r="AW138" s="62"/>
      <c r="AX138" s="62"/>
      <c r="AY138" s="62"/>
      <c r="AZ138" s="62"/>
      <c r="BA138" s="62"/>
      <c r="BB138" s="62"/>
      <c r="BC138" s="100"/>
      <c r="BD138" s="100"/>
      <c r="BI138" s="77"/>
      <c r="BJ138" s="15"/>
      <c r="BK138" s="15"/>
      <c r="BL138" s="15"/>
      <c r="BM138" s="95"/>
      <c r="BN138" s="95"/>
    </row>
    <row r="139" spans="1:66" s="1" customFormat="1" ht="36" customHeight="1">
      <c r="A139" s="62"/>
      <c r="B139" s="62"/>
      <c r="C139" s="62"/>
      <c r="D139" s="62"/>
      <c r="E139" s="62"/>
      <c r="F139" s="62"/>
      <c r="G139" s="241" t="s">
        <v>262</v>
      </c>
      <c r="H139" s="241"/>
      <c r="I139" s="241"/>
      <c r="J139" s="241"/>
      <c r="K139" s="241"/>
      <c r="L139" s="241"/>
      <c r="M139" s="241"/>
      <c r="N139" s="241"/>
      <c r="O139" s="241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100"/>
      <c r="AT139" s="62"/>
      <c r="AU139" s="62"/>
      <c r="AV139" s="62"/>
      <c r="AW139" s="62"/>
      <c r="AX139" s="62"/>
      <c r="AY139" s="62"/>
      <c r="AZ139" s="62"/>
      <c r="BA139" s="62"/>
      <c r="BB139" s="62"/>
      <c r="BC139" s="100"/>
      <c r="BD139" s="100"/>
      <c r="BI139" s="77"/>
      <c r="BJ139" s="15"/>
      <c r="BK139" s="15"/>
      <c r="BL139" s="15"/>
      <c r="BM139" s="95"/>
      <c r="BN139" s="95"/>
    </row>
    <row r="140" spans="1:66" s="1" customFormat="1" ht="41.25" customHeight="1">
      <c r="A140" s="242"/>
      <c r="B140" s="242"/>
      <c r="C140" s="242"/>
      <c r="D140" s="242"/>
      <c r="E140" s="242"/>
      <c r="F140" s="242"/>
      <c r="G140" s="239">
        <v>2022</v>
      </c>
      <c r="H140" s="239"/>
      <c r="I140" s="239"/>
      <c r="P140" s="147"/>
      <c r="Q140" s="100"/>
      <c r="R140" s="60"/>
      <c r="S140" s="6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243" t="s">
        <v>236</v>
      </c>
      <c r="AF140" s="243"/>
      <c r="AG140" s="243"/>
      <c r="AH140" s="243"/>
      <c r="AI140" s="243"/>
      <c r="AJ140" s="243"/>
      <c r="AK140" s="243"/>
      <c r="AL140" s="243"/>
      <c r="AM140" s="243"/>
      <c r="AN140" s="243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0"/>
      <c r="BA140" s="100"/>
      <c r="BB140" s="100"/>
      <c r="BC140" s="100"/>
      <c r="BD140" s="100"/>
      <c r="BI140" s="77"/>
      <c r="BJ140" s="15"/>
      <c r="BK140" s="15"/>
      <c r="BL140" s="15"/>
      <c r="BM140" s="95"/>
      <c r="BN140" s="95"/>
    </row>
    <row r="141" spans="1:66" s="1" customFormat="1" ht="33.75" customHeight="1">
      <c r="AD141" s="100"/>
      <c r="AE141" s="250"/>
      <c r="AF141" s="250"/>
      <c r="AG141" s="250"/>
      <c r="AH141" s="250"/>
      <c r="AI141" s="250"/>
      <c r="AJ141" s="250"/>
      <c r="AK141" s="250"/>
      <c r="AL141" s="250"/>
      <c r="AM141" s="241" t="s">
        <v>296</v>
      </c>
      <c r="AN141" s="241"/>
      <c r="AO141" s="241"/>
      <c r="AP141" s="241"/>
      <c r="AQ141" s="241"/>
      <c r="AR141" s="241"/>
      <c r="AS141" s="241"/>
      <c r="AT141" s="241"/>
      <c r="AU141" s="241"/>
      <c r="AV141" s="241"/>
      <c r="AZ141" s="100"/>
      <c r="BA141" s="100"/>
      <c r="BB141" s="100"/>
      <c r="BC141" s="100"/>
      <c r="BD141" s="100"/>
      <c r="BI141" s="77"/>
      <c r="BJ141" s="15"/>
      <c r="BK141" s="15"/>
      <c r="BL141" s="15"/>
      <c r="BM141" s="95"/>
      <c r="BN141" s="95"/>
    </row>
    <row r="142" spans="1:66" s="1" customFormat="1" ht="43.5" customHeight="1">
      <c r="A142" s="238" t="s">
        <v>237</v>
      </c>
      <c r="B142" s="238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  <c r="P142" s="238"/>
      <c r="Q142" s="238"/>
      <c r="R142" s="238"/>
      <c r="S142" s="238"/>
      <c r="T142" s="238"/>
      <c r="U142" s="238"/>
      <c r="V142" s="238"/>
      <c r="W142" s="238"/>
      <c r="X142" s="238"/>
      <c r="Y142" s="238"/>
      <c r="Z142" s="238"/>
      <c r="AA142" s="238"/>
      <c r="AB142" s="238"/>
      <c r="AC142" s="238"/>
      <c r="AD142" s="100"/>
      <c r="AE142" s="273"/>
      <c r="AF142" s="273"/>
      <c r="AG142" s="273"/>
      <c r="AH142" s="273"/>
      <c r="AI142" s="273"/>
      <c r="AJ142" s="273"/>
      <c r="AK142" s="273"/>
      <c r="AL142" s="273"/>
      <c r="AM142" s="239">
        <v>2022</v>
      </c>
      <c r="AN142" s="239"/>
      <c r="AO142" s="239"/>
      <c r="AP142" s="239"/>
      <c r="AQ142" s="239"/>
      <c r="AR142" s="239"/>
      <c r="AS142" s="239"/>
      <c r="AT142" s="239"/>
      <c r="AU142" s="239"/>
      <c r="AV142" s="239"/>
      <c r="AZ142" s="100"/>
      <c r="BA142" s="100"/>
      <c r="BB142" s="100"/>
      <c r="BC142" s="100"/>
      <c r="BD142" s="100"/>
      <c r="BI142" s="77"/>
      <c r="BJ142" s="15"/>
      <c r="BK142" s="15"/>
      <c r="BL142" s="15"/>
      <c r="BM142" s="95"/>
      <c r="BN142" s="95"/>
    </row>
    <row r="143" spans="1:66" s="1" customFormat="1" ht="33.75" customHeight="1">
      <c r="A143" s="238"/>
      <c r="B143" s="238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  <c r="Q143" s="238"/>
      <c r="R143" s="238"/>
      <c r="S143" s="238"/>
      <c r="T143" s="238"/>
      <c r="U143" s="238"/>
      <c r="V143" s="238"/>
      <c r="W143" s="238"/>
      <c r="X143" s="238"/>
      <c r="Y143" s="238"/>
      <c r="Z143" s="238"/>
      <c r="AA143" s="238"/>
      <c r="AB143" s="238"/>
      <c r="AC143" s="238"/>
      <c r="AD143" s="100"/>
      <c r="AE143" s="100"/>
      <c r="AZ143" s="100"/>
      <c r="BA143" s="100"/>
      <c r="BB143" s="100"/>
      <c r="BC143" s="100"/>
      <c r="BD143" s="100"/>
      <c r="BI143" s="77"/>
      <c r="BJ143" s="15"/>
      <c r="BK143" s="15"/>
      <c r="BL143" s="15"/>
      <c r="BM143" s="95"/>
      <c r="BN143" s="95"/>
    </row>
    <row r="144" spans="1:66" s="1" customFormat="1" ht="28.35" customHeight="1">
      <c r="AD144" s="147"/>
      <c r="AE144" s="147"/>
      <c r="AF144" s="100"/>
      <c r="BA144" s="100"/>
      <c r="BB144" s="100"/>
      <c r="BC144" s="100"/>
      <c r="BD144" s="100"/>
      <c r="BE144" s="100"/>
      <c r="BI144" s="77"/>
      <c r="BJ144" s="15"/>
      <c r="BK144" s="15"/>
      <c r="BL144" s="15"/>
      <c r="BM144" s="95"/>
      <c r="BN144" s="95"/>
    </row>
    <row r="145" spans="1:66" s="1" customFormat="1" ht="37.5" customHeight="1">
      <c r="A145" s="239" t="s">
        <v>268</v>
      </c>
      <c r="B145" s="239"/>
      <c r="C145" s="239"/>
      <c r="D145" s="239"/>
      <c r="E145" s="239"/>
      <c r="F145" s="239"/>
      <c r="G145" s="239"/>
      <c r="H145" s="239"/>
      <c r="I145" s="239"/>
      <c r="J145" s="239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  <c r="AB145" s="239"/>
      <c r="AD145" s="147"/>
      <c r="AE145" s="147"/>
      <c r="AF145" s="100"/>
      <c r="AG145" s="12"/>
      <c r="AH145" s="12"/>
      <c r="AI145" s="12"/>
      <c r="AJ145" s="12"/>
      <c r="AK145" s="12"/>
      <c r="AL145" s="12"/>
      <c r="BA145" s="100"/>
      <c r="BB145" s="100"/>
      <c r="BC145" s="100"/>
      <c r="BD145" s="100"/>
      <c r="BE145" s="100"/>
      <c r="BI145" s="77"/>
      <c r="BJ145" s="15"/>
      <c r="BK145" s="15"/>
      <c r="BL145" s="15"/>
      <c r="BM145" s="95"/>
      <c r="BN145" s="95"/>
    </row>
    <row r="146" spans="1:66" s="1" customFormat="1" ht="36" customHeight="1">
      <c r="AD146" s="147"/>
      <c r="AE146" s="147"/>
      <c r="AF146" s="100"/>
      <c r="AG146" s="100"/>
      <c r="AH146" s="100"/>
      <c r="AI146" s="100"/>
      <c r="AY146" s="100"/>
      <c r="AZ146" s="100"/>
      <c r="BA146" s="100"/>
      <c r="BB146" s="100"/>
      <c r="BC146" s="100"/>
      <c r="BD146" s="100"/>
      <c r="BE146" s="100"/>
      <c r="BF146" s="100"/>
      <c r="BG146" s="100"/>
      <c r="BH146" s="100"/>
      <c r="BI146" s="77"/>
      <c r="BJ146" s="15"/>
      <c r="BK146" s="17"/>
      <c r="BL146" s="17"/>
      <c r="BM146" s="94"/>
      <c r="BN146" s="95"/>
    </row>
    <row r="147" spans="1:66" s="1" customFormat="1" ht="36" customHeight="1">
      <c r="AD147" s="147"/>
      <c r="AE147" s="147"/>
      <c r="AF147" s="100"/>
      <c r="AG147" s="100"/>
      <c r="AH147" s="100"/>
      <c r="AI147" s="100"/>
      <c r="AJ147" s="64"/>
      <c r="AK147" s="64"/>
      <c r="AL147" s="64"/>
      <c r="AM147" s="64"/>
      <c r="AN147" s="64"/>
      <c r="AO147" s="64"/>
      <c r="AP147" s="100"/>
      <c r="AQ147" s="11"/>
      <c r="AR147" s="100"/>
      <c r="AS147" s="100"/>
      <c r="AT147" s="100"/>
      <c r="AU147" s="100"/>
      <c r="AV147" s="100"/>
      <c r="AW147" s="100"/>
      <c r="AX147" s="100"/>
      <c r="AY147" s="100"/>
      <c r="AZ147" s="100"/>
      <c r="BA147" s="100"/>
      <c r="BB147" s="100"/>
      <c r="BC147" s="100"/>
      <c r="BD147" s="100"/>
      <c r="BE147" s="100"/>
      <c r="BF147" s="100"/>
      <c r="BG147" s="100"/>
      <c r="BH147" s="100"/>
      <c r="BI147" s="77"/>
      <c r="BJ147" s="15"/>
      <c r="BK147" s="17"/>
      <c r="BL147" s="17"/>
      <c r="BM147" s="94"/>
      <c r="BN147" s="95"/>
    </row>
    <row r="148" spans="1:66" s="15" customFormat="1">
      <c r="R148" s="19"/>
      <c r="S148" s="19"/>
      <c r="BD148" s="145"/>
      <c r="BE148" s="145"/>
      <c r="BF148" s="145"/>
      <c r="BG148" s="145"/>
      <c r="BH148" s="145"/>
      <c r="BI148" s="77"/>
      <c r="BK148" s="17"/>
      <c r="BL148" s="17"/>
      <c r="BM148" s="94"/>
      <c r="BN148" s="95"/>
    </row>
    <row r="149" spans="1:66" s="15" customFormat="1">
      <c r="R149" s="19"/>
      <c r="S149" s="19"/>
      <c r="BD149" s="145"/>
      <c r="BE149" s="145"/>
      <c r="BF149" s="145"/>
      <c r="BG149" s="145"/>
      <c r="BH149" s="145"/>
      <c r="BI149" s="77"/>
      <c r="BK149" s="17"/>
      <c r="BL149" s="17"/>
      <c r="BM149" s="94"/>
      <c r="BN149" s="95"/>
    </row>
    <row r="150" spans="1:66" s="15" customFormat="1">
      <c r="R150" s="19"/>
      <c r="S150" s="19"/>
      <c r="BD150" s="145"/>
      <c r="BE150" s="145"/>
      <c r="BF150" s="145"/>
      <c r="BG150" s="145"/>
      <c r="BH150" s="145"/>
      <c r="BI150" s="77"/>
      <c r="BK150" s="17"/>
      <c r="BL150" s="17"/>
      <c r="BM150" s="94"/>
      <c r="BN150" s="95"/>
    </row>
    <row r="151" spans="1:66" s="15" customFormat="1">
      <c r="R151" s="19"/>
      <c r="S151" s="19"/>
      <c r="BD151" s="145"/>
      <c r="BE151" s="145"/>
      <c r="BF151" s="145"/>
      <c r="BG151" s="145"/>
      <c r="BH151" s="145"/>
      <c r="BI151" s="77"/>
      <c r="BK151" s="17"/>
      <c r="BL151" s="17"/>
      <c r="BM151" s="94"/>
      <c r="BN151" s="95"/>
    </row>
    <row r="152" spans="1:66" s="15" customFormat="1">
      <c r="R152" s="19"/>
      <c r="S152" s="19"/>
      <c r="BD152" s="145"/>
      <c r="BE152" s="145"/>
      <c r="BF152" s="145"/>
      <c r="BG152" s="145"/>
      <c r="BH152" s="145"/>
      <c r="BI152" s="77"/>
      <c r="BK152" s="17"/>
      <c r="BL152" s="17"/>
      <c r="BM152" s="94"/>
      <c r="BN152" s="95"/>
    </row>
    <row r="153" spans="1:66" s="15" customFormat="1">
      <c r="R153" s="19"/>
      <c r="S153" s="19"/>
      <c r="BD153" s="145"/>
      <c r="BE153" s="145"/>
      <c r="BF153" s="145"/>
      <c r="BG153" s="145"/>
      <c r="BH153" s="145"/>
      <c r="BI153" s="77"/>
      <c r="BK153" s="17"/>
      <c r="BL153" s="17"/>
      <c r="BM153" s="94"/>
      <c r="BN153" s="95"/>
    </row>
    <row r="154" spans="1:66" s="15" customFormat="1">
      <c r="R154" s="19"/>
      <c r="S154" s="19"/>
      <c r="BD154" s="145"/>
      <c r="BE154" s="145"/>
      <c r="BF154" s="145"/>
      <c r="BG154" s="145"/>
      <c r="BH154" s="145"/>
      <c r="BI154" s="77"/>
      <c r="BK154" s="17"/>
      <c r="BL154" s="17"/>
      <c r="BM154" s="94"/>
      <c r="BN154" s="95"/>
    </row>
    <row r="155" spans="1:66" s="37" customFormat="1" ht="40.5">
      <c r="R155" s="65"/>
      <c r="S155" s="65"/>
      <c r="AA155" s="40"/>
      <c r="BD155" s="72"/>
      <c r="BE155" s="72"/>
      <c r="BF155" s="72"/>
      <c r="BG155" s="72"/>
      <c r="BH155" s="72"/>
      <c r="BI155" s="77"/>
      <c r="BJ155" s="15"/>
      <c r="BK155" s="17"/>
      <c r="BL155" s="17"/>
      <c r="BM155" s="94"/>
      <c r="BN155" s="95"/>
    </row>
    <row r="156" spans="1:66" s="15" customFormat="1">
      <c r="R156" s="19"/>
      <c r="S156" s="19"/>
      <c r="BD156" s="102"/>
      <c r="BE156" s="102"/>
      <c r="BF156" s="102"/>
      <c r="BG156" s="102"/>
      <c r="BH156" s="102"/>
      <c r="BI156" s="77"/>
      <c r="BK156" s="17"/>
      <c r="BL156" s="17"/>
      <c r="BM156" s="94"/>
      <c r="BN156" s="95"/>
    </row>
    <row r="157" spans="1:66" s="15" customFormat="1">
      <c r="R157" s="19"/>
      <c r="S157" s="19"/>
      <c r="BD157" s="102"/>
      <c r="BE157" s="102"/>
      <c r="BF157" s="102"/>
      <c r="BG157" s="102"/>
      <c r="BH157" s="102"/>
      <c r="BI157" s="77"/>
      <c r="BK157" s="17"/>
      <c r="BL157" s="17"/>
      <c r="BM157" s="94"/>
      <c r="BN157" s="95"/>
    </row>
  </sheetData>
  <mergeCells count="1073">
    <mergeCell ref="AX67:AY67"/>
    <mergeCell ref="AZ67:BA67"/>
    <mergeCell ref="BB67:BC67"/>
    <mergeCell ref="BD67:BH67"/>
    <mergeCell ref="B68:O68"/>
    <mergeCell ref="P68:Q68"/>
    <mergeCell ref="R68:S68"/>
    <mergeCell ref="T68:U68"/>
    <mergeCell ref="V68:W68"/>
    <mergeCell ref="X68:Y68"/>
    <mergeCell ref="Z68:AA68"/>
    <mergeCell ref="AB68:AC68"/>
    <mergeCell ref="AD68:AE68"/>
    <mergeCell ref="AF68:AG68"/>
    <mergeCell ref="AH68:AI68"/>
    <mergeCell ref="AJ68:AK68"/>
    <mergeCell ref="AL68:AM68"/>
    <mergeCell ref="AN68:AO68"/>
    <mergeCell ref="AP68:AQ68"/>
    <mergeCell ref="AR68:AS68"/>
    <mergeCell ref="AT68:AU68"/>
    <mergeCell ref="AV68:AW68"/>
    <mergeCell ref="AX68:AY68"/>
    <mergeCell ref="AZ68:BA68"/>
    <mergeCell ref="BB68:BC68"/>
    <mergeCell ref="BD68:BH68"/>
    <mergeCell ref="AD66:AE66"/>
    <mergeCell ref="AF66:AG66"/>
    <mergeCell ref="AH66:AI66"/>
    <mergeCell ref="AJ66:AK66"/>
    <mergeCell ref="AL66:AM66"/>
    <mergeCell ref="AN66:AO66"/>
    <mergeCell ref="AP66:AQ66"/>
    <mergeCell ref="AR66:AS66"/>
    <mergeCell ref="AT66:AU66"/>
    <mergeCell ref="AV66:AW66"/>
    <mergeCell ref="AX66:AY66"/>
    <mergeCell ref="AZ66:BA66"/>
    <mergeCell ref="BB66:BC66"/>
    <mergeCell ref="BD66:BH66"/>
    <mergeCell ref="B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T67:AU67"/>
    <mergeCell ref="AV67:AW67"/>
    <mergeCell ref="AX14:BA14"/>
    <mergeCell ref="BB14:BB15"/>
    <mergeCell ref="BC14:BC15"/>
    <mergeCell ref="BD14:BD15"/>
    <mergeCell ref="BE14:BE15"/>
    <mergeCell ref="BF14:BF15"/>
    <mergeCell ref="BG14:BG15"/>
    <mergeCell ref="BH14:BH15"/>
    <mergeCell ref="B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AP65:AQ65"/>
    <mergeCell ref="AR65:AS65"/>
    <mergeCell ref="AT65:AU65"/>
    <mergeCell ref="AV65:AW65"/>
    <mergeCell ref="AX65:AY65"/>
    <mergeCell ref="AZ65:BA65"/>
    <mergeCell ref="BB65:BC65"/>
    <mergeCell ref="BD65:BH65"/>
    <mergeCell ref="AX57:BC57"/>
    <mergeCell ref="AF58:AG58"/>
    <mergeCell ref="A14:A15"/>
    <mergeCell ref="B14:E14"/>
    <mergeCell ref="F14:F15"/>
    <mergeCell ref="G14:I14"/>
    <mergeCell ref="J14:J15"/>
    <mergeCell ref="K14:N14"/>
    <mergeCell ref="O14:R14"/>
    <mergeCell ref="S14:S15"/>
    <mergeCell ref="T14:V14"/>
    <mergeCell ref="W14:W15"/>
    <mergeCell ref="X14:Z14"/>
    <mergeCell ref="AA14:AA15"/>
    <mergeCell ref="AB14:AE14"/>
    <mergeCell ref="AF14:AF15"/>
    <mergeCell ref="AG14:AI14"/>
    <mergeCell ref="AJ14:AJ15"/>
    <mergeCell ref="AK14:AN14"/>
    <mergeCell ref="AE137:AL137"/>
    <mergeCell ref="AE138:AL138"/>
    <mergeCell ref="AM137:AV137"/>
    <mergeCell ref="AM138:AV138"/>
    <mergeCell ref="AE141:AL141"/>
    <mergeCell ref="AE142:AL142"/>
    <mergeCell ref="AM141:AV141"/>
    <mergeCell ref="AM142:AV142"/>
    <mergeCell ref="A55:A58"/>
    <mergeCell ref="B55:O58"/>
    <mergeCell ref="P55:Q58"/>
    <mergeCell ref="R55:S58"/>
    <mergeCell ref="T55:AE55"/>
    <mergeCell ref="AF55:BC55"/>
    <mergeCell ref="BD55:BH58"/>
    <mergeCell ref="T56:U58"/>
    <mergeCell ref="V56:W58"/>
    <mergeCell ref="X56:AE56"/>
    <mergeCell ref="AF56:AQ56"/>
    <mergeCell ref="AR56:BC56"/>
    <mergeCell ref="X57:Y58"/>
    <mergeCell ref="Z57:AA58"/>
    <mergeCell ref="AB57:AC58"/>
    <mergeCell ref="AD57:AE58"/>
    <mergeCell ref="B66:O66"/>
    <mergeCell ref="P66:Q66"/>
    <mergeCell ref="R66:S66"/>
    <mergeCell ref="T66:U66"/>
    <mergeCell ref="V66:W66"/>
    <mergeCell ref="X66:Y66"/>
    <mergeCell ref="Z66:AA66"/>
    <mergeCell ref="AB66:AC66"/>
    <mergeCell ref="AH58:AI58"/>
    <mergeCell ref="AJ58:AK58"/>
    <mergeCell ref="AL58:AM58"/>
    <mergeCell ref="AN58:AO58"/>
    <mergeCell ref="AP58:AQ58"/>
    <mergeCell ref="AR58:AS58"/>
    <mergeCell ref="AT58:AU58"/>
    <mergeCell ref="AV58:AW58"/>
    <mergeCell ref="AX58:AY58"/>
    <mergeCell ref="AZ58:BA58"/>
    <mergeCell ref="BB58:BC58"/>
    <mergeCell ref="BD62:BH62"/>
    <mergeCell ref="BD60:BH60"/>
    <mergeCell ref="BB62:BC62"/>
    <mergeCell ref="BD59:BH59"/>
    <mergeCell ref="BD64:BH64"/>
    <mergeCell ref="AT64:AU64"/>
    <mergeCell ref="AV64:AW64"/>
    <mergeCell ref="AX64:AY64"/>
    <mergeCell ref="AZ64:BA64"/>
    <mergeCell ref="BB64:BC64"/>
    <mergeCell ref="BD61:BH61"/>
    <mergeCell ref="BB61:BC61"/>
    <mergeCell ref="BB60:BC60"/>
    <mergeCell ref="AT61:AU61"/>
    <mergeCell ref="AV61:AW61"/>
    <mergeCell ref="B44:O44"/>
    <mergeCell ref="B45:O45"/>
    <mergeCell ref="B46:O46"/>
    <mergeCell ref="B47:O47"/>
    <mergeCell ref="B63:O63"/>
    <mergeCell ref="B48:O48"/>
    <mergeCell ref="B50:O50"/>
    <mergeCell ref="B51:O51"/>
    <mergeCell ref="B52:O52"/>
    <mergeCell ref="B49:O49"/>
    <mergeCell ref="B59:O59"/>
    <mergeCell ref="B61:O61"/>
    <mergeCell ref="B62:O62"/>
    <mergeCell ref="B60:O60"/>
    <mergeCell ref="B64:O64"/>
    <mergeCell ref="BD44:BH44"/>
    <mergeCell ref="BD45:BH45"/>
    <mergeCell ref="BD46:BH46"/>
    <mergeCell ref="BD47:BH47"/>
    <mergeCell ref="BD63:BH63"/>
    <mergeCell ref="BD48:BH48"/>
    <mergeCell ref="BD50:BH50"/>
    <mergeCell ref="BD51:BH51"/>
    <mergeCell ref="BD49:BH49"/>
    <mergeCell ref="P64:Q64"/>
    <mergeCell ref="R64:S64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J64:AK64"/>
    <mergeCell ref="AL64:AM64"/>
    <mergeCell ref="AN64:AO64"/>
    <mergeCell ref="AP64:AQ64"/>
    <mergeCell ref="AR64:AS64"/>
    <mergeCell ref="AT62:AU62"/>
    <mergeCell ref="AV62:AW62"/>
    <mergeCell ref="AX62:AY62"/>
    <mergeCell ref="AZ62:BA62"/>
    <mergeCell ref="P60:Q60"/>
    <mergeCell ref="R60:S60"/>
    <mergeCell ref="T60:U60"/>
    <mergeCell ref="V60:W60"/>
    <mergeCell ref="X60:Y60"/>
    <mergeCell ref="Z60:AA60"/>
    <mergeCell ref="AB60:AC60"/>
    <mergeCell ref="AD60:AE60"/>
    <mergeCell ref="AF60:AG60"/>
    <mergeCell ref="AH60:AI60"/>
    <mergeCell ref="AX61:AY61"/>
    <mergeCell ref="AZ61:BA61"/>
    <mergeCell ref="AJ60:AK60"/>
    <mergeCell ref="AL60:AM60"/>
    <mergeCell ref="AN60:AO60"/>
    <mergeCell ref="AP60:AQ60"/>
    <mergeCell ref="AR60:AS60"/>
    <mergeCell ref="AT60:AU60"/>
    <mergeCell ref="AV60:AW60"/>
    <mergeCell ref="AX60:AY60"/>
    <mergeCell ref="AZ60:BA60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AL62:AM62"/>
    <mergeCell ref="AN62:AO62"/>
    <mergeCell ref="AP62:AQ62"/>
    <mergeCell ref="AR62:AS62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AL61:AM61"/>
    <mergeCell ref="AN61:AO61"/>
    <mergeCell ref="AP61:AQ61"/>
    <mergeCell ref="AR61:AS61"/>
    <mergeCell ref="P59:Q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AL59:AM59"/>
    <mergeCell ref="AN59:AO59"/>
    <mergeCell ref="AP59:AQ59"/>
    <mergeCell ref="AR59:AS59"/>
    <mergeCell ref="AT52:AU52"/>
    <mergeCell ref="AV52:AW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P52:AQ52"/>
    <mergeCell ref="AR52:AS52"/>
    <mergeCell ref="AF57:AK57"/>
    <mergeCell ref="AL57:AQ57"/>
    <mergeCell ref="AR57:AW57"/>
    <mergeCell ref="AX52:AY52"/>
    <mergeCell ref="AZ52:BA52"/>
    <mergeCell ref="BB52:BC52"/>
    <mergeCell ref="AT59:AU59"/>
    <mergeCell ref="AV59:AW59"/>
    <mergeCell ref="AX59:AY59"/>
    <mergeCell ref="AZ59:BA59"/>
    <mergeCell ref="BB59:BC59"/>
    <mergeCell ref="BD52:BH52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AX49:AY49"/>
    <mergeCell ref="AZ49:BA49"/>
    <mergeCell ref="BB49:BC49"/>
    <mergeCell ref="P52:Q52"/>
    <mergeCell ref="R52:S52"/>
    <mergeCell ref="T52:U52"/>
    <mergeCell ref="AT50:AU50"/>
    <mergeCell ref="AV50:AW50"/>
    <mergeCell ref="AX50:AY50"/>
    <mergeCell ref="AZ50:BA50"/>
    <mergeCell ref="BB50:BC50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N51:AO51"/>
    <mergeCell ref="AP51:AQ51"/>
    <mergeCell ref="AR51:AS51"/>
    <mergeCell ref="AT51:AU51"/>
    <mergeCell ref="AV51:AW51"/>
    <mergeCell ref="AX51:AY51"/>
    <mergeCell ref="AZ51:BA51"/>
    <mergeCell ref="BB51:BC51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T63:AU63"/>
    <mergeCell ref="AV63:AW63"/>
    <mergeCell ref="AX63:AY63"/>
    <mergeCell ref="AZ63:BA63"/>
    <mergeCell ref="BB63:BC63"/>
    <mergeCell ref="P48:Q48"/>
    <mergeCell ref="R48:S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AL48:AM48"/>
    <mergeCell ref="AN48:AO48"/>
    <mergeCell ref="AP48:AQ48"/>
    <mergeCell ref="AR48:AS48"/>
    <mergeCell ref="AT48:AU48"/>
    <mergeCell ref="AV48:AW48"/>
    <mergeCell ref="AX48:AY48"/>
    <mergeCell ref="AZ48:BA48"/>
    <mergeCell ref="BB48:BC48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N63:AO63"/>
    <mergeCell ref="AP63:AQ63"/>
    <mergeCell ref="AR63:AS63"/>
    <mergeCell ref="AT46:AU46"/>
    <mergeCell ref="AV46:AW46"/>
    <mergeCell ref="AX46:AY46"/>
    <mergeCell ref="AZ46:BA46"/>
    <mergeCell ref="BB46:BC46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N47:AO47"/>
    <mergeCell ref="AP47:AQ47"/>
    <mergeCell ref="AR47:AS47"/>
    <mergeCell ref="AT47:AU47"/>
    <mergeCell ref="AV47:AW47"/>
    <mergeCell ref="AX47:AY47"/>
    <mergeCell ref="AZ47:BA47"/>
    <mergeCell ref="BB47:BC47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AL46:AM46"/>
    <mergeCell ref="AN46:AO46"/>
    <mergeCell ref="AP46:AQ46"/>
    <mergeCell ref="AR46:AS46"/>
    <mergeCell ref="AX44:AY44"/>
    <mergeCell ref="AZ44:BA44"/>
    <mergeCell ref="BB44:BC44"/>
    <mergeCell ref="P45:Q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R45:AS45"/>
    <mergeCell ref="AT45:AU45"/>
    <mergeCell ref="AV45:AW45"/>
    <mergeCell ref="AX45:AY45"/>
    <mergeCell ref="AZ45:BA45"/>
    <mergeCell ref="BB45:BC45"/>
    <mergeCell ref="P44:Q44"/>
    <mergeCell ref="R44:S44"/>
    <mergeCell ref="T44:U44"/>
    <mergeCell ref="V44:W44"/>
    <mergeCell ref="X44:Y44"/>
    <mergeCell ref="Z44:AA44"/>
    <mergeCell ref="AB44:AC44"/>
    <mergeCell ref="AH44:AI44"/>
    <mergeCell ref="AJ44:AK44"/>
    <mergeCell ref="AL44:AM44"/>
    <mergeCell ref="AN44:AO44"/>
    <mergeCell ref="AP44:AQ44"/>
    <mergeCell ref="AR44:AS44"/>
    <mergeCell ref="A25:A28"/>
    <mergeCell ref="AL28:AM28"/>
    <mergeCell ref="AN28:AO28"/>
    <mergeCell ref="AN31:AO31"/>
    <mergeCell ref="AP31:AQ31"/>
    <mergeCell ref="AN32:AO32"/>
    <mergeCell ref="AP32:AQ32"/>
    <mergeCell ref="BC2:BH2"/>
    <mergeCell ref="Y6:AT8"/>
    <mergeCell ref="B8:G8"/>
    <mergeCell ref="H8:K8"/>
    <mergeCell ref="S9:X10"/>
    <mergeCell ref="Y9:AQ11"/>
    <mergeCell ref="AF25:BC25"/>
    <mergeCell ref="BD25:BH28"/>
    <mergeCell ref="T26:U28"/>
    <mergeCell ref="V26:W28"/>
    <mergeCell ref="X26:AE26"/>
    <mergeCell ref="AF26:AQ26"/>
    <mergeCell ref="AR26:BC26"/>
    <mergeCell ref="X27:Y28"/>
    <mergeCell ref="Z27:AA28"/>
    <mergeCell ref="AB27:AC28"/>
    <mergeCell ref="B25:O28"/>
    <mergeCell ref="AT44:AU44"/>
    <mergeCell ref="AV44:AW44"/>
    <mergeCell ref="P25:Q28"/>
    <mergeCell ref="R25:S28"/>
    <mergeCell ref="T25:AE25"/>
    <mergeCell ref="AO14:AR14"/>
    <mergeCell ref="AS14:AS15"/>
    <mergeCell ref="BD30:BH30"/>
    <mergeCell ref="BB28:BC28"/>
    <mergeCell ref="B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P28:AQ28"/>
    <mergeCell ref="AR28:AS28"/>
    <mergeCell ref="AT28:AU28"/>
    <mergeCell ref="AV28:AW28"/>
    <mergeCell ref="AX28:AY28"/>
    <mergeCell ref="AZ28:BA28"/>
    <mergeCell ref="AD27:AE28"/>
    <mergeCell ref="AF27:AK27"/>
    <mergeCell ref="AL27:AQ27"/>
    <mergeCell ref="AR27:AW27"/>
    <mergeCell ref="AX27:BC27"/>
    <mergeCell ref="AF28:AG28"/>
    <mergeCell ref="AH28:AI28"/>
    <mergeCell ref="AJ28:AK28"/>
    <mergeCell ref="AT14:AV14"/>
    <mergeCell ref="AW14:AW15"/>
    <mergeCell ref="BD29:BH29"/>
    <mergeCell ref="B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R29:AS29"/>
    <mergeCell ref="AT29:AU29"/>
    <mergeCell ref="AV29:AW29"/>
    <mergeCell ref="AX29:AY29"/>
    <mergeCell ref="AZ29:BA29"/>
    <mergeCell ref="BB29:BC29"/>
    <mergeCell ref="AF29:AG29"/>
    <mergeCell ref="AH29:AI29"/>
    <mergeCell ref="AJ29:AK29"/>
    <mergeCell ref="AL29:AM29"/>
    <mergeCell ref="AN29:AO29"/>
    <mergeCell ref="AP29:AQ29"/>
    <mergeCell ref="AR30:AS30"/>
    <mergeCell ref="AT30:AU30"/>
    <mergeCell ref="AV30:AW30"/>
    <mergeCell ref="AX30:AY30"/>
    <mergeCell ref="AZ30:BA30"/>
    <mergeCell ref="BB30:BC30"/>
    <mergeCell ref="AF30:AG30"/>
    <mergeCell ref="AH30:AI30"/>
    <mergeCell ref="AJ30:AK30"/>
    <mergeCell ref="AL30:AM30"/>
    <mergeCell ref="AN30:AO30"/>
    <mergeCell ref="AP30:AQ30"/>
    <mergeCell ref="AR32:AS32"/>
    <mergeCell ref="AT32:AU32"/>
    <mergeCell ref="AV32:AW32"/>
    <mergeCell ref="AX32:AY32"/>
    <mergeCell ref="AZ32:BA32"/>
    <mergeCell ref="BB32:BC32"/>
    <mergeCell ref="AF32:AG32"/>
    <mergeCell ref="AH32:AI32"/>
    <mergeCell ref="AJ32:AK32"/>
    <mergeCell ref="AL32:AM32"/>
    <mergeCell ref="BD31:BH31"/>
    <mergeCell ref="B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R31:AS31"/>
    <mergeCell ref="AT31:AU31"/>
    <mergeCell ref="AV31:AW31"/>
    <mergeCell ref="AX31:AY31"/>
    <mergeCell ref="AZ31:BA31"/>
    <mergeCell ref="BB31:BC31"/>
    <mergeCell ref="AF31:AG31"/>
    <mergeCell ref="AH31:AI31"/>
    <mergeCell ref="AJ31:AK31"/>
    <mergeCell ref="AL31:AM31"/>
    <mergeCell ref="BD32:BH32"/>
    <mergeCell ref="B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BD33:BH33"/>
    <mergeCell ref="B34:O34"/>
    <mergeCell ref="P34:Q34"/>
    <mergeCell ref="R34:S34"/>
    <mergeCell ref="T34:U34"/>
    <mergeCell ref="V34:W34"/>
    <mergeCell ref="X34:Y34"/>
    <mergeCell ref="Z34:AA34"/>
    <mergeCell ref="AB34:AC34"/>
    <mergeCell ref="AD34:AE34"/>
    <mergeCell ref="AR33:AS33"/>
    <mergeCell ref="AT33:AU33"/>
    <mergeCell ref="AV33:AW33"/>
    <mergeCell ref="AX33:AY33"/>
    <mergeCell ref="AZ33:BA33"/>
    <mergeCell ref="BB33:BC33"/>
    <mergeCell ref="AF33:AG33"/>
    <mergeCell ref="AH33:AI33"/>
    <mergeCell ref="AJ33:AK33"/>
    <mergeCell ref="AL33:AM33"/>
    <mergeCell ref="AN33:AO33"/>
    <mergeCell ref="AP33:AQ33"/>
    <mergeCell ref="BD34:BH34"/>
    <mergeCell ref="B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R34:AS34"/>
    <mergeCell ref="AT34:AU34"/>
    <mergeCell ref="AV34:AW34"/>
    <mergeCell ref="AX34:AY34"/>
    <mergeCell ref="AZ34:BA34"/>
    <mergeCell ref="BB34:BC34"/>
    <mergeCell ref="AF34:AG34"/>
    <mergeCell ref="AH34:AI34"/>
    <mergeCell ref="AJ34:AK34"/>
    <mergeCell ref="AL34:AM34"/>
    <mergeCell ref="AN34:AO34"/>
    <mergeCell ref="AP34:AQ34"/>
    <mergeCell ref="AT35:AU35"/>
    <mergeCell ref="AV35:AW35"/>
    <mergeCell ref="AX35:AY35"/>
    <mergeCell ref="AZ35:BA35"/>
    <mergeCell ref="BB35:BC35"/>
    <mergeCell ref="AF35:AG35"/>
    <mergeCell ref="AH35:AI35"/>
    <mergeCell ref="BD36:BH36"/>
    <mergeCell ref="B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BD38:BH38"/>
    <mergeCell ref="BD37:BH37"/>
    <mergeCell ref="AN35:AO35"/>
    <mergeCell ref="AP35:AQ35"/>
    <mergeCell ref="AR36:AS36"/>
    <mergeCell ref="AT36:AU36"/>
    <mergeCell ref="AV36:AW36"/>
    <mergeCell ref="AX36:AY36"/>
    <mergeCell ref="AZ36:BA36"/>
    <mergeCell ref="BB36:BC36"/>
    <mergeCell ref="AF36:AG36"/>
    <mergeCell ref="AH36:AI36"/>
    <mergeCell ref="AJ36:AK36"/>
    <mergeCell ref="BD35:BH35"/>
    <mergeCell ref="B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D39:AE39"/>
    <mergeCell ref="AR38:AS38"/>
    <mergeCell ref="AT38:AU38"/>
    <mergeCell ref="AV38:AW38"/>
    <mergeCell ref="AX38:AY38"/>
    <mergeCell ref="AZ38:BA38"/>
    <mergeCell ref="BB38:BC38"/>
    <mergeCell ref="AF38:AG38"/>
    <mergeCell ref="AH38:AI38"/>
    <mergeCell ref="AJ38:AK38"/>
    <mergeCell ref="AL38:AM38"/>
    <mergeCell ref="AN38:AO38"/>
    <mergeCell ref="AP38:AQ38"/>
    <mergeCell ref="AN39:AO39"/>
    <mergeCell ref="AP39:AQ39"/>
    <mergeCell ref="AJ35:AK35"/>
    <mergeCell ref="AL35:AM35"/>
    <mergeCell ref="AL36:AM36"/>
    <mergeCell ref="AN36:AO36"/>
    <mergeCell ref="AP36:AQ36"/>
    <mergeCell ref="AT37:AU37"/>
    <mergeCell ref="AV37:AW37"/>
    <mergeCell ref="AX37:AY37"/>
    <mergeCell ref="AZ37:BA37"/>
    <mergeCell ref="BB37:BC37"/>
    <mergeCell ref="AF37:AG37"/>
    <mergeCell ref="AH37:AI37"/>
    <mergeCell ref="AJ37:AK37"/>
    <mergeCell ref="AL37:AM37"/>
    <mergeCell ref="AN37:AO37"/>
    <mergeCell ref="AP37:AQ37"/>
    <mergeCell ref="AR35:AS35"/>
    <mergeCell ref="AN40:AO40"/>
    <mergeCell ref="AP40:AQ40"/>
    <mergeCell ref="BD39:BH39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R39:AS39"/>
    <mergeCell ref="AT39:AU39"/>
    <mergeCell ref="AV39:AW39"/>
    <mergeCell ref="AX39:AY39"/>
    <mergeCell ref="AZ39:BA39"/>
    <mergeCell ref="BB39:BC39"/>
    <mergeCell ref="AF39:AG39"/>
    <mergeCell ref="AH39:AI39"/>
    <mergeCell ref="AJ39:AK39"/>
    <mergeCell ref="AL39:AM39"/>
    <mergeCell ref="B39:O39"/>
    <mergeCell ref="P39:Q39"/>
    <mergeCell ref="R39:S39"/>
    <mergeCell ref="T39:U39"/>
    <mergeCell ref="V39:W39"/>
    <mergeCell ref="AR40:AS40"/>
    <mergeCell ref="BD40:BH40"/>
    <mergeCell ref="X39:Y39"/>
    <mergeCell ref="Z39:AA39"/>
    <mergeCell ref="AB39:AC39"/>
    <mergeCell ref="B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R41:AS41"/>
    <mergeCell ref="AT41:AU41"/>
    <mergeCell ref="AV41:AW41"/>
    <mergeCell ref="AX41:AY41"/>
    <mergeCell ref="AZ41:BA41"/>
    <mergeCell ref="BB41:BC41"/>
    <mergeCell ref="AF41:AG41"/>
    <mergeCell ref="AH41:AI41"/>
    <mergeCell ref="AJ41:AK41"/>
    <mergeCell ref="AL41:AM41"/>
    <mergeCell ref="AN41:AO41"/>
    <mergeCell ref="AP41:AQ41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B43:AC43"/>
    <mergeCell ref="AD43:AE43"/>
    <mergeCell ref="AR42:AS42"/>
    <mergeCell ref="AT42:AU42"/>
    <mergeCell ref="AV42:AW42"/>
    <mergeCell ref="AX42:AY42"/>
    <mergeCell ref="AZ42:BA42"/>
    <mergeCell ref="BB42:BC42"/>
    <mergeCell ref="AF42:AG42"/>
    <mergeCell ref="AH42:AI42"/>
    <mergeCell ref="AJ42:AK42"/>
    <mergeCell ref="AL42:AM42"/>
    <mergeCell ref="AN42:AO42"/>
    <mergeCell ref="AP42:AQ42"/>
    <mergeCell ref="AN43:AO43"/>
    <mergeCell ref="AP43:AQ43"/>
    <mergeCell ref="BD41:BH41"/>
    <mergeCell ref="BD42:BH42"/>
    <mergeCell ref="AL40:AM40"/>
    <mergeCell ref="BD43:BH43"/>
    <mergeCell ref="B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R43:AS43"/>
    <mergeCell ref="AT43:AU43"/>
    <mergeCell ref="AV43:AW43"/>
    <mergeCell ref="AX43:AY43"/>
    <mergeCell ref="AZ43:BA43"/>
    <mergeCell ref="BB43:BC43"/>
    <mergeCell ref="AF43:AG43"/>
    <mergeCell ref="AH43:AI43"/>
    <mergeCell ref="AJ43:AK43"/>
    <mergeCell ref="AL43:AM43"/>
    <mergeCell ref="B43:O43"/>
    <mergeCell ref="P43:Q43"/>
    <mergeCell ref="R43:S43"/>
    <mergeCell ref="T43:U43"/>
    <mergeCell ref="V43:W43"/>
    <mergeCell ref="AT40:AU40"/>
    <mergeCell ref="AV40:AW40"/>
    <mergeCell ref="AX40:AY40"/>
    <mergeCell ref="AZ40:BA40"/>
    <mergeCell ref="X43:Y43"/>
    <mergeCell ref="Z43:AA43"/>
    <mergeCell ref="BB40:BC40"/>
    <mergeCell ref="AF40:AG40"/>
    <mergeCell ref="AR37:AS37"/>
    <mergeCell ref="BD69:BH69"/>
    <mergeCell ref="A70:S70"/>
    <mergeCell ref="T70:U70"/>
    <mergeCell ref="V70:W70"/>
    <mergeCell ref="X70:Y70"/>
    <mergeCell ref="Z70:AA70"/>
    <mergeCell ref="AJ69:AK69"/>
    <mergeCell ref="AL69:AM69"/>
    <mergeCell ref="AN69:AO69"/>
    <mergeCell ref="AP69:AQ69"/>
    <mergeCell ref="AR69:AS69"/>
    <mergeCell ref="AT69:AU69"/>
    <mergeCell ref="A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D44:AE44"/>
    <mergeCell ref="AF44:AG44"/>
    <mergeCell ref="AV69:AW69"/>
    <mergeCell ref="AX69:AY69"/>
    <mergeCell ref="AZ69:BA69"/>
    <mergeCell ref="BB69:BC69"/>
    <mergeCell ref="AH40:AI40"/>
    <mergeCell ref="AJ40:AK40"/>
    <mergeCell ref="AR71:AW71"/>
    <mergeCell ref="AX71:BC71"/>
    <mergeCell ref="BD71:BH71"/>
    <mergeCell ref="A72:S72"/>
    <mergeCell ref="T72:U72"/>
    <mergeCell ref="V72:W72"/>
    <mergeCell ref="X72:Y72"/>
    <mergeCell ref="Z72:AA72"/>
    <mergeCell ref="AB72:AC72"/>
    <mergeCell ref="AD72:AE72"/>
    <mergeCell ref="BD70:BH70"/>
    <mergeCell ref="A71:S71"/>
    <mergeCell ref="T71:U71"/>
    <mergeCell ref="V71:W71"/>
    <mergeCell ref="X71:Y71"/>
    <mergeCell ref="Z71:AA71"/>
    <mergeCell ref="AB71:AC71"/>
    <mergeCell ref="AD71:AE71"/>
    <mergeCell ref="AF71:AK71"/>
    <mergeCell ref="AL71:AQ71"/>
    <mergeCell ref="AB70:AC70"/>
    <mergeCell ref="AD70:AE70"/>
    <mergeCell ref="AF70:AK70"/>
    <mergeCell ref="AL70:AQ70"/>
    <mergeCell ref="AR70:AW70"/>
    <mergeCell ref="AX70:BC70"/>
    <mergeCell ref="AI75:AP75"/>
    <mergeCell ref="AQ75:BH76"/>
    <mergeCell ref="A76:K76"/>
    <mergeCell ref="L76:N76"/>
    <mergeCell ref="O76:Q76"/>
    <mergeCell ref="R76:T76"/>
    <mergeCell ref="U76:AA76"/>
    <mergeCell ref="AB76:AH76"/>
    <mergeCell ref="AI76:AP76"/>
    <mergeCell ref="A75:K75"/>
    <mergeCell ref="L75:N75"/>
    <mergeCell ref="O75:Q75"/>
    <mergeCell ref="R75:T75"/>
    <mergeCell ref="U75:AA75"/>
    <mergeCell ref="AB75:AH75"/>
    <mergeCell ref="AF72:AK72"/>
    <mergeCell ref="AL72:AQ72"/>
    <mergeCell ref="AR72:AW72"/>
    <mergeCell ref="AX72:BC72"/>
    <mergeCell ref="BD72:BH72"/>
    <mergeCell ref="A74:T74"/>
    <mergeCell ref="U74:AP74"/>
    <mergeCell ref="AQ74:BH74"/>
    <mergeCell ref="A84:D84"/>
    <mergeCell ref="E84:BC84"/>
    <mergeCell ref="BD84:BH84"/>
    <mergeCell ref="A85:D85"/>
    <mergeCell ref="E85:BC85"/>
    <mergeCell ref="BD85:BH85"/>
    <mergeCell ref="A82:D82"/>
    <mergeCell ref="E82:BC82"/>
    <mergeCell ref="BD82:BH82"/>
    <mergeCell ref="A83:D83"/>
    <mergeCell ref="E83:BC83"/>
    <mergeCell ref="BD83:BH83"/>
    <mergeCell ref="A80:D80"/>
    <mergeCell ref="E80:BC80"/>
    <mergeCell ref="BD80:BH80"/>
    <mergeCell ref="A81:D81"/>
    <mergeCell ref="E81:BC81"/>
    <mergeCell ref="BD81:BH81"/>
    <mergeCell ref="A88:D88"/>
    <mergeCell ref="E88:BC88"/>
    <mergeCell ref="BD88:BH88"/>
    <mergeCell ref="A89:D89"/>
    <mergeCell ref="E89:BC89"/>
    <mergeCell ref="BD89:BH89"/>
    <mergeCell ref="A86:D86"/>
    <mergeCell ref="E86:BC86"/>
    <mergeCell ref="BD86:BH86"/>
    <mergeCell ref="A87:D87"/>
    <mergeCell ref="E87:BC87"/>
    <mergeCell ref="BD87:BH87"/>
    <mergeCell ref="A94:D94"/>
    <mergeCell ref="E94:BC94"/>
    <mergeCell ref="BD94:BH94"/>
    <mergeCell ref="BD92:BH92"/>
    <mergeCell ref="A93:D93"/>
    <mergeCell ref="E93:BC93"/>
    <mergeCell ref="BD93:BH93"/>
    <mergeCell ref="A90:D90"/>
    <mergeCell ref="E90:BC90"/>
    <mergeCell ref="BD90:BH90"/>
    <mergeCell ref="A91:D91"/>
    <mergeCell ref="E91:BC91"/>
    <mergeCell ref="BD91:BH91"/>
    <mergeCell ref="E97:BC97"/>
    <mergeCell ref="E116:BC116"/>
    <mergeCell ref="E117:BC117"/>
    <mergeCell ref="E123:BC123"/>
    <mergeCell ref="A112:D112"/>
    <mergeCell ref="A115:D115"/>
    <mergeCell ref="A99:D99"/>
    <mergeCell ref="A100:D100"/>
    <mergeCell ref="A121:D121"/>
    <mergeCell ref="A96:D96"/>
    <mergeCell ref="A111:D111"/>
    <mergeCell ref="E111:BC111"/>
    <mergeCell ref="AH102:AQ102"/>
    <mergeCell ref="AH103:BH104"/>
    <mergeCell ref="AH106:AO106"/>
    <mergeCell ref="A97:D97"/>
    <mergeCell ref="E113:BC113"/>
    <mergeCell ref="A118:D118"/>
    <mergeCell ref="E118:BC118"/>
    <mergeCell ref="AM133:AV133"/>
    <mergeCell ref="AE132:AL132"/>
    <mergeCell ref="AE133:AL133"/>
    <mergeCell ref="A126:BH126"/>
    <mergeCell ref="A101:D101"/>
    <mergeCell ref="A123:D123"/>
    <mergeCell ref="A119:D119"/>
    <mergeCell ref="A113:D113"/>
    <mergeCell ref="A124:D124"/>
    <mergeCell ref="A120:D120"/>
    <mergeCell ref="BD124:BH124"/>
    <mergeCell ref="BD120:BH120"/>
    <mergeCell ref="A116:D116"/>
    <mergeCell ref="A117:D117"/>
    <mergeCell ref="E119:BC119"/>
    <mergeCell ref="A127:BH127"/>
    <mergeCell ref="A128:BH128"/>
    <mergeCell ref="AI129:AQ129"/>
    <mergeCell ref="A95:D95"/>
    <mergeCell ref="E95:BC95"/>
    <mergeCell ref="E120:BC120"/>
    <mergeCell ref="BD95:BH95"/>
    <mergeCell ref="A92:D92"/>
    <mergeCell ref="E92:BC92"/>
    <mergeCell ref="E96:BC96"/>
    <mergeCell ref="E114:BC114"/>
    <mergeCell ref="E98:BC98"/>
    <mergeCell ref="E122:BC122"/>
    <mergeCell ref="E101:BC101"/>
    <mergeCell ref="E112:BC112"/>
    <mergeCell ref="E115:BC115"/>
    <mergeCell ref="E99:BC99"/>
    <mergeCell ref="E100:BC100"/>
    <mergeCell ref="BD113:BH113"/>
    <mergeCell ref="BD118:BH118"/>
    <mergeCell ref="A114:D114"/>
    <mergeCell ref="A98:D98"/>
    <mergeCell ref="A122:D122"/>
    <mergeCell ref="BD121:BH121"/>
    <mergeCell ref="BD96:BH96"/>
    <mergeCell ref="BD114:BH114"/>
    <mergeCell ref="BD98:BH98"/>
    <mergeCell ref="BD122:BH122"/>
    <mergeCell ref="BD101:BH101"/>
    <mergeCell ref="BD112:BH112"/>
    <mergeCell ref="BD99:BH99"/>
    <mergeCell ref="BD100:BH100"/>
    <mergeCell ref="BD119:BH119"/>
    <mergeCell ref="A106:G106"/>
    <mergeCell ref="H106:J106"/>
    <mergeCell ref="A142:AC143"/>
    <mergeCell ref="A145:AB145"/>
    <mergeCell ref="A138:AC138"/>
    <mergeCell ref="G139:O139"/>
    <mergeCell ref="A140:F140"/>
    <mergeCell ref="G140:I140"/>
    <mergeCell ref="AE140:AN140"/>
    <mergeCell ref="BD111:BH111"/>
    <mergeCell ref="BD97:BH97"/>
    <mergeCell ref="BD116:BH116"/>
    <mergeCell ref="BD117:BH117"/>
    <mergeCell ref="BD123:BH123"/>
    <mergeCell ref="A134:AC134"/>
    <mergeCell ref="G135:O135"/>
    <mergeCell ref="AE135:BH136"/>
    <mergeCell ref="A136:F136"/>
    <mergeCell ref="G136:I136"/>
    <mergeCell ref="A130:AC130"/>
    <mergeCell ref="A131:F131"/>
    <mergeCell ref="G131:O131"/>
    <mergeCell ref="A132:F132"/>
    <mergeCell ref="G132:I132"/>
    <mergeCell ref="AP106:AR106"/>
    <mergeCell ref="A103:X104"/>
    <mergeCell ref="A105:G105"/>
    <mergeCell ref="H105:Q105"/>
    <mergeCell ref="AP105:AW105"/>
    <mergeCell ref="BD115:BH115"/>
    <mergeCell ref="E124:BC124"/>
    <mergeCell ref="E121:BC121"/>
    <mergeCell ref="AE130:BH131"/>
    <mergeCell ref="AM132:AV132"/>
  </mergeCells>
  <conditionalFormatting sqref="BL72">
    <cfRule type="cellIs" dxfId="0" priority="2" operator="lessThan">
      <formula>30</formula>
    </cfRule>
  </conditionalFormatting>
  <printOptions horizontalCentered="1"/>
  <pageMargins left="0" right="0" top="0" bottom="0" header="0" footer="0"/>
  <pageSetup paperSize="8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ПУП РСиРТ 2022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Шимборецкая Ольга Викторовна</cp:lastModifiedBy>
  <cp:lastPrinted>2022-06-30T06:53:20Z</cp:lastPrinted>
  <dcterms:created xsi:type="dcterms:W3CDTF">2018-11-26T12:23:21Z</dcterms:created>
  <dcterms:modified xsi:type="dcterms:W3CDTF">2022-11-28T13:57:32Z</dcterms:modified>
</cp:coreProperties>
</file>