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autoCompressPictures="0"/>
  <bookViews>
    <workbookView xWindow="180" yWindow="-72" windowWidth="16608" windowHeight="9432" tabRatio="531"/>
  </bookViews>
  <sheets>
    <sheet name="Типовой план ГЭТ 4 года " sheetId="25" r:id="rId1"/>
  </sheets>
  <calcPr calcId="145621"/>
</workbook>
</file>

<file path=xl/calcChain.xml><?xml version="1.0" encoding="utf-8"?>
<calcChain xmlns="http://schemas.openxmlformats.org/spreadsheetml/2006/main">
  <c r="V102" i="25" l="1"/>
  <c r="AF34" i="25" l="1"/>
  <c r="AB36" i="25"/>
  <c r="Z36" i="25"/>
  <c r="AD36" i="25"/>
  <c r="X36" i="25"/>
  <c r="BD38" i="25"/>
  <c r="V38" i="25"/>
  <c r="T38" i="25"/>
  <c r="BD37" i="25"/>
  <c r="V37" i="25"/>
  <c r="T37" i="25"/>
  <c r="AF85" i="25" l="1"/>
  <c r="BC34" i="25"/>
  <c r="BB34" i="25"/>
  <c r="BA34" i="25"/>
  <c r="AZ34" i="25"/>
  <c r="AY34" i="25"/>
  <c r="AX34" i="25"/>
  <c r="AW34" i="25"/>
  <c r="AV34" i="25"/>
  <c r="AU34" i="25"/>
  <c r="AT34" i="25"/>
  <c r="AS34" i="25"/>
  <c r="AR34" i="25"/>
  <c r="AQ34" i="25"/>
  <c r="AP34" i="25"/>
  <c r="AO34" i="25"/>
  <c r="AN34" i="25"/>
  <c r="AM34" i="25"/>
  <c r="AL34" i="25"/>
  <c r="AK34" i="25"/>
  <c r="AJ34" i="25"/>
  <c r="AI34" i="25"/>
  <c r="AH34" i="25"/>
  <c r="AG34" i="25"/>
  <c r="AB54" i="25"/>
  <c r="Z54" i="25"/>
  <c r="X54" i="25"/>
  <c r="BD39" i="25"/>
  <c r="V39" i="25"/>
  <c r="T39" i="25"/>
  <c r="BD40" i="25"/>
  <c r="V40" i="25"/>
  <c r="T40" i="25"/>
  <c r="BD56" i="25"/>
  <c r="V56" i="25"/>
  <c r="T56" i="25"/>
  <c r="BD55" i="25"/>
  <c r="V55" i="25"/>
  <c r="T55" i="25"/>
  <c r="BD94" i="25"/>
  <c r="V94" i="25"/>
  <c r="T94" i="25"/>
  <c r="BD106" i="25"/>
  <c r="V106" i="25"/>
  <c r="T106" i="25"/>
  <c r="T36" i="25" l="1"/>
  <c r="V36" i="25"/>
  <c r="BC85" i="25"/>
  <c r="BB85" i="25"/>
  <c r="BA85" i="25"/>
  <c r="AZ85" i="25"/>
  <c r="AX85" i="25"/>
  <c r="AW85" i="25"/>
  <c r="AU85" i="25"/>
  <c r="AT85" i="25"/>
  <c r="AR85" i="25"/>
  <c r="AQ85" i="25"/>
  <c r="AO85" i="25"/>
  <c r="AN85" i="25"/>
  <c r="AM85" i="25"/>
  <c r="AL85" i="25"/>
  <c r="AK85" i="25"/>
  <c r="AJ85" i="25"/>
  <c r="AI85" i="25"/>
  <c r="AH85" i="25"/>
  <c r="AG85" i="25"/>
  <c r="AB100" i="25"/>
  <c r="AD60" i="25"/>
  <c r="AB60" i="25"/>
  <c r="Z60" i="25"/>
  <c r="X60" i="25"/>
  <c r="BD53" i="25"/>
  <c r="T65" i="25"/>
  <c r="V65" i="25"/>
  <c r="BD65" i="25"/>
  <c r="T66" i="25"/>
  <c r="V66" i="25"/>
  <c r="BD66" i="25"/>
  <c r="T67" i="25"/>
  <c r="V67" i="25"/>
  <c r="BD67" i="25"/>
  <c r="T68" i="25"/>
  <c r="V68" i="25"/>
  <c r="BD68" i="25"/>
  <c r="T69" i="25"/>
  <c r="V69" i="25"/>
  <c r="BD69" i="25"/>
  <c r="X70" i="25"/>
  <c r="Z70" i="25"/>
  <c r="AB70" i="25"/>
  <c r="AD70" i="25"/>
  <c r="T71" i="25"/>
  <c r="V71" i="25"/>
  <c r="BD71" i="25"/>
  <c r="T72" i="25"/>
  <c r="V72" i="25"/>
  <c r="BD72" i="25"/>
  <c r="V70" i="25" l="1"/>
  <c r="T70" i="25"/>
  <c r="BD109" i="25"/>
  <c r="V109" i="25"/>
  <c r="T109" i="25"/>
  <c r="BD108" i="25"/>
  <c r="AY108" i="25"/>
  <c r="T108" i="25"/>
  <c r="BD107" i="25"/>
  <c r="V107" i="25"/>
  <c r="T107" i="25"/>
  <c r="BD105" i="25"/>
  <c r="V105" i="25"/>
  <c r="T105" i="25"/>
  <c r="V108" i="25" l="1"/>
  <c r="AY85" i="25"/>
  <c r="BD44" i="25"/>
  <c r="V44" i="25"/>
  <c r="T44" i="25"/>
  <c r="BD43" i="25"/>
  <c r="V43" i="25"/>
  <c r="T43" i="25"/>
  <c r="BD42" i="25"/>
  <c r="AB42" i="25"/>
  <c r="X42" i="25"/>
  <c r="X41" i="25" s="1"/>
  <c r="V42" i="25"/>
  <c r="T42" i="25"/>
  <c r="AB41" i="25"/>
  <c r="Z41" i="25"/>
  <c r="T41" i="25" l="1"/>
  <c r="V41" i="25"/>
  <c r="BD64" i="25"/>
  <c r="V64" i="25"/>
  <c r="T64" i="25"/>
  <c r="BD63" i="25"/>
  <c r="V63" i="25"/>
  <c r="T63" i="25"/>
  <c r="BD104" i="25" l="1"/>
  <c r="V104" i="25"/>
  <c r="T104" i="25"/>
  <c r="BD103" i="25"/>
  <c r="AV103" i="25"/>
  <c r="AV85" i="25" s="1"/>
  <c r="AS103" i="25"/>
  <c r="AS85" i="25" s="1"/>
  <c r="Z100" i="25"/>
  <c r="T103" i="25"/>
  <c r="BD102" i="25"/>
  <c r="X100" i="25"/>
  <c r="T102" i="25"/>
  <c r="BD101" i="25"/>
  <c r="V101" i="25"/>
  <c r="T101" i="25"/>
  <c r="AD100" i="25"/>
  <c r="BD62" i="25"/>
  <c r="V62" i="25"/>
  <c r="T62" i="25"/>
  <c r="BD61" i="25"/>
  <c r="V61" i="25"/>
  <c r="T61" i="25"/>
  <c r="V60" i="25" l="1"/>
  <c r="T60" i="25"/>
  <c r="V103" i="25"/>
  <c r="T137" i="25" l="1"/>
  <c r="T136" i="25"/>
  <c r="T135" i="25"/>
  <c r="T134" i="25"/>
  <c r="BD126" i="25"/>
  <c r="V126" i="25"/>
  <c r="T126" i="25"/>
  <c r="BD125" i="25"/>
  <c r="V125" i="25"/>
  <c r="T125" i="25"/>
  <c r="BD124" i="25"/>
  <c r="V124" i="25"/>
  <c r="T124" i="25"/>
  <c r="BD123" i="25"/>
  <c r="V123" i="25"/>
  <c r="T123" i="25"/>
  <c r="BD122" i="25"/>
  <c r="V122" i="25"/>
  <c r="T122" i="25"/>
  <c r="AZ130" i="25"/>
  <c r="AX130" i="25"/>
  <c r="AX132" i="25" s="1"/>
  <c r="AW130" i="25"/>
  <c r="AT130" i="25"/>
  <c r="AQ130" i="25"/>
  <c r="AN130" i="25"/>
  <c r="AL130" i="25"/>
  <c r="AL132" i="25" s="1"/>
  <c r="AK130" i="25"/>
  <c r="AJ130" i="25"/>
  <c r="AI133" i="25" s="1"/>
  <c r="AI130" i="25"/>
  <c r="AI132" i="25" s="1"/>
  <c r="AH130" i="25"/>
  <c r="AG130" i="25"/>
  <c r="AF133" i="25" s="1"/>
  <c r="BB130" i="25"/>
  <c r="BA133" i="25" s="1"/>
  <c r="AR130" i="25"/>
  <c r="AR132" i="25" s="1"/>
  <c r="AF130" i="25"/>
  <c r="AF132" i="25" s="1"/>
  <c r="AB87" i="25"/>
  <c r="Z87" i="25"/>
  <c r="X87" i="25"/>
  <c r="BD120" i="25"/>
  <c r="V120" i="25"/>
  <c r="T120" i="25"/>
  <c r="BD119" i="25"/>
  <c r="V119" i="25"/>
  <c r="T119" i="25"/>
  <c r="BD118" i="25"/>
  <c r="V118" i="25"/>
  <c r="T118" i="25"/>
  <c r="BD117" i="25"/>
  <c r="V117" i="25"/>
  <c r="T117" i="25"/>
  <c r="T100" i="25" l="1"/>
  <c r="AF131" i="25"/>
  <c r="AR131" i="25"/>
  <c r="AL131" i="25"/>
  <c r="V100" i="25"/>
  <c r="AM130" i="25"/>
  <c r="AL133" i="25" s="1"/>
  <c r="AO130" i="25"/>
  <c r="AO132" i="25" s="1"/>
  <c r="AU130" i="25"/>
  <c r="AU132" i="25" s="1"/>
  <c r="AY130" i="25"/>
  <c r="AX133" i="25" s="1"/>
  <c r="BA130" i="25"/>
  <c r="BA132" i="25" s="1"/>
  <c r="BC130" i="25"/>
  <c r="AX131" i="25" s="1"/>
  <c r="BD97" i="25" l="1"/>
  <c r="V97" i="25"/>
  <c r="T97" i="25"/>
  <c r="BD96" i="25"/>
  <c r="T96" i="25"/>
  <c r="BD95" i="25"/>
  <c r="AP85" i="25"/>
  <c r="T95" i="25"/>
  <c r="V95" i="25" l="1"/>
  <c r="AP130" i="25"/>
  <c r="AO133" i="25" s="1"/>
  <c r="BD57" i="25" l="1"/>
  <c r="V57" i="25"/>
  <c r="T57" i="25"/>
  <c r="BD58" i="25"/>
  <c r="V58" i="25"/>
  <c r="T58" i="25"/>
  <c r="V35" i="25"/>
  <c r="T35" i="25"/>
  <c r="AD87" i="25" l="1"/>
  <c r="AV130" i="25" l="1"/>
  <c r="AU133" i="25" s="1"/>
  <c r="BD88" i="25"/>
  <c r="V88" i="25"/>
  <c r="T88" i="25"/>
  <c r="BD89" i="25"/>
  <c r="V89" i="25"/>
  <c r="T89" i="25"/>
  <c r="AS130" i="25"/>
  <c r="AR133" i="25" s="1"/>
  <c r="T99" i="25"/>
  <c r="AD92" i="25"/>
  <c r="AD90" i="25" s="1"/>
  <c r="AD86" i="25" s="1"/>
  <c r="AD85" i="25" s="1"/>
  <c r="AB92" i="25"/>
  <c r="Z92" i="25"/>
  <c r="X92" i="25"/>
  <c r="BD99" i="25"/>
  <c r="V99" i="25"/>
  <c r="BD98" i="25"/>
  <c r="V98" i="25"/>
  <c r="T98" i="25"/>
  <c r="BD93" i="25"/>
  <c r="V93" i="25"/>
  <c r="T93" i="25"/>
  <c r="AD35" i="25"/>
  <c r="AB35" i="25"/>
  <c r="Z35" i="25"/>
  <c r="X35" i="25"/>
  <c r="AB90" i="25"/>
  <c r="Z90" i="25"/>
  <c r="X90" i="25"/>
  <c r="X86" i="25" s="1"/>
  <c r="BD91" i="25"/>
  <c r="V91" i="25"/>
  <c r="V90" i="25" s="1"/>
  <c r="T91" i="25"/>
  <c r="T90" i="25" s="1"/>
  <c r="AD54" i="25"/>
  <c r="AD53" i="25" s="1"/>
  <c r="AB53" i="25"/>
  <c r="Z53" i="25"/>
  <c r="X53" i="25"/>
  <c r="BD59" i="25"/>
  <c r="BD34" i="25" s="1"/>
  <c r="V59" i="25"/>
  <c r="V54" i="25" s="1"/>
  <c r="T59" i="25"/>
  <c r="T54" i="25" s="1"/>
  <c r="T53" i="25" s="1"/>
  <c r="T34" i="25" s="1"/>
  <c r="BI20" i="25"/>
  <c r="BI19" i="25"/>
  <c r="BI18" i="25"/>
  <c r="BI17" i="25"/>
  <c r="BB21" i="25"/>
  <c r="BC21" i="25"/>
  <c r="BD21" i="25"/>
  <c r="BE21" i="25"/>
  <c r="BF21" i="25"/>
  <c r="BG21" i="25"/>
  <c r="BH21" i="25"/>
  <c r="T92" i="25" l="1"/>
  <c r="X85" i="25"/>
  <c r="T87" i="25"/>
  <c r="T86" i="25" s="1"/>
  <c r="BD85" i="25"/>
  <c r="AB86" i="25"/>
  <c r="AB85" i="25" s="1"/>
  <c r="Z86" i="25"/>
  <c r="Z85" i="25" s="1"/>
  <c r="V92" i="25"/>
  <c r="AB34" i="25"/>
  <c r="AD34" i="25"/>
  <c r="BI21" i="25"/>
  <c r="V87" i="25"/>
  <c r="V86" i="25" s="1"/>
  <c r="X34" i="25"/>
  <c r="V53" i="25"/>
  <c r="T85" i="25" l="1"/>
  <c r="V85" i="25"/>
  <c r="Z34" i="25"/>
  <c r="Z130" i="25" s="1"/>
  <c r="AB130" i="25"/>
  <c r="BD130" i="25"/>
  <c r="AD130" i="25"/>
  <c r="X130" i="25"/>
  <c r="T130" i="25" l="1"/>
  <c r="V34" i="25"/>
  <c r="V130" i="25" s="1"/>
</calcChain>
</file>

<file path=xl/sharedStrings.xml><?xml version="1.0" encoding="utf-8"?>
<sst xmlns="http://schemas.openxmlformats.org/spreadsheetml/2006/main" count="784" uniqueCount="371">
  <si>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</si>
  <si>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</si>
  <si>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</si>
  <si>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</si>
  <si>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</si>
  <si>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</si>
  <si>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</si>
  <si>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</si>
  <si>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</si>
  <si>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</si>
  <si>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</si>
  <si>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</si>
  <si>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</si>
  <si>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</si>
  <si>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</si>
  <si>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</si>
  <si>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</si>
  <si>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</si>
  <si>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</si>
  <si>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</si>
  <si>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</si>
  <si>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</si>
  <si>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</si>
  <si>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</si>
  <si>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</si>
  <si>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</si>
  <si>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</si>
  <si>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</si>
  <si>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</si>
  <si>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</si>
  <si>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</si>
  <si>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</si>
  <si>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</si>
  <si>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</si>
  <si>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</si>
  <si>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</si>
  <si>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</si>
  <si>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</si>
  <si>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</si>
  <si>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</si>
  <si>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</si>
  <si>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</si>
  <si>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</si>
  <si>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</si>
  <si>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</si>
  <si>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</si>
  <si>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</si>
  <si>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</si>
  <si>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</si>
  <si>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</si>
  <si>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</si>
  <si>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</si>
  <si>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</si>
  <si>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</si>
  <si>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</si>
  <si>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</si>
  <si>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</si>
  <si>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</si>
  <si>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</si>
  <si>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</si>
  <si>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</si>
  <si>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</si>
  <si>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</si>
  <si>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</si>
  <si>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</si>
  <si>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</si>
  <si>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</si>
  <si>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</si>
  <si>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</si>
  <si>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</si>
  <si>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</si>
  <si>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</si>
  <si>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</si>
  <si>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</si>
  <si>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</si>
  <si>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</si>
  <si>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</si>
  <si>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</si>
  <si>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</si>
  <si>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</si>
  <si>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</si>
  <si>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</si>
  <si>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</si>
  <si>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</si>
  <si>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</si>
  <si>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</si>
  <si>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</si>
  <si>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</si>
  <si>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</si>
  <si>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</si>
  <si>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</si>
  <si>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</si>
  <si>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</si>
  <si>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</si>
  <si>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</si>
  <si>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</si>
  <si>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</si>
  <si>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</si>
  <si>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</si>
  <si>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</si>
  <si>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</si>
  <si>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Зачетных
единиц</t>
  </si>
  <si>
    <t>Наименование компетенции</t>
  </si>
  <si>
    <t>1.2</t>
  </si>
  <si>
    <t>1.2.1</t>
  </si>
  <si>
    <t>1.3</t>
  </si>
  <si>
    <t>1.1.2</t>
  </si>
  <si>
    <t>2.2</t>
  </si>
  <si>
    <t>VIII. Матрица компетенций</t>
  </si>
  <si>
    <t>СОГЛАСОВАНО</t>
  </si>
  <si>
    <t>Эксперт-нормоконтролер</t>
  </si>
  <si>
    <t>2.3</t>
  </si>
  <si>
    <t>IV курс</t>
  </si>
  <si>
    <t>IV</t>
  </si>
  <si>
    <t xml:space="preserve">                                              </t>
  </si>
  <si>
    <t xml:space="preserve">Количество часов учебных занятий                        </t>
  </si>
  <si>
    <t>3.2</t>
  </si>
  <si>
    <t>И. В. Титович</t>
  </si>
  <si>
    <t>ГОСУДАРСТВЕННЫЙ КОМПОНЕНТ</t>
  </si>
  <si>
    <t>1.2.2</t>
  </si>
  <si>
    <t>Философия</t>
  </si>
  <si>
    <t>Политология</t>
  </si>
  <si>
    <t>2</t>
  </si>
  <si>
    <t>4</t>
  </si>
  <si>
    <t>ФАКУЛЬТАТИВНЫЕ ДИСЦИПЛИНЫ</t>
  </si>
  <si>
    <t>ДОПОЛНИТЕЛЬНЫЕ ВИДЫ ОБУЧЕНИЯ</t>
  </si>
  <si>
    <t>3</t>
  </si>
  <si>
    <t>1 семестр,
17 недель</t>
  </si>
  <si>
    <t>2 семестр,
17 недель</t>
  </si>
  <si>
    <t>3 семестр,
17 недель</t>
  </si>
  <si>
    <t>4 семестр,
17 недель</t>
  </si>
  <si>
    <t>5 семестр,
17 недель</t>
  </si>
  <si>
    <t>6 семестр,
17 недель</t>
  </si>
  <si>
    <t>О.С. Руктешель</t>
  </si>
  <si>
    <t>Председатель УМО по образованию в области транспорта и транспортной деятельности</t>
  </si>
  <si>
    <t>Рекомендован к утверждению Президиумом Совета УМО по образованию в области транспорта и транспортной деятельности</t>
  </si>
  <si>
    <t>Протокол № ____ от _________ 2018 г.</t>
  </si>
  <si>
    <t>Математика</t>
  </si>
  <si>
    <t>Физика</t>
  </si>
  <si>
    <t>1,2,3</t>
  </si>
  <si>
    <t>Химия</t>
  </si>
  <si>
    <t>Информатика</t>
  </si>
  <si>
    <t>Электротехника и электроника</t>
  </si>
  <si>
    <t>Основы эколого-энергетической устойчивости производства</t>
  </si>
  <si>
    <t>Иностранный язык</t>
  </si>
  <si>
    <t>Белорусский язык (профессиональная лексика)</t>
  </si>
  <si>
    <t>Механика материалов</t>
  </si>
  <si>
    <t>Инженерная графика</t>
  </si>
  <si>
    <t>Теория механизмов и машин</t>
  </si>
  <si>
    <t>Охрана труда</t>
  </si>
  <si>
    <t>Нормирование точности и технические измерения</t>
  </si>
  <si>
    <t>Детали машин</t>
  </si>
  <si>
    <t>Курсовой проект по учебной дисциплине "Детали машин"</t>
  </si>
  <si>
    <t>3.3</t>
  </si>
  <si>
    <t>3.4</t>
  </si>
  <si>
    <t>Термодинамика и теплопередача</t>
  </si>
  <si>
    <t>Материаловедение</t>
  </si>
  <si>
    <t>Теоретическая механика</t>
  </si>
  <si>
    <t>Безопасность движения</t>
  </si>
  <si>
    <t>Коррупция и ее общественная опасность</t>
  </si>
  <si>
    <t>Правила дорожного движения</t>
  </si>
  <si>
    <t>Физическая культура</t>
  </si>
  <si>
    <t>/1</t>
  </si>
  <si>
    <t>/2</t>
  </si>
  <si>
    <t>/1-6</t>
  </si>
  <si>
    <t>/4</t>
  </si>
  <si>
    <t>Защита дипломного проекта в ГЭК</t>
  </si>
  <si>
    <t>Социально-гуманитарная подготовка 1</t>
  </si>
  <si>
    <t>1.1.1</t>
  </si>
  <si>
    <t>1.1.1.1</t>
  </si>
  <si>
    <t>1.1.1.2</t>
  </si>
  <si>
    <t>1.1.1.3</t>
  </si>
  <si>
    <t>Социально-гуманитарная подготовка 2</t>
  </si>
  <si>
    <t>Фундаментальная подготовка специалиста 2</t>
  </si>
  <si>
    <t>Фундаментальная подготовка специалиста 1</t>
  </si>
  <si>
    <t>Общенаучная подготовка (естественнонаучные дисциплины) 1</t>
  </si>
  <si>
    <t>1.1.2.1</t>
  </si>
  <si>
    <t>1.1.2.2</t>
  </si>
  <si>
    <t>1.1.2.3</t>
  </si>
  <si>
    <t>Профессионально-техническая подготовка специалиста 1</t>
  </si>
  <si>
    <t>Базовая профессиональная подготовка</t>
  </si>
  <si>
    <t>Базовая техническая подготовка</t>
  </si>
  <si>
    <t>Специальная профессиональная подготовка специалиста 1</t>
  </si>
  <si>
    <t>1.2.1.1</t>
  </si>
  <si>
    <t>1.2.1.2</t>
  </si>
  <si>
    <t>1.2.1.3</t>
  </si>
  <si>
    <t>1.2.1.4</t>
  </si>
  <si>
    <t>1.2.1.5</t>
  </si>
  <si>
    <t>Общенаучная подготовка (естественнонаучные дисциплины) 2</t>
  </si>
  <si>
    <t>Профессионально-техническая подготовка специалиста 2</t>
  </si>
  <si>
    <t>2.2.2</t>
  </si>
  <si>
    <t>Специальная профессиональная подготовка специалиста 2</t>
  </si>
  <si>
    <t>1.2.2.1</t>
  </si>
  <si>
    <t>1.2.2.2</t>
  </si>
  <si>
    <t>1.2.2.3</t>
  </si>
  <si>
    <t>1.2.2.4</t>
  </si>
  <si>
    <t>1.3.1</t>
  </si>
  <si>
    <t>1.3.2</t>
  </si>
  <si>
    <t>2.3.1</t>
  </si>
  <si>
    <t>2.3.4</t>
  </si>
  <si>
    <t>2.3.5</t>
  </si>
  <si>
    <t>УК-1</t>
  </si>
  <si>
    <t>УК-2</t>
  </si>
  <si>
    <t>УК-3</t>
  </si>
  <si>
    <t>УК-4</t>
  </si>
  <si>
    <t>УК-5</t>
  </si>
  <si>
    <t>БПК-1</t>
  </si>
  <si>
    <t>БПК-2</t>
  </si>
  <si>
    <t>БПК-3</t>
  </si>
  <si>
    <t>БПК-4</t>
  </si>
  <si>
    <t>БПК-5</t>
  </si>
  <si>
    <t>БПК-6</t>
  </si>
  <si>
    <t>Обладать базовыми навыками коммуникации в устной и письменной формах на государственных и иностранных языках для решения задач межличностного и межкультурного взаимодействия</t>
  </si>
  <si>
    <t>СК-1</t>
  </si>
  <si>
    <t>СК-2</t>
  </si>
  <si>
    <t>СК-3</t>
  </si>
  <si>
    <t>СК-4</t>
  </si>
  <si>
    <t>СК-5</t>
  </si>
  <si>
    <t>СК-6</t>
  </si>
  <si>
    <t>СК-7</t>
  </si>
  <si>
    <t>СК-8</t>
  </si>
  <si>
    <t>СК-9</t>
  </si>
  <si>
    <t>Быть способным применять основные правила техники безопасности, производственной санитарии, пожарной безопасности и методы защиты производственного персонала и населения от возможных последствий аварий, стихийных бедствий</t>
  </si>
  <si>
    <t>Обладать навыками наглядного представления деталей и комплексов технических систем, чтения чертежей и использования компьютерных технологий для построения чертежей</t>
  </si>
  <si>
    <t>Ознакомительная</t>
  </si>
  <si>
    <t>2.3.2</t>
  </si>
  <si>
    <t>2.3.3</t>
  </si>
  <si>
    <t>2.3.6</t>
  </si>
  <si>
    <t>2.3.7</t>
  </si>
  <si>
    <t>2.1.1</t>
  </si>
  <si>
    <t>2.1.2</t>
  </si>
  <si>
    <t>2.1.1.1</t>
  </si>
  <si>
    <t>2.1.1.2</t>
  </si>
  <si>
    <t>СК-10</t>
  </si>
  <si>
    <t>СК-11</t>
  </si>
  <si>
    <t>СК-12</t>
  </si>
  <si>
    <t>СК-13</t>
  </si>
  <si>
    <t>1.2.2.5</t>
  </si>
  <si>
    <t>1.2.2.6</t>
  </si>
  <si>
    <t>1.2.2.7</t>
  </si>
  <si>
    <t>2.3.8</t>
  </si>
  <si>
    <t>2.3.9</t>
  </si>
  <si>
    <t>БПК-7</t>
  </si>
  <si>
    <t>БПК-8</t>
  </si>
  <si>
    <t>БПК-9</t>
  </si>
  <si>
    <t>БПК-10</t>
  </si>
  <si>
    <t>БПК-11</t>
  </si>
  <si>
    <t>Быть способным изучать и анализировать устройство и принципы работы электрических агрегатов и электронных модулей</t>
  </si>
  <si>
    <t>Быть способным анализировать работу механизмов и проводить необходимые расчеты при их проектировании</t>
  </si>
  <si>
    <t>Быть способным проводить расчеты на прочность, жесткость, устойчивость конструкций</t>
  </si>
  <si>
    <t xml:space="preserve">МИНИСТЕРСТВО ОБРАЗОВАНИЯ РЕСПУБЛИКИ БЕЛАРУСЬ </t>
  </si>
  <si>
    <t>ТИПОВОЙ УЧЕБНЫЙ ПЛАН</t>
  </si>
  <si>
    <t>Учреждения высшего образования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</si>
  <si>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</si>
  <si>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Обладать способностью решать расчетные и поисковые задачи профессиональной деятельности с помощью информационных технологий</t>
  </si>
  <si>
    <t xml:space="preserve">Быть способным подбирать измерительный инструмент и проводить измерения </t>
  </si>
  <si>
    <t>Обладать базовыми навыками оценки экологических последствий реализации производственных процессов и разрабатывать комплекс мер по снижению энергопотребления</t>
  </si>
  <si>
    <t>1.2.2.8</t>
  </si>
  <si>
    <t>Технология конструкционных материалов</t>
  </si>
  <si>
    <t>БПК-12</t>
  </si>
  <si>
    <t>Механика жидкости и газа</t>
  </si>
  <si>
    <t>/408</t>
  </si>
  <si>
    <t>/404</t>
  </si>
  <si>
    <t>/68</t>
  </si>
  <si>
    <t>3.5</t>
  </si>
  <si>
    <t>/5-6</t>
  </si>
  <si>
    <t>/34</t>
  </si>
  <si>
    <t>С. А. Касперович</t>
  </si>
  <si>
    <t>УК-6</t>
  </si>
  <si>
    <t>УК-7</t>
  </si>
  <si>
    <t>КОМПОНЕНТ УЧРЕЖДЕНИЯ ВЫСШЕГО ОБРАЗОВАНИЯ</t>
  </si>
  <si>
    <t>Физическое культура</t>
  </si>
  <si>
    <t>Код модуля, учебной дисциплины</t>
  </si>
  <si>
    <t>УК-8</t>
  </si>
  <si>
    <t>Владеть навыками здоровьесбережения</t>
  </si>
  <si>
    <t>Защита населения и объектов от чрезвычайных ситуаций. Радиационная безопасность</t>
  </si>
  <si>
    <t xml:space="preserve"> </t>
  </si>
  <si>
    <t>Курсовая работа по учебной дисциплине "Нормирование точности и технические измерения"</t>
  </si>
  <si>
    <t>Название модуля,  учебной дисциплины,  курсового проекта  (курсовой работы)</t>
  </si>
  <si>
    <t>2.2.1</t>
  </si>
  <si>
    <t>2.2.3</t>
  </si>
  <si>
    <t>2.2.4</t>
  </si>
  <si>
    <t>2.2.5</t>
  </si>
  <si>
    <t>О.А. Величкович</t>
  </si>
  <si>
    <t>I. График образовательного процесса</t>
  </si>
  <si>
    <t>2.1.2.1</t>
  </si>
  <si>
    <t>1.1.2; 2.1.2.1</t>
  </si>
  <si>
    <t>7 семестр,
17 недель</t>
  </si>
  <si>
    <t>8 семестр,
4 недели</t>
  </si>
  <si>
    <t>Квалификация специалиста:</t>
  </si>
  <si>
    <t>«___»_________ 2018 г.</t>
  </si>
  <si>
    <t>Введение в инженерное образование</t>
  </si>
  <si>
    <t>V.Производственные практики</t>
  </si>
  <si>
    <t>Начальник Главного управления профессионального образования Министерства образования Республики Беларусь</t>
  </si>
  <si>
    <t>Первая технологи-ческая</t>
  </si>
  <si>
    <t>Вторая технологи-ческая</t>
  </si>
  <si>
    <t>Преддиплом-ная</t>
  </si>
  <si>
    <r>
      <t xml:space="preserve">Срок обучения:  </t>
    </r>
    <r>
      <rPr>
        <b/>
        <sz val="65"/>
        <color theme="1"/>
        <rFont val="Times New Roman"/>
        <family val="1"/>
        <charset val="204"/>
      </rPr>
      <t>4 года</t>
    </r>
  </si>
  <si>
    <t>V. Производственные практики</t>
  </si>
  <si>
    <t>Преддипломная</t>
  </si>
  <si>
    <t>Код 
компетенции</t>
  </si>
  <si>
    <t>Экономика</t>
  </si>
  <si>
    <t>1.1.1.4</t>
  </si>
  <si>
    <t>УК-9</t>
  </si>
  <si>
    <t>1.2.1.3; 1.2.1.4</t>
  </si>
  <si>
    <t xml:space="preserve">_______________  </t>
  </si>
  <si>
    <t>История</t>
  </si>
  <si>
    <r>
      <rPr>
        <vertAlign val="superscript"/>
        <sz val="58"/>
        <color theme="1"/>
        <rFont val="Times New Roman"/>
        <family val="1"/>
        <charset val="204"/>
      </rPr>
      <t>1</t>
    </r>
    <r>
      <rPr>
        <sz val="58"/>
        <color theme="1"/>
        <rFont val="Times New Roman"/>
        <family val="1"/>
        <charset val="204"/>
      </rPr>
      <t>Дифференцированный зачет.</t>
    </r>
  </si>
  <si>
    <r>
      <rPr>
        <sz val="58"/>
        <color theme="1"/>
        <rFont val="Times New Roman"/>
        <family val="1"/>
        <charset val="204"/>
      </rPr>
      <t xml:space="preserve">2 </t>
    </r>
    <r>
      <rPr>
        <vertAlign val="superscript"/>
        <sz val="58"/>
        <color theme="1"/>
        <rFont val="Times New Roman"/>
        <family val="1"/>
        <charset val="204"/>
      </rPr>
      <t>1</t>
    </r>
  </si>
  <si>
    <r>
      <rPr>
        <u/>
        <sz val="58"/>
        <color theme="1"/>
        <rFont val="Times New Roman"/>
        <family val="1"/>
        <charset val="204"/>
      </rPr>
      <t>29</t>
    </r>
    <r>
      <rPr>
        <sz val="58"/>
        <color theme="1"/>
        <rFont val="Times New Roman"/>
        <family val="1"/>
        <charset val="204"/>
      </rPr>
      <t xml:space="preserve">
09
</t>
    </r>
    <r>
      <rPr>
        <u/>
        <sz val="58"/>
        <color theme="1"/>
        <rFont val="Times New Roman"/>
        <family val="1"/>
        <charset val="204"/>
      </rPr>
      <t>05</t>
    </r>
    <r>
      <rPr>
        <sz val="58"/>
        <color theme="1"/>
        <rFont val="Times New Roman"/>
        <family val="1"/>
        <charset val="204"/>
      </rPr>
      <t xml:space="preserve">
10</t>
    </r>
  </si>
  <si>
    <r>
      <rPr>
        <u/>
        <sz val="58"/>
        <color theme="1"/>
        <rFont val="Times New Roman"/>
        <family val="1"/>
        <charset val="204"/>
      </rPr>
      <t>27</t>
    </r>
    <r>
      <rPr>
        <sz val="58"/>
        <color theme="1"/>
        <rFont val="Times New Roman"/>
        <family val="1"/>
        <charset val="204"/>
      </rPr>
      <t xml:space="preserve">
10
</t>
    </r>
    <r>
      <rPr>
        <u/>
        <sz val="58"/>
        <color theme="1"/>
        <rFont val="Times New Roman"/>
        <family val="1"/>
        <charset val="204"/>
      </rPr>
      <t>02</t>
    </r>
    <r>
      <rPr>
        <sz val="58"/>
        <color theme="1"/>
        <rFont val="Times New Roman"/>
        <family val="1"/>
        <charset val="204"/>
      </rPr>
      <t xml:space="preserve">
11</t>
    </r>
  </si>
  <si>
    <r>
      <rPr>
        <u/>
        <sz val="58"/>
        <color theme="1"/>
        <rFont val="Times New Roman"/>
        <family val="1"/>
        <charset val="204"/>
      </rPr>
      <t>29</t>
    </r>
    <r>
      <rPr>
        <sz val="58"/>
        <color theme="1"/>
        <rFont val="Times New Roman"/>
        <family val="1"/>
        <charset val="204"/>
      </rPr>
      <t xml:space="preserve">
12
</t>
    </r>
    <r>
      <rPr>
        <u/>
        <sz val="58"/>
        <color theme="1"/>
        <rFont val="Times New Roman"/>
        <family val="1"/>
        <charset val="204"/>
      </rPr>
      <t>04</t>
    </r>
    <r>
      <rPr>
        <sz val="58"/>
        <color theme="1"/>
        <rFont val="Times New Roman"/>
        <family val="1"/>
        <charset val="204"/>
      </rPr>
      <t xml:space="preserve">
01</t>
    </r>
  </si>
  <si>
    <r>
      <rPr>
        <u/>
        <sz val="58"/>
        <color theme="1"/>
        <rFont val="Times New Roman"/>
        <family val="1"/>
        <charset val="204"/>
      </rPr>
      <t>26</t>
    </r>
    <r>
      <rPr>
        <sz val="58"/>
        <color theme="1"/>
        <rFont val="Times New Roman"/>
        <family val="1"/>
        <charset val="204"/>
      </rPr>
      <t xml:space="preserve">
01
</t>
    </r>
    <r>
      <rPr>
        <u/>
        <sz val="58"/>
        <color theme="1"/>
        <rFont val="Times New Roman"/>
        <family val="1"/>
        <charset val="204"/>
      </rPr>
      <t>01</t>
    </r>
    <r>
      <rPr>
        <sz val="58"/>
        <color theme="1"/>
        <rFont val="Times New Roman"/>
        <family val="1"/>
        <charset val="204"/>
      </rPr>
      <t xml:space="preserve">
02</t>
    </r>
  </si>
  <si>
    <r>
      <rPr>
        <u/>
        <sz val="58"/>
        <color theme="1"/>
        <rFont val="Times New Roman"/>
        <family val="1"/>
        <charset val="204"/>
      </rPr>
      <t>23</t>
    </r>
    <r>
      <rPr>
        <sz val="58"/>
        <color theme="1"/>
        <rFont val="Times New Roman"/>
        <family val="1"/>
        <charset val="204"/>
      </rPr>
      <t xml:space="preserve">
02
</t>
    </r>
    <r>
      <rPr>
        <u/>
        <sz val="58"/>
        <color theme="1"/>
        <rFont val="Times New Roman"/>
        <family val="1"/>
        <charset val="204"/>
      </rPr>
      <t>01</t>
    </r>
    <r>
      <rPr>
        <sz val="58"/>
        <color theme="1"/>
        <rFont val="Times New Roman"/>
        <family val="1"/>
        <charset val="204"/>
      </rPr>
      <t xml:space="preserve">
03</t>
    </r>
  </si>
  <si>
    <r>
      <rPr>
        <u/>
        <sz val="58"/>
        <color theme="1"/>
        <rFont val="Times New Roman"/>
        <family val="1"/>
        <charset val="204"/>
      </rPr>
      <t>30</t>
    </r>
    <r>
      <rPr>
        <sz val="58"/>
        <color theme="1"/>
        <rFont val="Times New Roman"/>
        <family val="1"/>
        <charset val="204"/>
      </rPr>
      <t xml:space="preserve">
03
</t>
    </r>
    <r>
      <rPr>
        <u/>
        <sz val="58"/>
        <color theme="1"/>
        <rFont val="Times New Roman"/>
        <family val="1"/>
        <charset val="204"/>
      </rPr>
      <t>05</t>
    </r>
    <r>
      <rPr>
        <sz val="58"/>
        <color theme="1"/>
        <rFont val="Times New Roman"/>
        <family val="1"/>
        <charset val="204"/>
      </rPr>
      <t xml:space="preserve">
04</t>
    </r>
  </si>
  <si>
    <r>
      <rPr>
        <u/>
        <sz val="58"/>
        <color theme="1"/>
        <rFont val="Times New Roman"/>
        <family val="1"/>
        <charset val="204"/>
      </rPr>
      <t>27</t>
    </r>
    <r>
      <rPr>
        <sz val="58"/>
        <color theme="1"/>
        <rFont val="Times New Roman"/>
        <family val="1"/>
        <charset val="204"/>
      </rPr>
      <t xml:space="preserve">
04
</t>
    </r>
    <r>
      <rPr>
        <u/>
        <sz val="58"/>
        <color theme="1"/>
        <rFont val="Times New Roman"/>
        <family val="1"/>
        <charset val="204"/>
      </rPr>
      <t>03</t>
    </r>
    <r>
      <rPr>
        <sz val="58"/>
        <color theme="1"/>
        <rFont val="Times New Roman"/>
        <family val="1"/>
        <charset val="204"/>
      </rPr>
      <t xml:space="preserve">
05</t>
    </r>
  </si>
  <si>
    <r>
      <rPr>
        <u/>
        <sz val="58"/>
        <color theme="1"/>
        <rFont val="Times New Roman"/>
        <family val="1"/>
        <charset val="204"/>
      </rPr>
      <t>29</t>
    </r>
    <r>
      <rPr>
        <sz val="58"/>
        <color theme="1"/>
        <rFont val="Times New Roman"/>
        <family val="1"/>
        <charset val="204"/>
      </rPr>
      <t xml:space="preserve">
06
</t>
    </r>
    <r>
      <rPr>
        <u/>
        <sz val="58"/>
        <color theme="1"/>
        <rFont val="Times New Roman"/>
        <family val="1"/>
        <charset val="204"/>
      </rPr>
      <t>05</t>
    </r>
    <r>
      <rPr>
        <sz val="58"/>
        <color theme="1"/>
        <rFont val="Times New Roman"/>
        <family val="1"/>
        <charset val="204"/>
      </rPr>
      <t xml:space="preserve">
07</t>
    </r>
  </si>
  <si>
    <r>
      <rPr>
        <u/>
        <sz val="58"/>
        <color theme="1"/>
        <rFont val="Times New Roman"/>
        <family val="1"/>
        <charset val="204"/>
      </rPr>
      <t>27</t>
    </r>
    <r>
      <rPr>
        <sz val="58"/>
        <color theme="1"/>
        <rFont val="Times New Roman"/>
        <family val="1"/>
        <charset val="204"/>
      </rPr>
      <t xml:space="preserve">
07
</t>
    </r>
    <r>
      <rPr>
        <u/>
        <sz val="58"/>
        <color theme="1"/>
        <rFont val="Times New Roman"/>
        <family val="1"/>
        <charset val="204"/>
      </rPr>
      <t>02</t>
    </r>
    <r>
      <rPr>
        <sz val="58"/>
        <color theme="1"/>
        <rFont val="Times New Roman"/>
        <family val="1"/>
        <charset val="204"/>
      </rPr>
      <t xml:space="preserve">
08</t>
    </r>
  </si>
  <si>
    <t>Уметь анализировать процессы государственного строительства в разные исторические периоды, определять социально-политическое значение исторических событий, личностей, артефактов и символов для современной белорусской государственности.</t>
  </si>
  <si>
    <t>Владеть высоким уровнем культуры политического мышления и поведения, позволяющим быть активным участником политической жизни как избиратель, гражданин и патриот своей страны.</t>
  </si>
  <si>
    <t>Владеть культурой мышления, быть способным к восприятию, обобщению и анализу информации, философских, мировоззренческих, социально и личностно значимых проблем и уметь анализировать психологические феномены профессиональной деятельности, прогнозировать тенденции развития психологических явлений в деятельности организации, использовать психологические знания при решении задач профессиональной деятельности.</t>
  </si>
  <si>
    <t>Психология труда / История мировой культуры</t>
  </si>
  <si>
    <t>Политические институты и политические процессы / Логика</t>
  </si>
  <si>
    <t>Быть способным проводить профессиональную диагностику психофизиологических состояний и личностных профессиональных изменений и классифицировать основные формы художественной деятельности, самостоятельно анализировать художественные произведения, ориентироваться в современной культурной ситуации.</t>
  </si>
  <si>
    <t>Уметь анализировать и оценивать социально-значимые явления, события, процессы, быть способным к проявлению предпринимательской инициативы и анализировать и использовать полученную социологическую информацию, обеспечивать социологическое сопровождение создания и реализации научных, технических, социальных инноваций.</t>
  </si>
  <si>
    <t>Быть способным анализировать современные политический процессы, выявлять социальную составляющую белорусской политики и аргументировано, логически верно и содержательно ясно строить устную и письменную речь, использовать навыки публичной речи, ведения дискуссии и полемики.</t>
  </si>
  <si>
    <r>
      <rPr>
        <sz val="65"/>
        <color theme="1"/>
        <rFont val="Times New Roman"/>
        <family val="1"/>
        <charset val="204"/>
      </rPr>
      <t xml:space="preserve">Специальность: </t>
    </r>
    <r>
      <rPr>
        <b/>
        <sz val="65"/>
        <color theme="1"/>
        <rFont val="Times New Roman"/>
        <family val="1"/>
        <charset val="204"/>
      </rPr>
      <t xml:space="preserve">    1-37 01 05 Городской электрический транспорт</t>
    </r>
  </si>
  <si>
    <t>инженер-электромеханик</t>
  </si>
  <si>
    <t>Разработан в качестве примера реализации образовательного стандарта по специальности 1-37 01 05 "Городской электрический транспорт".</t>
  </si>
  <si>
    <t>Председатель секции по специальности 1-37 01 05 "Городской электрический транспорт"</t>
  </si>
  <si>
    <t>В.П. Бойков</t>
  </si>
  <si>
    <t>Продолжение типового учебного плана по специальности 1-37 01 05 «Городской электрический транспорт»  регистрационный №  ___________________________</t>
  </si>
  <si>
    <t>Конструкторская</t>
  </si>
  <si>
    <t>Технологическая</t>
  </si>
  <si>
    <t>Конструкции электрического транспорта</t>
  </si>
  <si>
    <t>Электрические машины</t>
  </si>
  <si>
    <t>Програмное обеспечение и методы решения инженерных задач</t>
  </si>
  <si>
    <t>Курсовая работа по учебной дисциплине "Програмное обеспечение и методы решения инженерных задач"</t>
  </si>
  <si>
    <t>Электрические подстанции и тяговые сети</t>
  </si>
  <si>
    <t>Организация и управление предприятием</t>
  </si>
  <si>
    <t>Электрооборудование электрического транспорта</t>
  </si>
  <si>
    <t>Теория электрического транспорта</t>
  </si>
  <si>
    <t>Курсовая работа по учебной дисциплине "Теория электрического транспорта"</t>
  </si>
  <si>
    <t>Проектирование электрического транспорта</t>
  </si>
  <si>
    <t>Курсовой проект по учебной дисциплине "Проектирование электрического транспорта"</t>
  </si>
  <si>
    <t>САПР электрического транспорта</t>
  </si>
  <si>
    <t>Технология машиностроения</t>
  </si>
  <si>
    <t>Курсовой проект по учебной дисциплине "Технология машиностроения"</t>
  </si>
  <si>
    <t>Эксплуатация и ремонт электрического транспорта</t>
  </si>
  <si>
    <t>Тяговый электропривод</t>
  </si>
  <si>
    <t>Курсовой проект по учебной дисциплине "Тяговый электропривод"</t>
  </si>
  <si>
    <t xml:space="preserve">Экономика при проектиравании электрического транспорта </t>
  </si>
  <si>
    <t>Быть способным изучать и анализировать необходимую информацию об устройстве и принципах работы узлов и агрегатов электрического транспорта</t>
  </si>
  <si>
    <t>Быть способным применять основные понятия и методологические основы производства машин для решения задач по разработке технологических процессов изготовления узлов электрического транспорта</t>
  </si>
  <si>
    <t>Быть способным изучать и анализировать необходимую информацию, технические данные и показатели работы электрических машин</t>
  </si>
  <si>
    <t>Владеть програмным обеспечением и методы решения инженерных задач</t>
  </si>
  <si>
    <t>Обладать знаниями в области электроснабжения городского электрического транспорта</t>
  </si>
  <si>
    <t>Владеть методиками расчетов, подтверждающих работоспособность спроектированных конструкций, навыками разработки и оформления конструкторской документации на спроектированные изделия для электрического транспорта</t>
  </si>
  <si>
    <t>Обладать способностью выполнять технико-экономическое обоснование при проектировании  электрического транспорта</t>
  </si>
  <si>
    <t>Владеть основами производственных отношений и основными принципами управления предприятиями по производству и этсплуатации электрического транспорта</t>
  </si>
  <si>
    <t xml:space="preserve">Обладать способностью использовать в практической деятельности системы автоматизированного проектирования при создании  электрического транспорта </t>
  </si>
  <si>
    <t>Владеть методиками составления расчетных схем и уравнений движения, расчета и построения тяговых и динамических характеристик,  современными методами оценки эксплуатационных характеристик электрического транспорта</t>
  </si>
  <si>
    <t>Обладать знаниями нормативов и регламента работ при эксплуатации, техническом обслуживании и ремонте электрического транспорта</t>
  </si>
  <si>
    <t xml:space="preserve">Быть способным применять основные понятия и методологические основы проектирования и производства  электрического транспорта, проводить необходимые расчеты </t>
  </si>
  <si>
    <t>2.3.1; 2.39</t>
  </si>
  <si>
    <t>Обладать способностью использовать в практической деятельности данные об устройстве электрооборудования и электронных систем  электрического транспорта, знать методы математического описания тягового электропривода</t>
  </si>
  <si>
    <t>Быть способным применять базовые научно-теоретические знания для решения теоретических и практических задач в области электрического транспорта</t>
  </si>
  <si>
    <t>Обладать знаниями о методах получения конструкционных материалов и методах обработки поверхностей при изготовлении деталей электрического транспорта</t>
  </si>
  <si>
    <t xml:space="preserve">Быть способным подбирать материалы для профессиональной деятельности по производству электрического транспорта и определять состав и основные свойства материалов по маркам </t>
  </si>
  <si>
    <t>Быть способным изучать и анализировать механическое взаимодействие в узлах и агрегатах электрического транспорта</t>
  </si>
  <si>
    <t>Быть способным применять основные понятия и методологические основы пневматики и гидравлики при создании электрического транспорта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</si>
</sst>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sz val="3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35"/>
      <color theme="1"/>
      <name val="Times New Roman"/>
      <family val="1"/>
      <charset val="204"/>
    </font>
    <font>
      <b/>
      <sz val="60"/>
      <color theme="1"/>
      <name val="Times New Roman"/>
      <family val="1"/>
      <charset val="204"/>
    </font>
    <font>
      <sz val="42"/>
      <color theme="1"/>
      <name val="Times New Roman"/>
      <family val="1"/>
      <charset val="204"/>
    </font>
    <font>
      <sz val="50"/>
      <color theme="1"/>
      <name val="Times New Roman"/>
      <family val="1"/>
      <charset val="204"/>
    </font>
    <font>
      <b/>
      <sz val="50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sz val="65"/>
      <color theme="1"/>
      <name val="Times New Roman"/>
      <family val="1"/>
      <charset val="204"/>
    </font>
    <font>
      <sz val="55"/>
      <color theme="1"/>
      <name val="Times New Roman"/>
      <family val="1"/>
      <charset val="204"/>
    </font>
    <font>
      <b/>
      <sz val="55"/>
      <color theme="1"/>
      <name val="Times New Roman"/>
      <family val="1"/>
      <charset val="204"/>
    </font>
    <font>
      <sz val="66"/>
      <color theme="1"/>
      <name val="Times New Roman"/>
      <family val="1"/>
      <charset val="204"/>
    </font>
    <font>
      <sz val="70"/>
      <color theme="1"/>
      <name val="Times New Roman"/>
      <family val="1"/>
      <charset val="204"/>
    </font>
    <font>
      <b/>
      <sz val="65"/>
      <color theme="1"/>
      <name val="Times New Roman"/>
      <family val="1"/>
      <charset val="204"/>
    </font>
    <font>
      <b/>
      <sz val="80"/>
      <color theme="1"/>
      <name val="Times New Roman"/>
      <family val="1"/>
      <charset val="204"/>
    </font>
    <font>
      <b/>
      <sz val="58"/>
      <color theme="1"/>
      <name val="Times New Roman"/>
      <family val="1"/>
      <charset val="204"/>
    </font>
    <font>
      <sz val="58"/>
      <color theme="1"/>
      <name val="Times New Roman"/>
      <family val="1"/>
      <charset val="204"/>
    </font>
    <font>
      <u/>
      <sz val="58"/>
      <color theme="1"/>
      <name val="Times New Roman"/>
      <family val="1"/>
      <charset val="204"/>
    </font>
    <font>
      <vertAlign val="superscript"/>
      <sz val="58"/>
      <color theme="1"/>
      <name val="Times New Roman"/>
      <family val="1"/>
      <charset val="204"/>
    </font>
    <font>
      <b/>
      <i/>
      <sz val="58"/>
      <color theme="1"/>
      <name val="Times New Roman"/>
      <family val="1"/>
      <charset val="204"/>
    </font>
    <font>
      <sz val="5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5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5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vertical="justify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7" fillId="0" borderId="0" xfId="0" applyFont="1" applyFill="1" applyAlignment="1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6" fillId="2" borderId="0" xfId="0" applyFont="1" applyFill="1" applyBorder="1" applyAlignment="1">
      <alignment vertic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vertical="justify" wrapText="1"/>
    </xf>
    <xf numFmtId="0" fontId="8" fillId="0" borderId="0" xfId="0" applyFont="1" applyFill="1"/>
    <xf numFmtId="0" fontId="8" fillId="0" borderId="0" xfId="0" applyFont="1" applyFill="1" applyAlignment="1"/>
    <xf numFmtId="0" fontId="2" fillId="0" borderId="0" xfId="0" applyFont="1" applyFill="1" applyAlignment="1">
      <alignment horizontal="left" vertical="top"/>
    </xf>
    <xf numFmtId="0" fontId="9" fillId="0" borderId="0" xfId="0" applyFont="1" applyAlignment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2" fillId="0" borderId="0" xfId="0" applyFont="1" applyFill="1"/>
    <xf numFmtId="0" fontId="12" fillId="0" borderId="0" xfId="0" applyFont="1" applyFill="1" applyAlignment="1"/>
    <xf numFmtId="0" fontId="12" fillId="0" borderId="0" xfId="0" applyFont="1" applyFill="1" applyAlignment="1">
      <alignment vertical="top"/>
    </xf>
    <xf numFmtId="0" fontId="13" fillId="0" borderId="0" xfId="0" applyFont="1" applyFill="1"/>
    <xf numFmtId="0" fontId="14" fillId="0" borderId="0" xfId="0" applyFont="1" applyFill="1" applyBorder="1" applyAlignment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0" fontId="16" fillId="0" borderId="0" xfId="0" applyFont="1" applyFill="1" applyAlignment="1"/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0" fontId="19" fillId="0" borderId="0" xfId="0" applyFont="1" applyFill="1" applyBorder="1" applyAlignment="1"/>
    <xf numFmtId="0" fontId="20" fillId="0" borderId="0" xfId="0" applyFont="1" applyAlignment="1"/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vertical="top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/>
    <xf numFmtId="0" fontId="15" fillId="0" borderId="0" xfId="0" applyFont="1" applyFill="1" applyBorder="1" applyAlignment="1">
      <alignment vertical="top" wrapText="1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top"/>
    </xf>
    <xf numFmtId="0" fontId="17" fillId="0" borderId="0" xfId="0" applyFont="1" applyFill="1"/>
    <xf numFmtId="0" fontId="17" fillId="0" borderId="0" xfId="0" applyFont="1" applyFill="1" applyAlignment="1"/>
    <xf numFmtId="0" fontId="17" fillId="0" borderId="0" xfId="0" applyFont="1" applyFill="1" applyAlignment="1">
      <alignment vertical="top"/>
    </xf>
    <xf numFmtId="0" fontId="11" fillId="0" borderId="0" xfId="0" applyFont="1" applyFill="1" applyAlignment="1"/>
    <xf numFmtId="0" fontId="15" fillId="0" borderId="0" xfId="0" applyFont="1" applyFill="1" applyAlignment="1">
      <alignment vertical="justify" wrapText="1"/>
    </xf>
    <xf numFmtId="0" fontId="16" fillId="0" borderId="0" xfId="0" applyFont="1" applyAlignment="1">
      <alignment horizontal="left"/>
    </xf>
    <xf numFmtId="0" fontId="16" fillId="0" borderId="0" xfId="0" applyFont="1" applyFill="1" applyAlignment="1">
      <alignment vertical="top"/>
    </xf>
    <xf numFmtId="0" fontId="16" fillId="0" borderId="0" xfId="0" applyFont="1" applyAlignment="1"/>
    <xf numFmtId="0" fontId="16" fillId="0" borderId="0" xfId="0" applyFont="1"/>
    <xf numFmtId="0" fontId="21" fillId="0" borderId="0" xfId="0" applyFont="1" applyFill="1" applyAlignment="1"/>
    <xf numFmtId="0" fontId="16" fillId="0" borderId="0" xfId="0" applyFont="1" applyFill="1" applyAlignment="1">
      <alignment vertical="justify" wrapText="1"/>
    </xf>
    <xf numFmtId="0" fontId="17" fillId="0" borderId="1" xfId="0" applyFont="1" applyFill="1" applyBorder="1" applyAlignment="1">
      <alignment horizontal="center" vertical="center"/>
    </xf>
    <xf numFmtId="0" fontId="23" fillId="0" borderId="0" xfId="1" applyFont="1" applyFill="1" applyBorder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/>
    <xf numFmtId="49" fontId="24" fillId="0" borderId="0" xfId="0" applyNumberFormat="1" applyFont="1" applyFill="1"/>
    <xf numFmtId="49" fontId="24" fillId="2" borderId="0" xfId="0" applyNumberFormat="1" applyFont="1" applyFill="1"/>
    <xf numFmtId="49" fontId="24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49" fontId="24" fillId="2" borderId="0" xfId="0" applyNumberFormat="1" applyFont="1" applyFill="1" applyAlignment="1">
      <alignment horizontal="center"/>
    </xf>
    <xf numFmtId="0" fontId="24" fillId="2" borderId="0" xfId="0" applyFont="1" applyFill="1"/>
    <xf numFmtId="0" fontId="24" fillId="2" borderId="0" xfId="0" applyFont="1" applyFill="1" applyAlignment="1">
      <alignment horizontal="left"/>
    </xf>
    <xf numFmtId="49" fontId="24" fillId="0" borderId="1" xfId="0" applyNumberFormat="1" applyFont="1" applyFill="1" applyBorder="1" applyAlignment="1">
      <alignment vertical="center"/>
    </xf>
    <xf numFmtId="0" fontId="24" fillId="0" borderId="0" xfId="0" applyFont="1" applyFill="1" applyAlignment="1">
      <alignment horizontal="center" vertical="center"/>
    </xf>
    <xf numFmtId="49" fontId="24" fillId="0" borderId="0" xfId="0" applyNumberFormat="1" applyFont="1" applyFill="1" applyAlignment="1">
      <alignment horizontal="center"/>
    </xf>
    <xf numFmtId="49" fontId="24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 textRotation="90"/>
    </xf>
    <xf numFmtId="0" fontId="24" fillId="0" borderId="3" xfId="0" applyFont="1" applyFill="1" applyBorder="1" applyAlignment="1">
      <alignment horizontal="center" textRotation="90"/>
    </xf>
    <xf numFmtId="0" fontId="24" fillId="0" borderId="4" xfId="0" applyFont="1" applyFill="1" applyBorder="1" applyAlignment="1">
      <alignment horizontal="center" textRotation="90"/>
    </xf>
    <xf numFmtId="0" fontId="24" fillId="0" borderId="5" xfId="0" applyFont="1" applyFill="1" applyBorder="1" applyAlignment="1">
      <alignment horizontal="center" textRotation="90"/>
    </xf>
    <xf numFmtId="0" fontId="24" fillId="0" borderId="6" xfId="0" applyFont="1" applyFill="1" applyBorder="1" applyAlignment="1">
      <alignment horizontal="center" textRotation="90"/>
    </xf>
    <xf numFmtId="0" fontId="24" fillId="0" borderId="7" xfId="0" applyFont="1" applyFill="1" applyBorder="1" applyAlignment="1">
      <alignment horizontal="center" textRotation="90"/>
    </xf>
    <xf numFmtId="0" fontId="23" fillId="0" borderId="21" xfId="0" applyFont="1" applyFill="1" applyBorder="1" applyAlignment="1">
      <alignment horizontal="center" vertical="center"/>
    </xf>
    <xf numFmtId="49" fontId="23" fillId="0" borderId="8" xfId="0" applyNumberFormat="1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4" fillId="0" borderId="9" xfId="0" applyNumberFormat="1" applyFont="1" applyFill="1" applyBorder="1" applyAlignment="1">
      <alignment horizontal="center" vertical="center"/>
    </xf>
    <xf numFmtId="49" fontId="23" fillId="0" borderId="9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49" fontId="24" fillId="0" borderId="61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Fill="1" applyAlignment="1">
      <alignment vertical="top" wrapText="1"/>
    </xf>
    <xf numFmtId="49" fontId="24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/>
    <xf numFmtId="0" fontId="24" fillId="0" borderId="11" xfId="0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4" fillId="2" borderId="9" xfId="0" applyNumberFormat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3" fillId="0" borderId="0" xfId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top" wrapText="1"/>
    </xf>
    <xf numFmtId="0" fontId="24" fillId="0" borderId="0" xfId="0" applyFont="1" applyFill="1" applyAlignment="1">
      <alignment vertical="top"/>
    </xf>
    <xf numFmtId="0" fontId="24" fillId="0" borderId="0" xfId="0" applyFont="1" applyFill="1" applyBorder="1" applyAlignment="1">
      <alignment vertical="top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49" fontId="24" fillId="0" borderId="30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Alignment="1">
      <alignment horizontal="left"/>
    </xf>
    <xf numFmtId="0" fontId="18" fillId="0" borderId="24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66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/>
    </xf>
    <xf numFmtId="0" fontId="24" fillId="0" borderId="24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4" fillId="0" borderId="39" xfId="0" applyFont="1" applyFill="1" applyBorder="1" applyAlignment="1">
      <alignment vertical="center" wrapText="1"/>
    </xf>
    <xf numFmtId="49" fontId="24" fillId="0" borderId="8" xfId="0" applyNumberFormat="1" applyFont="1" applyFill="1" applyBorder="1" applyAlignment="1">
      <alignment horizontal="center" vertical="center" wrapText="1"/>
    </xf>
    <xf numFmtId="49" fontId="24" fillId="0" borderId="12" xfId="0" applyNumberFormat="1" applyFont="1" applyFill="1" applyBorder="1" applyAlignment="1">
      <alignment horizontal="center" vertical="center" wrapText="1"/>
    </xf>
    <xf numFmtId="49" fontId="24" fillId="0" borderId="20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left" vertical="center" wrapText="1"/>
    </xf>
    <xf numFmtId="0" fontId="24" fillId="0" borderId="2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49" fontId="24" fillId="0" borderId="9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49" fontId="24" fillId="0" borderId="17" xfId="0" applyNumberFormat="1" applyFont="1" applyFill="1" applyBorder="1" applyAlignment="1">
      <alignment horizontal="center" vertical="center" wrapText="1"/>
    </xf>
    <xf numFmtId="49" fontId="24" fillId="0" borderId="15" xfId="0" applyNumberFormat="1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left" vertical="center" wrapText="1"/>
    </xf>
    <xf numFmtId="0" fontId="24" fillId="0" borderId="32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 wrapText="1"/>
    </xf>
    <xf numFmtId="0" fontId="24" fillId="0" borderId="44" xfId="0" applyFont="1" applyFill="1" applyBorder="1" applyAlignment="1">
      <alignment vertical="center" wrapText="1"/>
    </xf>
    <xf numFmtId="0" fontId="24" fillId="0" borderId="45" xfId="0" applyFont="1" applyFill="1" applyBorder="1" applyAlignment="1">
      <alignment vertical="center" wrapText="1"/>
    </xf>
    <xf numFmtId="0" fontId="24" fillId="0" borderId="46" xfId="0" applyFont="1" applyFill="1" applyBorder="1" applyAlignment="1">
      <alignment vertical="center" wrapText="1"/>
    </xf>
    <xf numFmtId="0" fontId="24" fillId="0" borderId="31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49" fontId="24" fillId="0" borderId="29" xfId="0" applyNumberFormat="1" applyFont="1" applyFill="1" applyBorder="1" applyAlignment="1">
      <alignment horizontal="center" vertical="center" wrapText="1"/>
    </xf>
    <xf numFmtId="49" fontId="24" fillId="0" borderId="32" xfId="0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 textRotation="90"/>
    </xf>
    <xf numFmtId="0" fontId="24" fillId="0" borderId="55" xfId="0" applyFont="1" applyFill="1" applyBorder="1" applyAlignment="1">
      <alignment horizontal="center" vertical="center" textRotation="90"/>
    </xf>
    <xf numFmtId="0" fontId="24" fillId="0" borderId="11" xfId="0" applyFont="1" applyFill="1" applyBorder="1" applyAlignment="1">
      <alignment horizontal="center" vertical="center" textRotation="90"/>
    </xf>
    <xf numFmtId="0" fontId="24" fillId="0" borderId="47" xfId="0" applyFont="1" applyFill="1" applyBorder="1" applyAlignment="1">
      <alignment horizontal="center" vertical="center" textRotation="90"/>
    </xf>
    <xf numFmtId="0" fontId="24" fillId="0" borderId="2" xfId="0" applyFont="1" applyFill="1" applyBorder="1" applyAlignment="1">
      <alignment horizontal="center" vertical="center" wrapText="1"/>
    </xf>
    <xf numFmtId="0" fontId="24" fillId="0" borderId="53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 wrapText="1"/>
    </xf>
    <xf numFmtId="0" fontId="23" fillId="0" borderId="49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49" fontId="24" fillId="0" borderId="45" xfId="0" applyNumberFormat="1" applyFont="1" applyFill="1" applyBorder="1" applyAlignment="1">
      <alignment horizontal="center" vertical="center" wrapText="1"/>
    </xf>
    <xf numFmtId="49" fontId="24" fillId="0" borderId="46" xfId="0" applyNumberFormat="1" applyFont="1" applyFill="1" applyBorder="1" applyAlignment="1">
      <alignment horizontal="center" vertical="center" wrapText="1"/>
    </xf>
    <xf numFmtId="0" fontId="24" fillId="0" borderId="44" xfId="0" applyFont="1" applyBorder="1" applyAlignment="1">
      <alignment horizontal="left" vertical="center" wrapText="1"/>
    </xf>
    <xf numFmtId="0" fontId="24" fillId="0" borderId="45" xfId="0" applyFont="1" applyBorder="1" applyAlignment="1">
      <alignment horizontal="left" vertical="center" wrapText="1"/>
    </xf>
    <xf numFmtId="0" fontId="24" fillId="0" borderId="52" xfId="0" applyFont="1" applyBorder="1" applyAlignment="1">
      <alignment horizontal="left" vertical="center" wrapText="1"/>
    </xf>
    <xf numFmtId="0" fontId="24" fillId="0" borderId="53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textRotation="90"/>
    </xf>
    <xf numFmtId="0" fontId="24" fillId="0" borderId="12" xfId="0" applyFont="1" applyBorder="1" applyAlignment="1">
      <alignment horizontal="center" vertical="center" textRotation="90" wrapText="1"/>
    </xf>
    <xf numFmtId="0" fontId="24" fillId="0" borderId="20" xfId="0" applyFont="1" applyBorder="1" applyAlignment="1">
      <alignment horizontal="center" vertical="center" textRotation="90"/>
    </xf>
    <xf numFmtId="0" fontId="24" fillId="0" borderId="3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 textRotation="90"/>
    </xf>
    <xf numFmtId="0" fontId="24" fillId="0" borderId="59" xfId="0" applyFont="1" applyFill="1" applyBorder="1" applyAlignment="1">
      <alignment horizontal="center" vertical="center" textRotation="90"/>
    </xf>
    <xf numFmtId="0" fontId="24" fillId="0" borderId="60" xfId="0" applyFont="1" applyFill="1" applyBorder="1" applyAlignment="1">
      <alignment horizontal="center" vertical="center" textRotation="90"/>
    </xf>
    <xf numFmtId="0" fontId="24" fillId="0" borderId="25" xfId="0" applyFont="1" applyFill="1" applyBorder="1" applyAlignment="1">
      <alignment horizontal="center" vertical="center" textRotation="90"/>
    </xf>
    <xf numFmtId="0" fontId="24" fillId="0" borderId="0" xfId="0" applyFont="1" applyFill="1" applyBorder="1" applyAlignment="1">
      <alignment horizontal="center" vertical="center" textRotation="90"/>
    </xf>
    <xf numFmtId="0" fontId="24" fillId="0" borderId="26" xfId="0" applyFont="1" applyFill="1" applyBorder="1" applyAlignment="1">
      <alignment horizontal="center" vertical="center" textRotation="90"/>
    </xf>
    <xf numFmtId="0" fontId="24" fillId="0" borderId="42" xfId="0" applyFont="1" applyFill="1" applyBorder="1" applyAlignment="1">
      <alignment horizontal="center" vertical="center" textRotation="90"/>
    </xf>
    <xf numFmtId="0" fontId="24" fillId="0" borderId="43" xfId="0" applyFont="1" applyFill="1" applyBorder="1" applyAlignment="1">
      <alignment horizontal="center" vertical="center" textRotation="90"/>
    </xf>
    <xf numFmtId="0" fontId="24" fillId="0" borderId="64" xfId="0" applyFont="1" applyFill="1" applyBorder="1" applyAlignment="1">
      <alignment horizontal="center" vertical="center" textRotation="90"/>
    </xf>
    <xf numFmtId="0" fontId="24" fillId="0" borderId="65" xfId="0" applyFont="1" applyFill="1" applyBorder="1" applyAlignment="1">
      <alignment horizontal="center" vertical="center" textRotation="90"/>
    </xf>
    <xf numFmtId="0" fontId="24" fillId="0" borderId="54" xfId="0" applyFont="1" applyFill="1" applyBorder="1" applyAlignment="1">
      <alignment horizontal="center" vertical="center" textRotation="90"/>
    </xf>
    <xf numFmtId="0" fontId="24" fillId="0" borderId="48" xfId="0" applyFont="1" applyFill="1" applyBorder="1" applyAlignment="1">
      <alignment horizontal="center" vertical="center" textRotation="90"/>
    </xf>
    <xf numFmtId="0" fontId="24" fillId="0" borderId="40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textRotation="90"/>
    </xf>
    <xf numFmtId="0" fontId="24" fillId="0" borderId="31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top" wrapText="1"/>
    </xf>
    <xf numFmtId="0" fontId="23" fillId="0" borderId="39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49" fontId="24" fillId="0" borderId="30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 wrapText="1"/>
    </xf>
    <xf numFmtId="0" fontId="24" fillId="0" borderId="45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36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49" fontId="24" fillId="0" borderId="37" xfId="0" applyNumberFormat="1" applyFont="1" applyFill="1" applyBorder="1" applyAlignment="1">
      <alignment horizontal="center" vertical="center" wrapText="1"/>
    </xf>
    <xf numFmtId="49" fontId="24" fillId="0" borderId="38" xfId="0" applyNumberFormat="1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left" vertical="center" wrapText="1"/>
    </xf>
    <xf numFmtId="0" fontId="24" fillId="0" borderId="45" xfId="0" applyFont="1" applyFill="1" applyBorder="1" applyAlignment="1">
      <alignment horizontal="left" vertical="center" wrapText="1"/>
    </xf>
    <xf numFmtId="0" fontId="24" fillId="0" borderId="46" xfId="0" applyFont="1" applyFill="1" applyBorder="1" applyAlignment="1">
      <alignment horizontal="left" vertical="center" wrapText="1"/>
    </xf>
    <xf numFmtId="0" fontId="24" fillId="0" borderId="4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top" wrapText="1"/>
    </xf>
    <xf numFmtId="0" fontId="24" fillId="0" borderId="62" xfId="0" applyFont="1" applyFill="1" applyBorder="1" applyAlignment="1">
      <alignment horizontal="center" vertical="center" wrapText="1"/>
    </xf>
    <xf numFmtId="0" fontId="24" fillId="0" borderId="63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0" borderId="39" xfId="0" applyFont="1" applyFill="1" applyBorder="1" applyAlignment="1">
      <alignment horizontal="left" vertical="center" wrapText="1"/>
    </xf>
    <xf numFmtId="0" fontId="23" fillId="0" borderId="29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4" fillId="2" borderId="65" xfId="0" applyFont="1" applyFill="1" applyBorder="1" applyAlignment="1">
      <alignment horizontal="center" vertical="center" wrapText="1"/>
    </xf>
    <xf numFmtId="0" fontId="24" fillId="2" borderId="59" xfId="0" applyFont="1" applyFill="1" applyBorder="1" applyAlignment="1">
      <alignment horizontal="center" vertical="center" wrapText="1"/>
    </xf>
    <xf numFmtId="0" fontId="24" fillId="2" borderId="64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24" fillId="2" borderId="4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47" xfId="0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vertical="center" wrapText="1"/>
    </xf>
    <xf numFmtId="0" fontId="24" fillId="0" borderId="37" xfId="0" applyFont="1" applyFill="1" applyBorder="1" applyAlignment="1">
      <alignment vertical="center" wrapText="1"/>
    </xf>
    <xf numFmtId="0" fontId="24" fillId="0" borderId="38" xfId="0" applyFont="1" applyFill="1" applyBorder="1" applyAlignment="1">
      <alignment vertical="center" wrapText="1"/>
    </xf>
    <xf numFmtId="0" fontId="24" fillId="0" borderId="53" xfId="0" applyFont="1" applyFill="1" applyBorder="1" applyAlignment="1">
      <alignment horizontal="left" vertical="center" wrapText="1"/>
    </xf>
    <xf numFmtId="0" fontId="24" fillId="0" borderId="52" xfId="0" applyFont="1" applyFill="1" applyBorder="1" applyAlignment="1">
      <alignment horizontal="left" vertical="center" wrapText="1"/>
    </xf>
    <xf numFmtId="0" fontId="24" fillId="0" borderId="44" xfId="0" applyFont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 textRotation="90"/>
    </xf>
    <xf numFmtId="0" fontId="24" fillId="0" borderId="23" xfId="0" applyFont="1" applyFill="1" applyBorder="1" applyAlignment="1">
      <alignment horizontal="center" vertical="center" textRotation="90"/>
    </xf>
    <xf numFmtId="0" fontId="24" fillId="0" borderId="9" xfId="0" applyFont="1" applyFill="1" applyBorder="1" applyAlignment="1">
      <alignment horizontal="center" vertical="center" textRotation="90"/>
    </xf>
    <xf numFmtId="0" fontId="24" fillId="0" borderId="10" xfId="0" applyFont="1" applyFill="1" applyBorder="1" applyAlignment="1">
      <alignment horizontal="center" vertical="center" textRotation="90"/>
    </xf>
    <xf numFmtId="0" fontId="24" fillId="0" borderId="61" xfId="0" applyFont="1" applyFill="1" applyBorder="1" applyAlignment="1">
      <alignment horizontal="center" vertical="center" textRotation="90"/>
    </xf>
    <xf numFmtId="0" fontId="24" fillId="0" borderId="57" xfId="0" applyFont="1" applyFill="1" applyBorder="1" applyAlignment="1">
      <alignment horizontal="center" vertical="center" textRotation="90"/>
    </xf>
    <xf numFmtId="0" fontId="23" fillId="0" borderId="17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left" vertical="center" wrapText="1"/>
    </xf>
    <xf numFmtId="0" fontId="24" fillId="2" borderId="17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0" fontId="23" fillId="0" borderId="32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left" vertical="center" wrapText="1"/>
    </xf>
    <xf numFmtId="0" fontId="23" fillId="0" borderId="40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50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top" wrapText="1"/>
    </xf>
    <xf numFmtId="49" fontId="24" fillId="0" borderId="16" xfId="0" applyNumberFormat="1" applyFont="1" applyFill="1" applyBorder="1" applyAlignment="1">
      <alignment horizontal="center" vertical="center" wrapText="1"/>
    </xf>
    <xf numFmtId="49" fontId="24" fillId="0" borderId="61" xfId="0" applyNumberFormat="1" applyFont="1" applyFill="1" applyBorder="1" applyAlignment="1">
      <alignment horizontal="center" vertical="center" wrapText="1"/>
    </xf>
    <xf numFmtId="49" fontId="24" fillId="0" borderId="66" xfId="0" applyNumberFormat="1" applyFont="1" applyFill="1" applyBorder="1" applyAlignment="1">
      <alignment horizontal="center" vertical="center" wrapText="1"/>
    </xf>
    <xf numFmtId="49" fontId="24" fillId="0" borderId="57" xfId="0" applyNumberFormat="1" applyFont="1" applyFill="1" applyBorder="1" applyAlignment="1">
      <alignment horizontal="center" vertical="center" wrapText="1"/>
    </xf>
    <xf numFmtId="0" fontId="24" fillId="0" borderId="52" xfId="0" applyFont="1" applyFill="1" applyBorder="1" applyAlignment="1">
      <alignment vertical="center" wrapText="1"/>
    </xf>
    <xf numFmtId="0" fontId="24" fillId="0" borderId="66" xfId="0" applyFont="1" applyFill="1" applyBorder="1" applyAlignment="1">
      <alignment vertical="center" wrapText="1"/>
    </xf>
    <xf numFmtId="0" fontId="24" fillId="0" borderId="53" xfId="0" applyFont="1" applyFill="1" applyBorder="1" applyAlignment="1">
      <alignment vertical="center" wrapText="1"/>
    </xf>
    <xf numFmtId="0" fontId="24" fillId="0" borderId="0" xfId="0" applyFont="1" applyFill="1" applyAlignment="1">
      <alignment horizontal="left"/>
    </xf>
    <xf numFmtId="0" fontId="24" fillId="0" borderId="34" xfId="0" applyFont="1" applyFill="1" applyBorder="1" applyAlignment="1">
      <alignment horizontal="center" vertical="top"/>
    </xf>
    <xf numFmtId="0" fontId="24" fillId="0" borderId="0" xfId="0" applyFont="1" applyFill="1" applyAlignment="1">
      <alignment horizontal="left" wrapText="1"/>
    </xf>
    <xf numFmtId="0" fontId="24" fillId="0" borderId="0" xfId="0" applyFont="1" applyFill="1" applyAlignment="1">
      <alignment horizontal="left" vertical="top"/>
    </xf>
    <xf numFmtId="0" fontId="24" fillId="0" borderId="39" xfId="0" applyFont="1" applyFill="1" applyBorder="1" applyAlignment="1">
      <alignment horizontal="left" vertical="center" wrapText="1"/>
    </xf>
    <xf numFmtId="0" fontId="24" fillId="0" borderId="24" xfId="0" applyFont="1" applyFill="1" applyBorder="1" applyAlignment="1">
      <alignment horizontal="left" vertical="center" wrapText="1"/>
    </xf>
    <xf numFmtId="0" fontId="24" fillId="0" borderId="39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textRotation="90"/>
    </xf>
    <xf numFmtId="0" fontId="24" fillId="0" borderId="18" xfId="0" applyFont="1" applyFill="1" applyBorder="1" applyAlignment="1">
      <alignment horizontal="center" textRotation="90"/>
    </xf>
    <xf numFmtId="0" fontId="18" fillId="0" borderId="39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textRotation="90"/>
    </xf>
    <xf numFmtId="0" fontId="18" fillId="0" borderId="37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left" vertical="center" wrapText="1"/>
    </xf>
    <xf numFmtId="0" fontId="23" fillId="0" borderId="37" xfId="0" applyFont="1" applyFill="1" applyBorder="1" applyAlignment="1">
      <alignment horizontal="left" vertical="center"/>
    </xf>
    <xf numFmtId="0" fontId="23" fillId="0" borderId="51" xfId="0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top"/>
    </xf>
    <xf numFmtId="0" fontId="24" fillId="0" borderId="61" xfId="0" applyFont="1" applyFill="1" applyBorder="1" applyAlignment="1">
      <alignment horizontal="center" vertical="center"/>
    </xf>
    <xf numFmtId="0" fontId="24" fillId="0" borderId="66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49" fontId="24" fillId="2" borderId="30" xfId="0" applyNumberFormat="1" applyFont="1" applyFill="1" applyBorder="1" applyAlignment="1">
      <alignment horizontal="center" vertical="center"/>
    </xf>
    <xf numFmtId="49" fontId="24" fillId="2" borderId="8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horizontal="left" vertical="center" wrapText="1"/>
    </xf>
    <xf numFmtId="0" fontId="24" fillId="0" borderId="37" xfId="0" applyFont="1" applyFill="1" applyBorder="1" applyAlignment="1">
      <alignment horizontal="left" vertical="center" wrapText="1"/>
    </xf>
    <xf numFmtId="0" fontId="24" fillId="0" borderId="38" xfId="0" applyFont="1" applyFill="1" applyBorder="1" applyAlignment="1">
      <alignment horizontal="left" vertical="center" wrapText="1"/>
    </xf>
    <xf numFmtId="0" fontId="24" fillId="0" borderId="33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vertical="justify" wrapText="1"/>
    </xf>
    <xf numFmtId="0" fontId="24" fillId="0" borderId="40" xfId="0" applyFont="1" applyFill="1" applyBorder="1" applyAlignment="1">
      <alignment vertical="justify" wrapText="1"/>
    </xf>
    <xf numFmtId="0" fontId="24" fillId="0" borderId="49" xfId="0" applyFont="1" applyFill="1" applyBorder="1" applyAlignment="1">
      <alignment vertical="justify" wrapTex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4" fillId="0" borderId="50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56" xfId="0" applyFont="1" applyFill="1" applyBorder="1" applyAlignment="1">
      <alignment horizontal="left" vertical="center" wrapText="1"/>
    </xf>
    <xf numFmtId="0" fontId="24" fillId="0" borderId="5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24" fillId="0" borderId="42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/>
    </xf>
    <xf numFmtId="0" fontId="24" fillId="0" borderId="50" xfId="0" applyFont="1" applyFill="1" applyBorder="1" applyAlignment="1">
      <alignment horizontal="left" vertical="center" wrapText="1"/>
    </xf>
    <xf numFmtId="0" fontId="24" fillId="0" borderId="40" xfId="0" applyFont="1" applyFill="1" applyBorder="1" applyAlignment="1">
      <alignment horizontal="left" vertical="center" wrapText="1"/>
    </xf>
    <xf numFmtId="0" fontId="24" fillId="0" borderId="27" xfId="0" applyFont="1" applyFill="1" applyBorder="1" applyAlignment="1">
      <alignment horizontal="left" vertical="center" wrapText="1"/>
    </xf>
    <xf numFmtId="0" fontId="24" fillId="2" borderId="44" xfId="0" applyFont="1" applyFill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horizontal="center" vertical="center"/>
    </xf>
    <xf numFmtId="0" fontId="24" fillId="2" borderId="46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/>
    </xf>
    <xf numFmtId="0" fontId="24" fillId="0" borderId="49" xfId="0" applyFont="1" applyFill="1" applyBorder="1" applyAlignment="1">
      <alignment horizontal="center"/>
    </xf>
    <xf numFmtId="0" fontId="24" fillId="0" borderId="28" xfId="0" applyFont="1" applyFill="1" applyBorder="1" applyAlignment="1">
      <alignment horizontal="center" vertical="justify" wrapText="1"/>
    </xf>
    <xf numFmtId="0" fontId="24" fillId="0" borderId="40" xfId="0" applyFont="1" applyFill="1" applyBorder="1" applyAlignment="1">
      <alignment horizontal="center" vertical="justify" wrapText="1"/>
    </xf>
    <xf numFmtId="0" fontId="24" fillId="0" borderId="49" xfId="0" applyFont="1" applyFill="1" applyBorder="1" applyAlignment="1">
      <alignment horizontal="center" vertical="justify" wrapText="1"/>
    </xf>
    <xf numFmtId="49" fontId="24" fillId="0" borderId="42" xfId="0" applyNumberFormat="1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center" vertical="center"/>
    </xf>
    <xf numFmtId="49" fontId="24" fillId="0" borderId="43" xfId="0" applyNumberFormat="1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50" xfId="0" applyFont="1" applyFill="1" applyBorder="1" applyAlignment="1">
      <alignment horizontal="left" vertical="center"/>
    </xf>
    <xf numFmtId="0" fontId="18" fillId="0" borderId="49" xfId="0" applyFont="1" applyFill="1" applyBorder="1" applyAlignment="1">
      <alignment horizontal="center" vertical="center"/>
    </xf>
    <xf numFmtId="16" fontId="24" fillId="0" borderId="50" xfId="0" applyNumberFormat="1" applyFont="1" applyFill="1" applyBorder="1" applyAlignment="1">
      <alignment horizontal="center" vertical="center" wrapText="1"/>
    </xf>
    <xf numFmtId="1" fontId="26" fillId="0" borderId="13" xfId="0" applyNumberFormat="1" applyFont="1" applyFill="1" applyBorder="1" applyAlignment="1">
      <alignment horizontal="center" vertical="center"/>
    </xf>
    <xf numFmtId="1" fontId="26" fillId="0" borderId="15" xfId="0" applyNumberFormat="1" applyFont="1" applyFill="1" applyBorder="1" applyAlignment="1">
      <alignment horizontal="center" vertical="center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46"/>
  <sheetViews>
    <sheetView showZeros="0" tabSelected="1" view="pageBreakPreview" topLeftCell="A206" zoomScale="25" zoomScaleNormal="25" zoomScaleSheetLayoutView="25" zoomScalePageLayoutView="10" workbookViewId="0">
      <selection activeCell="BA136" sqref="BA136:BC136"/>
    </sheetView>
  </sheetViews>
  <sheetFormatPr defaultColWidth="4.6640625" defaultRowHeight="13.2" x14ac:dyDescent="0.25"/>
  <cols>
    <col min="1" max="1" width="31.44140625" style="2" customWidth="1"/>
    <col min="2" max="2" width="17.109375" style="2" customWidth="1"/>
    <col min="3" max="3" width="17" style="2" customWidth="1"/>
    <col min="4" max="4" width="15.6640625" style="2" customWidth="1"/>
    <col min="5" max="5" width="14.6640625" style="2" customWidth="1"/>
    <col min="6" max="6" width="15.6640625" style="2" customWidth="1"/>
    <col min="7" max="7" width="14.109375" style="2" customWidth="1"/>
    <col min="8" max="8" width="15" style="2" customWidth="1"/>
    <col min="9" max="9" width="14.88671875" style="2" customWidth="1"/>
    <col min="10" max="10" width="16.33203125" style="2" customWidth="1"/>
    <col min="11" max="11" width="10.5546875" style="2" customWidth="1"/>
    <col min="12" max="12" width="15" style="2" customWidth="1"/>
    <col min="13" max="13" width="15.5546875" style="2" customWidth="1"/>
    <col min="14" max="14" width="14.5546875" style="2" customWidth="1"/>
    <col min="15" max="15" width="11.109375" style="2" customWidth="1"/>
    <col min="16" max="16" width="17.109375" style="2" customWidth="1"/>
    <col min="17" max="17" width="15.33203125" style="2" customWidth="1"/>
    <col min="18" max="18" width="15.5546875" style="13" customWidth="1"/>
    <col min="19" max="19" width="16.6640625" style="13" customWidth="1"/>
    <col min="20" max="20" width="14.44140625" style="2" customWidth="1"/>
    <col min="21" max="21" width="17.33203125" style="2" customWidth="1"/>
    <col min="22" max="22" width="14.88671875" style="2" customWidth="1"/>
    <col min="23" max="23" width="17" style="2" customWidth="1"/>
    <col min="24" max="24" width="15" style="2" customWidth="1"/>
    <col min="25" max="25" width="15.33203125" style="2" customWidth="1"/>
    <col min="26" max="26" width="17.6640625" style="2" customWidth="1"/>
    <col min="27" max="27" width="15.109375" style="2" customWidth="1"/>
    <col min="28" max="28" width="12.33203125" style="2" customWidth="1"/>
    <col min="29" max="29" width="16.5546875" style="2" customWidth="1"/>
    <col min="30" max="30" width="17.109375" style="2" customWidth="1"/>
    <col min="31" max="31" width="15.5546875" style="2" customWidth="1"/>
    <col min="32" max="32" width="25.5546875" style="2" customWidth="1"/>
    <col min="33" max="33" width="20.33203125" style="2" customWidth="1"/>
    <col min="34" max="34" width="17" style="2" customWidth="1"/>
    <col min="35" max="35" width="24.6640625" style="2" customWidth="1"/>
    <col min="36" max="36" width="21.33203125" style="2" customWidth="1"/>
    <col min="37" max="37" width="15" style="2" customWidth="1"/>
    <col min="38" max="38" width="25.109375" style="2" customWidth="1"/>
    <col min="39" max="39" width="21.88671875" style="2" customWidth="1"/>
    <col min="40" max="40" width="18.44140625" style="2" customWidth="1"/>
    <col min="41" max="41" width="26.44140625" style="2" customWidth="1"/>
    <col min="42" max="42" width="23" style="2" customWidth="1"/>
    <col min="43" max="43" width="15.44140625" style="2" customWidth="1"/>
    <col min="44" max="44" width="25.6640625" style="2" customWidth="1"/>
    <col min="45" max="45" width="20" style="2" customWidth="1"/>
    <col min="46" max="46" width="18.88671875" style="2" customWidth="1"/>
    <col min="47" max="47" width="25.44140625" style="2" customWidth="1"/>
    <col min="48" max="48" width="19.88671875" style="2" customWidth="1"/>
    <col min="49" max="49" width="17" style="2" customWidth="1"/>
    <col min="50" max="50" width="28" style="2" customWidth="1"/>
    <col min="51" max="51" width="19.5546875" style="2" customWidth="1"/>
    <col min="52" max="52" width="18.5546875" style="2" customWidth="1"/>
    <col min="53" max="53" width="20.5546875" style="2" customWidth="1"/>
    <col min="54" max="54" width="21" style="2" customWidth="1"/>
    <col min="55" max="55" width="16.109375" style="2" customWidth="1"/>
    <col min="56" max="56" width="11.88671875" style="2" customWidth="1"/>
    <col min="57" max="57" width="15.109375" style="2" customWidth="1"/>
    <col min="58" max="58" width="18.44140625" style="14" customWidth="1"/>
    <col min="59" max="59" width="12.44140625" style="14" customWidth="1"/>
    <col min="60" max="60" width="15.33203125" style="14" customWidth="1"/>
    <col min="61" max="61" width="19.6640625" style="14" customWidth="1"/>
    <col min="62" max="16384" width="4.6640625" style="2"/>
  </cols>
  <sheetData>
    <row r="1" spans="1:64" ht="111.75" customHeight="1" x14ac:dyDescent="1.6">
      <c r="A1" s="47" t="s">
        <v>93</v>
      </c>
      <c r="B1" s="52"/>
      <c r="C1" s="52"/>
      <c r="D1" s="25"/>
      <c r="E1" s="25"/>
      <c r="F1" s="25"/>
      <c r="G1" s="25"/>
      <c r="H1" s="25"/>
      <c r="I1" s="25"/>
      <c r="J1" s="25"/>
      <c r="K1" s="19"/>
      <c r="L1" s="19"/>
      <c r="M1" s="19"/>
      <c r="N1" s="19"/>
      <c r="O1" s="19"/>
      <c r="P1" s="531" t="s">
        <v>250</v>
      </c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31"/>
      <c r="AJ1" s="531"/>
      <c r="AK1" s="531"/>
      <c r="AL1" s="531"/>
      <c r="AM1" s="531"/>
      <c r="AN1" s="531"/>
      <c r="AO1" s="531"/>
      <c r="AP1" s="531"/>
      <c r="AQ1" s="531"/>
      <c r="AR1" s="531"/>
      <c r="AS1" s="531"/>
      <c r="AT1" s="531"/>
      <c r="AW1" s="36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2"/>
      <c r="BI1" s="32"/>
      <c r="BJ1" s="10"/>
      <c r="BK1" s="10"/>
      <c r="BL1" s="10"/>
    </row>
    <row r="2" spans="1:64" ht="73.5" customHeight="1" x14ac:dyDescent="1.55">
      <c r="A2" s="47"/>
      <c r="B2" s="52"/>
      <c r="C2" s="52"/>
      <c r="D2" s="25"/>
      <c r="E2" s="25"/>
      <c r="F2" s="25"/>
      <c r="G2" s="25"/>
      <c r="H2" s="25"/>
      <c r="I2" s="25"/>
      <c r="J2" s="25"/>
      <c r="K2" s="19"/>
      <c r="L2" s="19"/>
      <c r="M2" s="19"/>
      <c r="N2" s="19"/>
      <c r="O2" s="19"/>
      <c r="P2" s="19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8"/>
      <c r="BG2" s="38"/>
      <c r="BH2" s="33"/>
      <c r="BI2" s="33"/>
    </row>
    <row r="3" spans="1:64" ht="13.5" customHeight="1" x14ac:dyDescent="1.5">
      <c r="A3" s="47"/>
      <c r="B3" s="52"/>
      <c r="C3" s="52"/>
      <c r="D3" s="25"/>
      <c r="E3" s="25"/>
      <c r="F3" s="25"/>
      <c r="G3" s="25"/>
      <c r="H3" s="25"/>
      <c r="I3" s="25"/>
      <c r="J3" s="25"/>
      <c r="K3" s="19"/>
      <c r="L3" s="19"/>
      <c r="M3" s="19"/>
      <c r="N3" s="19"/>
      <c r="O3" s="19"/>
      <c r="P3" s="19"/>
      <c r="Q3" s="1"/>
      <c r="R3" s="347" t="s">
        <v>251</v>
      </c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  <c r="AP3" s="347"/>
      <c r="AQ3" s="347"/>
      <c r="AR3" s="347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8"/>
      <c r="BG3" s="38"/>
      <c r="BH3" s="33"/>
      <c r="BI3" s="33"/>
    </row>
    <row r="4" spans="1:64" ht="87.75" customHeight="1" x14ac:dyDescent="1.45">
      <c r="A4" s="47"/>
      <c r="B4" s="52"/>
      <c r="C4" s="52"/>
      <c r="D4" s="25"/>
      <c r="E4" s="25"/>
      <c r="F4" s="25"/>
      <c r="G4" s="25"/>
      <c r="H4" s="25"/>
      <c r="I4" s="25"/>
      <c r="J4" s="25"/>
      <c r="K4" s="19"/>
      <c r="L4" s="19"/>
      <c r="M4" s="19"/>
      <c r="N4" s="19"/>
      <c r="O4" s="19"/>
      <c r="P4" s="19"/>
      <c r="Q4" s="1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  <c r="AL4" s="347"/>
      <c r="AM4" s="347"/>
      <c r="AN4" s="347"/>
      <c r="AO4" s="347"/>
      <c r="AP4" s="347"/>
      <c r="AQ4" s="347"/>
      <c r="AR4" s="347"/>
      <c r="AU4" s="57" t="s">
        <v>252</v>
      </c>
      <c r="AV4" s="47"/>
      <c r="AW4" s="33"/>
      <c r="AX4" s="33"/>
      <c r="AY4" s="33"/>
      <c r="AZ4" s="47"/>
      <c r="BA4" s="47"/>
      <c r="BB4" s="47"/>
      <c r="BC4" s="47"/>
      <c r="BD4" s="30"/>
      <c r="BE4" s="28"/>
      <c r="BF4" s="50"/>
      <c r="BG4" s="50"/>
      <c r="BH4" s="33"/>
      <c r="BI4" s="33"/>
    </row>
    <row r="5" spans="1:64" ht="76.5" customHeight="1" x14ac:dyDescent="1.45">
      <c r="A5" s="47" t="s">
        <v>305</v>
      </c>
      <c r="B5" s="53"/>
      <c r="C5" s="53"/>
      <c r="D5" s="26"/>
      <c r="E5" s="26"/>
      <c r="F5" s="26"/>
      <c r="G5" s="26"/>
      <c r="H5" s="26"/>
      <c r="I5" s="26"/>
      <c r="J5" s="26"/>
      <c r="K5" s="20"/>
      <c r="L5" s="20"/>
      <c r="M5" s="20"/>
      <c r="N5" s="20"/>
      <c r="O5" s="20"/>
      <c r="P5" s="20"/>
      <c r="Q5" s="3"/>
      <c r="R5" s="360" t="s">
        <v>326</v>
      </c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360"/>
      <c r="AQ5" s="360"/>
      <c r="AR5" s="360"/>
      <c r="AS5" s="4"/>
      <c r="AT5" s="4"/>
      <c r="AU5" s="47"/>
      <c r="AV5" s="32"/>
      <c r="AW5" s="32"/>
      <c r="AX5" s="32"/>
      <c r="AY5" s="32"/>
      <c r="AZ5" s="32"/>
      <c r="BA5" s="32"/>
      <c r="BB5" s="47"/>
      <c r="BC5" s="47"/>
      <c r="BD5" s="30"/>
      <c r="BE5" s="28"/>
      <c r="BF5" s="50"/>
      <c r="BG5" s="50"/>
      <c r="BH5" s="33"/>
      <c r="BI5" s="33"/>
    </row>
    <row r="6" spans="1:64" ht="87" customHeight="1" x14ac:dyDescent="1.5">
      <c r="A6" s="47" t="s">
        <v>290</v>
      </c>
      <c r="B6" s="54"/>
      <c r="C6" s="54"/>
      <c r="D6" s="27"/>
      <c r="E6" s="27"/>
      <c r="F6" s="27"/>
      <c r="G6" s="27"/>
      <c r="H6" s="27"/>
      <c r="I6" s="25"/>
      <c r="J6" s="25"/>
      <c r="K6" s="19"/>
      <c r="L6" s="19"/>
      <c r="M6" s="19"/>
      <c r="N6" s="19"/>
      <c r="O6" s="19"/>
      <c r="P6" s="19"/>
      <c r="Q6" s="39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360"/>
      <c r="AS6" s="29"/>
      <c r="AU6" s="47"/>
      <c r="AV6" s="47"/>
      <c r="AW6" s="47"/>
      <c r="AX6" s="47"/>
      <c r="AY6" s="47"/>
      <c r="AZ6" s="47"/>
      <c r="BA6" s="58"/>
      <c r="BB6" s="58"/>
      <c r="BC6" s="58"/>
      <c r="BD6" s="43"/>
      <c r="BE6" s="49"/>
      <c r="BF6" s="51"/>
      <c r="BG6" s="51"/>
      <c r="BH6" s="34"/>
      <c r="BI6" s="34"/>
    </row>
    <row r="7" spans="1:64" ht="47.25" customHeight="1" x14ac:dyDescent="1.45">
      <c r="A7" s="47"/>
      <c r="B7" s="52"/>
      <c r="C7" s="52"/>
      <c r="D7" s="25"/>
      <c r="E7" s="25"/>
      <c r="F7" s="25"/>
      <c r="G7" s="25"/>
      <c r="H7" s="25"/>
      <c r="I7" s="25"/>
      <c r="J7" s="25"/>
      <c r="K7" s="19"/>
      <c r="L7" s="19"/>
      <c r="M7" s="19"/>
      <c r="N7" s="19"/>
      <c r="O7" s="19"/>
      <c r="P7" s="19"/>
      <c r="T7" s="6" t="s">
        <v>114</v>
      </c>
      <c r="W7" s="16"/>
      <c r="X7" s="16"/>
      <c r="Y7" s="16"/>
      <c r="Z7" s="16"/>
      <c r="AA7" s="16"/>
      <c r="AB7" s="16"/>
      <c r="AC7" s="16"/>
      <c r="AT7" s="22"/>
      <c r="AU7" s="59"/>
      <c r="AV7" s="60" t="s">
        <v>289</v>
      </c>
      <c r="AW7" s="47"/>
      <c r="AX7" s="47"/>
      <c r="AY7" s="47"/>
      <c r="AZ7" s="47"/>
      <c r="BA7" s="47"/>
      <c r="BB7" s="47"/>
      <c r="BC7" s="47"/>
      <c r="BD7" s="30"/>
      <c r="BE7" s="28"/>
      <c r="BF7" s="50"/>
      <c r="BG7" s="50"/>
      <c r="BH7" s="33"/>
      <c r="BI7" s="34"/>
    </row>
    <row r="8" spans="1:64" ht="69.75" customHeight="1" x14ac:dyDescent="1.45">
      <c r="A8" s="47"/>
      <c r="B8" s="52"/>
      <c r="C8" s="52"/>
      <c r="D8" s="25"/>
      <c r="E8" s="25"/>
      <c r="F8" s="25"/>
      <c r="G8" s="25"/>
      <c r="H8" s="25"/>
      <c r="I8" s="25"/>
      <c r="J8" s="25"/>
      <c r="K8" s="5"/>
      <c r="L8" s="5"/>
      <c r="M8" s="5"/>
      <c r="N8" s="5"/>
      <c r="Q8" s="14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8"/>
      <c r="AP8" s="18"/>
      <c r="AQ8" s="18"/>
      <c r="AR8" s="17"/>
      <c r="AS8" s="17"/>
      <c r="AU8" s="47"/>
      <c r="AV8" s="61" t="s">
        <v>327</v>
      </c>
      <c r="AW8" s="47"/>
      <c r="AX8" s="61"/>
      <c r="AY8" s="61"/>
      <c r="AZ8" s="61"/>
      <c r="BA8" s="61"/>
      <c r="BB8" s="61"/>
      <c r="BC8" s="61"/>
      <c r="BD8" s="55"/>
      <c r="BE8" s="28"/>
      <c r="BF8" s="50"/>
      <c r="BG8" s="50"/>
      <c r="BH8" s="33"/>
      <c r="BI8" s="33"/>
    </row>
    <row r="9" spans="1:64" ht="15.75" customHeight="1" x14ac:dyDescent="1.45">
      <c r="A9" s="47"/>
      <c r="B9" s="52"/>
      <c r="C9" s="52"/>
      <c r="D9" s="25"/>
      <c r="E9" s="25"/>
      <c r="F9" s="25"/>
      <c r="G9" s="25"/>
      <c r="H9" s="25"/>
      <c r="I9" s="25"/>
      <c r="J9" s="25"/>
      <c r="K9" s="5"/>
      <c r="L9" s="5"/>
      <c r="M9" s="5"/>
      <c r="N9" s="5"/>
      <c r="Q9" s="14"/>
      <c r="V9" s="12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7"/>
      <c r="AP9" s="7"/>
      <c r="AQ9" s="7"/>
      <c r="AU9" s="47"/>
      <c r="AV9" s="47"/>
      <c r="AW9" s="47"/>
      <c r="AX9" s="47"/>
      <c r="AY9" s="47"/>
      <c r="AZ9" s="47"/>
      <c r="BA9" s="47"/>
      <c r="BB9" s="47"/>
      <c r="BC9" s="47"/>
      <c r="BD9" s="30"/>
      <c r="BE9" s="28"/>
      <c r="BF9" s="50"/>
      <c r="BG9" s="50"/>
      <c r="BH9" s="33"/>
      <c r="BI9" s="33"/>
    </row>
    <row r="10" spans="1:64" ht="18" customHeight="1" x14ac:dyDescent="1.45">
      <c r="A10" s="47"/>
      <c r="B10" s="52"/>
      <c r="C10" s="52"/>
      <c r="D10" s="25"/>
      <c r="E10" s="25"/>
      <c r="F10" s="25"/>
      <c r="G10" s="25"/>
      <c r="H10" s="25"/>
      <c r="I10" s="25"/>
      <c r="J10" s="25"/>
      <c r="K10" s="5"/>
      <c r="L10" s="5"/>
      <c r="M10" s="5"/>
      <c r="N10" s="5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U10" s="47"/>
      <c r="AV10" s="47"/>
      <c r="AW10" s="47"/>
      <c r="AX10" s="47"/>
      <c r="AY10" s="47"/>
      <c r="AZ10" s="47"/>
      <c r="BA10" s="47"/>
      <c r="BB10" s="47"/>
      <c r="BC10" s="47"/>
      <c r="BD10" s="30"/>
      <c r="BE10" s="28"/>
      <c r="BF10" s="50"/>
      <c r="BG10" s="50"/>
      <c r="BH10" s="33"/>
      <c r="BI10" s="33"/>
    </row>
    <row r="11" spans="1:64" ht="81" customHeight="1" x14ac:dyDescent="1.45">
      <c r="A11" s="47" t="s">
        <v>100</v>
      </c>
      <c r="B11" s="52"/>
      <c r="C11" s="52"/>
      <c r="D11" s="25"/>
      <c r="E11" s="25"/>
      <c r="F11" s="25"/>
      <c r="G11" s="25"/>
      <c r="H11" s="25"/>
      <c r="J11" s="25"/>
      <c r="K11" s="5"/>
      <c r="L11" s="5"/>
      <c r="M11" s="5"/>
      <c r="N11" s="5"/>
      <c r="T11" s="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U11" s="47"/>
      <c r="AV11" s="47" t="s">
        <v>297</v>
      </c>
      <c r="AW11" s="47"/>
      <c r="AX11" s="62"/>
      <c r="AY11" s="62"/>
      <c r="AZ11" s="62"/>
      <c r="BA11" s="62"/>
      <c r="BB11" s="62"/>
      <c r="BC11" s="62"/>
      <c r="BD11" s="56"/>
      <c r="BE11" s="28"/>
      <c r="BF11" s="50"/>
      <c r="BG11" s="50"/>
      <c r="BH11" s="33"/>
      <c r="BI11" s="33"/>
    </row>
    <row r="12" spans="1:64" ht="21" customHeight="1" x14ac:dyDescent="1.1000000000000001">
      <c r="A12" s="25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50"/>
      <c r="BG12" s="50"/>
    </row>
    <row r="13" spans="1:64" ht="22.5" hidden="1" customHeight="1" x14ac:dyDescent="0.75">
      <c r="AW13" s="23"/>
      <c r="AX13" s="23"/>
      <c r="AY13" s="23"/>
      <c r="AZ13" s="23"/>
      <c r="BA13" s="23"/>
      <c r="BB13" s="23"/>
      <c r="BC13" s="23"/>
      <c r="BD13" s="23"/>
      <c r="BE13" s="23"/>
      <c r="BF13" s="24"/>
      <c r="BG13" s="24"/>
    </row>
    <row r="14" spans="1:64" s="65" customFormat="1" ht="73.8" x14ac:dyDescent="1.25">
      <c r="A14" s="64" t="s">
        <v>284</v>
      </c>
      <c r="R14" s="66"/>
      <c r="S14" s="66"/>
      <c r="AU14" s="67" t="s">
        <v>6</v>
      </c>
      <c r="BF14" s="182"/>
      <c r="BG14" s="182"/>
      <c r="BH14" s="182"/>
      <c r="BI14" s="182"/>
    </row>
    <row r="15" spans="1:64" s="65" customFormat="1" ht="390.75" customHeight="1" x14ac:dyDescent="1.25">
      <c r="A15" s="488" t="s">
        <v>76</v>
      </c>
      <c r="B15" s="220" t="s">
        <v>88</v>
      </c>
      <c r="C15" s="220"/>
      <c r="D15" s="220"/>
      <c r="E15" s="220"/>
      <c r="F15" s="475" t="s">
        <v>309</v>
      </c>
      <c r="G15" s="220" t="s">
        <v>87</v>
      </c>
      <c r="H15" s="220"/>
      <c r="I15" s="220"/>
      <c r="J15" s="475" t="s">
        <v>310</v>
      </c>
      <c r="K15" s="220" t="s">
        <v>86</v>
      </c>
      <c r="L15" s="220"/>
      <c r="M15" s="220"/>
      <c r="N15" s="220"/>
      <c r="O15" s="220" t="s">
        <v>85</v>
      </c>
      <c r="P15" s="220"/>
      <c r="Q15" s="220"/>
      <c r="R15" s="220"/>
      <c r="S15" s="475" t="s">
        <v>311</v>
      </c>
      <c r="T15" s="220" t="s">
        <v>84</v>
      </c>
      <c r="U15" s="220"/>
      <c r="V15" s="220"/>
      <c r="W15" s="475" t="s">
        <v>312</v>
      </c>
      <c r="X15" s="220" t="s">
        <v>83</v>
      </c>
      <c r="Y15" s="220"/>
      <c r="Z15" s="220"/>
      <c r="AA15" s="475" t="s">
        <v>313</v>
      </c>
      <c r="AB15" s="220" t="s">
        <v>82</v>
      </c>
      <c r="AC15" s="220"/>
      <c r="AD15" s="220"/>
      <c r="AE15" s="220"/>
      <c r="AF15" s="475" t="s">
        <v>314</v>
      </c>
      <c r="AG15" s="220" t="s">
        <v>81</v>
      </c>
      <c r="AH15" s="220"/>
      <c r="AI15" s="220"/>
      <c r="AJ15" s="475" t="s">
        <v>315</v>
      </c>
      <c r="AK15" s="220" t="s">
        <v>80</v>
      </c>
      <c r="AL15" s="220"/>
      <c r="AM15" s="220"/>
      <c r="AN15" s="220"/>
      <c r="AO15" s="220" t="s">
        <v>79</v>
      </c>
      <c r="AP15" s="220"/>
      <c r="AQ15" s="220"/>
      <c r="AR15" s="220"/>
      <c r="AS15" s="475" t="s">
        <v>316</v>
      </c>
      <c r="AT15" s="220" t="s">
        <v>78</v>
      </c>
      <c r="AU15" s="220"/>
      <c r="AV15" s="220"/>
      <c r="AW15" s="475" t="s">
        <v>317</v>
      </c>
      <c r="AX15" s="220" t="s">
        <v>77</v>
      </c>
      <c r="AY15" s="220"/>
      <c r="AZ15" s="220"/>
      <c r="BA15" s="202"/>
      <c r="BB15" s="471" t="s">
        <v>32</v>
      </c>
      <c r="BC15" s="471" t="s">
        <v>27</v>
      </c>
      <c r="BD15" s="471" t="s">
        <v>28</v>
      </c>
      <c r="BE15" s="471" t="s">
        <v>73</v>
      </c>
      <c r="BF15" s="471" t="s">
        <v>72</v>
      </c>
      <c r="BG15" s="471" t="s">
        <v>74</v>
      </c>
      <c r="BH15" s="471" t="s">
        <v>75</v>
      </c>
      <c r="BI15" s="471" t="s">
        <v>5</v>
      </c>
    </row>
    <row r="16" spans="1:64" s="65" customFormat="1" ht="409.6" customHeight="1" x14ac:dyDescent="1.25">
      <c r="A16" s="488"/>
      <c r="B16" s="68" t="s">
        <v>89</v>
      </c>
      <c r="C16" s="68" t="s">
        <v>36</v>
      </c>
      <c r="D16" s="68" t="s">
        <v>37</v>
      </c>
      <c r="E16" s="68" t="s">
        <v>38</v>
      </c>
      <c r="F16" s="476"/>
      <c r="G16" s="68" t="s">
        <v>39</v>
      </c>
      <c r="H16" s="68" t="s">
        <v>40</v>
      </c>
      <c r="I16" s="68" t="s">
        <v>41</v>
      </c>
      <c r="J16" s="476"/>
      <c r="K16" s="68" t="s">
        <v>42</v>
      </c>
      <c r="L16" s="68" t="s">
        <v>43</v>
      </c>
      <c r="M16" s="68" t="s">
        <v>44</v>
      </c>
      <c r="N16" s="68" t="s">
        <v>45</v>
      </c>
      <c r="O16" s="68" t="s">
        <v>35</v>
      </c>
      <c r="P16" s="68" t="s">
        <v>36</v>
      </c>
      <c r="Q16" s="68" t="s">
        <v>37</v>
      </c>
      <c r="R16" s="68" t="s">
        <v>38</v>
      </c>
      <c r="S16" s="476"/>
      <c r="T16" s="68" t="s">
        <v>46</v>
      </c>
      <c r="U16" s="68" t="s">
        <v>47</v>
      </c>
      <c r="V16" s="68" t="s">
        <v>48</v>
      </c>
      <c r="W16" s="476"/>
      <c r="X16" s="68" t="s">
        <v>49</v>
      </c>
      <c r="Y16" s="68" t="s">
        <v>50</v>
      </c>
      <c r="Z16" s="68" t="s">
        <v>51</v>
      </c>
      <c r="AA16" s="476"/>
      <c r="AB16" s="68" t="s">
        <v>49</v>
      </c>
      <c r="AC16" s="68" t="s">
        <v>50</v>
      </c>
      <c r="AD16" s="68" t="s">
        <v>51</v>
      </c>
      <c r="AE16" s="68" t="s">
        <v>52</v>
      </c>
      <c r="AF16" s="476"/>
      <c r="AG16" s="68" t="s">
        <v>39</v>
      </c>
      <c r="AH16" s="68" t="s">
        <v>40</v>
      </c>
      <c r="AI16" s="68" t="s">
        <v>41</v>
      </c>
      <c r="AJ16" s="476"/>
      <c r="AK16" s="68" t="s">
        <v>53</v>
      </c>
      <c r="AL16" s="68" t="s">
        <v>54</v>
      </c>
      <c r="AM16" s="68" t="s">
        <v>55</v>
      </c>
      <c r="AN16" s="68" t="s">
        <v>56</v>
      </c>
      <c r="AO16" s="68" t="s">
        <v>35</v>
      </c>
      <c r="AP16" s="68" t="s">
        <v>36</v>
      </c>
      <c r="AQ16" s="68" t="s">
        <v>37</v>
      </c>
      <c r="AR16" s="68" t="s">
        <v>38</v>
      </c>
      <c r="AS16" s="476"/>
      <c r="AT16" s="68" t="s">
        <v>39</v>
      </c>
      <c r="AU16" s="68" t="s">
        <v>40</v>
      </c>
      <c r="AV16" s="68" t="s">
        <v>41</v>
      </c>
      <c r="AW16" s="476"/>
      <c r="AX16" s="68" t="s">
        <v>42</v>
      </c>
      <c r="AY16" s="68" t="s">
        <v>43</v>
      </c>
      <c r="AZ16" s="68" t="s">
        <v>44</v>
      </c>
      <c r="BA16" s="69" t="s">
        <v>57</v>
      </c>
      <c r="BB16" s="472"/>
      <c r="BC16" s="472"/>
      <c r="BD16" s="472"/>
      <c r="BE16" s="472"/>
      <c r="BF16" s="472"/>
      <c r="BG16" s="472"/>
      <c r="BH16" s="472"/>
      <c r="BI16" s="472"/>
    </row>
    <row r="17" spans="1:61" s="65" customFormat="1" ht="81" customHeight="1" x14ac:dyDescent="1.25">
      <c r="A17" s="70" t="s">
        <v>24</v>
      </c>
      <c r="B17" s="71">
        <v>17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3" t="s">
        <v>0</v>
      </c>
      <c r="T17" s="73" t="s">
        <v>0</v>
      </c>
      <c r="U17" s="73" t="s">
        <v>0</v>
      </c>
      <c r="V17" s="73" t="s">
        <v>0</v>
      </c>
      <c r="W17" s="71" t="s">
        <v>59</v>
      </c>
      <c r="X17" s="71" t="s">
        <v>59</v>
      </c>
      <c r="Y17" s="71">
        <v>17</v>
      </c>
      <c r="Z17" s="71"/>
      <c r="AA17" s="72"/>
      <c r="AB17" s="72"/>
      <c r="AC17" s="72"/>
      <c r="AD17" s="72"/>
      <c r="AE17" s="72"/>
      <c r="AF17" s="72"/>
      <c r="AG17" s="74"/>
      <c r="AH17" s="72"/>
      <c r="AI17" s="72"/>
      <c r="AJ17" s="72"/>
      <c r="AK17" s="72"/>
      <c r="AL17" s="72"/>
      <c r="AM17" s="72"/>
      <c r="AN17" s="72"/>
      <c r="AO17" s="73"/>
      <c r="AP17" s="73" t="s">
        <v>0</v>
      </c>
      <c r="AQ17" s="73" t="s">
        <v>0</v>
      </c>
      <c r="AR17" s="73" t="s">
        <v>0</v>
      </c>
      <c r="AS17" s="73" t="s">
        <v>0</v>
      </c>
      <c r="AT17" s="71" t="s">
        <v>1</v>
      </c>
      <c r="AU17" s="71" t="s">
        <v>1</v>
      </c>
      <c r="AV17" s="71" t="s">
        <v>1</v>
      </c>
      <c r="AW17" s="71" t="s">
        <v>1</v>
      </c>
      <c r="AX17" s="71" t="s">
        <v>59</v>
      </c>
      <c r="AY17" s="71" t="s">
        <v>59</v>
      </c>
      <c r="AZ17" s="71" t="s">
        <v>59</v>
      </c>
      <c r="BA17" s="71" t="s">
        <v>59</v>
      </c>
      <c r="BB17" s="71">
        <v>34</v>
      </c>
      <c r="BC17" s="71">
        <v>8</v>
      </c>
      <c r="BD17" s="71">
        <v>4</v>
      </c>
      <c r="BE17" s="71"/>
      <c r="BF17" s="71"/>
      <c r="BG17" s="71"/>
      <c r="BH17" s="71">
        <v>6</v>
      </c>
      <c r="BI17" s="71">
        <f>SUM(BB17:BH17)</f>
        <v>52</v>
      </c>
    </row>
    <row r="18" spans="1:61" s="65" customFormat="1" ht="78" customHeight="1" x14ac:dyDescent="1.25">
      <c r="A18" s="70" t="s">
        <v>25</v>
      </c>
      <c r="B18" s="71">
        <v>17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3" t="s">
        <v>0</v>
      </c>
      <c r="T18" s="73" t="s">
        <v>0</v>
      </c>
      <c r="U18" s="73" t="s">
        <v>0</v>
      </c>
      <c r="V18" s="73" t="s">
        <v>0</v>
      </c>
      <c r="W18" s="71" t="s">
        <v>59</v>
      </c>
      <c r="X18" s="71" t="s">
        <v>59</v>
      </c>
      <c r="Y18" s="71">
        <v>17</v>
      </c>
      <c r="Z18" s="72"/>
      <c r="AA18" s="72"/>
      <c r="AB18" s="72"/>
      <c r="AC18" s="72"/>
      <c r="AD18" s="72"/>
      <c r="AE18" s="72"/>
      <c r="AF18" s="72"/>
      <c r="AG18" s="74"/>
      <c r="AH18" s="72"/>
      <c r="AI18" s="72"/>
      <c r="AJ18" s="72"/>
      <c r="AK18" s="72"/>
      <c r="AL18" s="72"/>
      <c r="AM18" s="72"/>
      <c r="AN18" s="72"/>
      <c r="AO18" s="72"/>
      <c r="AP18" s="73" t="s">
        <v>0</v>
      </c>
      <c r="AQ18" s="73" t="s">
        <v>0</v>
      </c>
      <c r="AR18" s="73" t="s">
        <v>0</v>
      </c>
      <c r="AS18" s="73" t="s">
        <v>0</v>
      </c>
      <c r="AT18" s="71" t="s">
        <v>61</v>
      </c>
      <c r="AU18" s="71" t="s">
        <v>61</v>
      </c>
      <c r="AV18" s="71" t="s">
        <v>61</v>
      </c>
      <c r="AW18" s="71" t="s">
        <v>61</v>
      </c>
      <c r="AX18" s="71" t="s">
        <v>59</v>
      </c>
      <c r="AY18" s="71" t="s">
        <v>59</v>
      </c>
      <c r="AZ18" s="71" t="s">
        <v>59</v>
      </c>
      <c r="BA18" s="71" t="s">
        <v>59</v>
      </c>
      <c r="BB18" s="71">
        <v>34</v>
      </c>
      <c r="BC18" s="71">
        <v>8</v>
      </c>
      <c r="BD18" s="71"/>
      <c r="BE18" s="71">
        <v>4</v>
      </c>
      <c r="BF18" s="71"/>
      <c r="BG18" s="71"/>
      <c r="BH18" s="71">
        <v>6</v>
      </c>
      <c r="BI18" s="71">
        <f>SUM(BB18:BH18)</f>
        <v>52</v>
      </c>
    </row>
    <row r="19" spans="1:61" s="65" customFormat="1" ht="72" customHeight="1" x14ac:dyDescent="1.25">
      <c r="A19" s="70" t="s">
        <v>26</v>
      </c>
      <c r="B19" s="71">
        <v>17</v>
      </c>
      <c r="C19" s="71"/>
      <c r="D19" s="71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3" t="s">
        <v>0</v>
      </c>
      <c r="T19" s="73" t="s">
        <v>0</v>
      </c>
      <c r="U19" s="73" t="s">
        <v>0</v>
      </c>
      <c r="V19" s="73" t="s">
        <v>0</v>
      </c>
      <c r="W19" s="71" t="s">
        <v>59</v>
      </c>
      <c r="X19" s="71" t="s">
        <v>59</v>
      </c>
      <c r="Y19" s="71">
        <v>17</v>
      </c>
      <c r="Z19" s="72"/>
      <c r="AA19" s="72"/>
      <c r="AB19" s="72"/>
      <c r="AC19" s="72"/>
      <c r="AD19" s="72"/>
      <c r="AE19" s="72"/>
      <c r="AF19" s="72"/>
      <c r="AG19" s="74"/>
      <c r="AH19" s="72"/>
      <c r="AI19" s="72"/>
      <c r="AJ19" s="72"/>
      <c r="AK19" s="72"/>
      <c r="AL19" s="72"/>
      <c r="AM19" s="73"/>
      <c r="AN19" s="73"/>
      <c r="AO19" s="73"/>
      <c r="AP19" s="73" t="s">
        <v>0</v>
      </c>
      <c r="AQ19" s="73" t="s">
        <v>0</v>
      </c>
      <c r="AR19" s="73" t="s">
        <v>0</v>
      </c>
      <c r="AS19" s="73" t="s">
        <v>0</v>
      </c>
      <c r="AT19" s="71" t="s">
        <v>61</v>
      </c>
      <c r="AU19" s="71" t="s">
        <v>61</v>
      </c>
      <c r="AV19" s="71" t="s">
        <v>61</v>
      </c>
      <c r="AW19" s="71" t="s">
        <v>61</v>
      </c>
      <c r="AX19" s="71" t="s">
        <v>59</v>
      </c>
      <c r="AY19" s="71" t="s">
        <v>59</v>
      </c>
      <c r="AZ19" s="71" t="s">
        <v>59</v>
      </c>
      <c r="BA19" s="71" t="s">
        <v>59</v>
      </c>
      <c r="BB19" s="71">
        <v>34</v>
      </c>
      <c r="BC19" s="71">
        <v>8</v>
      </c>
      <c r="BD19" s="71"/>
      <c r="BE19" s="71">
        <v>4</v>
      </c>
      <c r="BF19" s="71"/>
      <c r="BG19" s="71"/>
      <c r="BH19" s="71">
        <v>6</v>
      </c>
      <c r="BI19" s="71">
        <f>SUM(BB19:BH19)</f>
        <v>52</v>
      </c>
    </row>
    <row r="20" spans="1:61" s="65" customFormat="1" ht="69" customHeight="1" x14ac:dyDescent="1.25">
      <c r="A20" s="164" t="s">
        <v>113</v>
      </c>
      <c r="B20" s="71">
        <v>17</v>
      </c>
      <c r="C20" s="71"/>
      <c r="D20" s="71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3" t="s">
        <v>0</v>
      </c>
      <c r="T20" s="73" t="s">
        <v>0</v>
      </c>
      <c r="U20" s="73" t="s">
        <v>0</v>
      </c>
      <c r="V20" s="73" t="s">
        <v>0</v>
      </c>
      <c r="W20" s="71" t="s">
        <v>59</v>
      </c>
      <c r="X20" s="71" t="s">
        <v>59</v>
      </c>
      <c r="Y20" s="71">
        <v>4</v>
      </c>
      <c r="Z20" s="71"/>
      <c r="AA20" s="71"/>
      <c r="AB20" s="71"/>
      <c r="AC20" s="71" t="s">
        <v>61</v>
      </c>
      <c r="AD20" s="71" t="s">
        <v>61</v>
      </c>
      <c r="AE20" s="71" t="s">
        <v>61</v>
      </c>
      <c r="AF20" s="71" t="s">
        <v>61</v>
      </c>
      <c r="AG20" s="73" t="s">
        <v>91</v>
      </c>
      <c r="AH20" s="73" t="s">
        <v>91</v>
      </c>
      <c r="AI20" s="73" t="s">
        <v>91</v>
      </c>
      <c r="AJ20" s="73" t="s">
        <v>91</v>
      </c>
      <c r="AK20" s="73" t="s">
        <v>91</v>
      </c>
      <c r="AL20" s="73" t="s">
        <v>91</v>
      </c>
      <c r="AM20" s="73" t="s">
        <v>91</v>
      </c>
      <c r="AN20" s="73" t="s">
        <v>91</v>
      </c>
      <c r="AO20" s="73" t="s">
        <v>91</v>
      </c>
      <c r="AP20" s="73" t="s">
        <v>91</v>
      </c>
      <c r="AQ20" s="73" t="s">
        <v>63</v>
      </c>
      <c r="AR20" s="73" t="s">
        <v>63</v>
      </c>
      <c r="AS20" s="73"/>
      <c r="AT20" s="71"/>
      <c r="AU20" s="71"/>
      <c r="AV20" s="71"/>
      <c r="AW20" s="71"/>
      <c r="AX20" s="71"/>
      <c r="AY20" s="71"/>
      <c r="AZ20" s="71"/>
      <c r="BA20" s="71"/>
      <c r="BB20" s="71">
        <v>21</v>
      </c>
      <c r="BC20" s="71">
        <v>4</v>
      </c>
      <c r="BD20" s="71"/>
      <c r="BE20" s="71">
        <v>4</v>
      </c>
      <c r="BF20" s="71">
        <v>10</v>
      </c>
      <c r="BG20" s="71">
        <v>2</v>
      </c>
      <c r="BH20" s="71">
        <v>2</v>
      </c>
      <c r="BI20" s="71">
        <f>SUM(BB20:BH20)</f>
        <v>43</v>
      </c>
    </row>
    <row r="21" spans="1:61" s="65" customFormat="1" ht="64.5" customHeight="1" x14ac:dyDescent="1.2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9">
        <f t="shared" ref="BB21:BI21" si="0">SUM(BB17:BB20)</f>
        <v>123</v>
      </c>
      <c r="BC21" s="79">
        <f t="shared" si="0"/>
        <v>28</v>
      </c>
      <c r="BD21" s="79">
        <f t="shared" si="0"/>
        <v>4</v>
      </c>
      <c r="BE21" s="79">
        <f t="shared" si="0"/>
        <v>12</v>
      </c>
      <c r="BF21" s="79">
        <f t="shared" si="0"/>
        <v>10</v>
      </c>
      <c r="BG21" s="79">
        <f t="shared" si="0"/>
        <v>2</v>
      </c>
      <c r="BH21" s="79">
        <f t="shared" si="0"/>
        <v>20</v>
      </c>
      <c r="BI21" s="79">
        <f t="shared" si="0"/>
        <v>199</v>
      </c>
    </row>
    <row r="22" spans="1:61" s="65" customFormat="1" ht="26.25" customHeight="1" x14ac:dyDescent="1.25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80"/>
      <c r="S22" s="80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2"/>
      <c r="BG22" s="82"/>
      <c r="BH22" s="82"/>
      <c r="BI22" s="82"/>
    </row>
    <row r="23" spans="1:61" s="65" customFormat="1" ht="73.8" x14ac:dyDescent="1.25">
      <c r="A23" s="75" t="s">
        <v>7</v>
      </c>
      <c r="B23" s="75"/>
      <c r="D23" s="75"/>
      <c r="E23" s="75"/>
      <c r="G23" s="83"/>
      <c r="H23" s="84" t="s">
        <v>92</v>
      </c>
      <c r="I23" s="75" t="s">
        <v>4</v>
      </c>
      <c r="N23" s="75"/>
      <c r="O23" s="75"/>
      <c r="P23" s="75"/>
      <c r="Q23" s="75"/>
      <c r="R23" s="85"/>
      <c r="W23" s="86" t="s">
        <v>1</v>
      </c>
      <c r="X23" s="84" t="s">
        <v>92</v>
      </c>
      <c r="Y23" s="75" t="s">
        <v>58</v>
      </c>
      <c r="AA23" s="75"/>
      <c r="AB23" s="75"/>
      <c r="AC23" s="75"/>
      <c r="AG23" s="75"/>
      <c r="AH23" s="75"/>
      <c r="AK23" s="87" t="s">
        <v>91</v>
      </c>
      <c r="AL23" s="84" t="s">
        <v>92</v>
      </c>
      <c r="AM23" s="75" t="s">
        <v>90</v>
      </c>
      <c r="AW23" s="87" t="s">
        <v>59</v>
      </c>
      <c r="AX23" s="84" t="s">
        <v>92</v>
      </c>
      <c r="AY23" s="75" t="s">
        <v>60</v>
      </c>
      <c r="BF23" s="182"/>
      <c r="BG23" s="182"/>
      <c r="BH23" s="182"/>
      <c r="BI23" s="182"/>
    </row>
    <row r="24" spans="1:61" s="65" customFormat="1" ht="37.5" customHeight="1" x14ac:dyDescent="1.25">
      <c r="A24" s="75"/>
      <c r="B24" s="75"/>
      <c r="C24" s="75"/>
      <c r="D24" s="75"/>
      <c r="E24" s="75"/>
      <c r="F24" s="75"/>
      <c r="G24" s="75"/>
      <c r="H24" s="75"/>
      <c r="I24" s="75"/>
      <c r="M24" s="75"/>
      <c r="N24" s="75"/>
      <c r="O24" s="75"/>
      <c r="P24" s="75"/>
      <c r="Q24" s="75"/>
      <c r="R24" s="85"/>
      <c r="W24" s="85"/>
      <c r="X24" s="75"/>
      <c r="Y24" s="75"/>
      <c r="Z24" s="75"/>
      <c r="AA24" s="75"/>
      <c r="AB24" s="75"/>
      <c r="AC24" s="75"/>
      <c r="AG24" s="75"/>
      <c r="AH24" s="75"/>
      <c r="AK24" s="75"/>
      <c r="AL24" s="75"/>
      <c r="AM24" s="75"/>
      <c r="BF24" s="182"/>
      <c r="BG24" s="182"/>
      <c r="BH24" s="182"/>
      <c r="BI24" s="182"/>
    </row>
    <row r="25" spans="1:61" s="65" customFormat="1" ht="73.8" x14ac:dyDescent="1.25">
      <c r="A25" s="75"/>
      <c r="B25" s="75"/>
      <c r="C25" s="75"/>
      <c r="D25" s="75"/>
      <c r="E25" s="75"/>
      <c r="G25" s="88" t="s">
        <v>0</v>
      </c>
      <c r="H25" s="84" t="s">
        <v>92</v>
      </c>
      <c r="I25" s="75" t="s">
        <v>64</v>
      </c>
      <c r="N25" s="75"/>
      <c r="O25" s="75"/>
      <c r="P25" s="75"/>
      <c r="Q25" s="75"/>
      <c r="R25" s="85"/>
      <c r="W25" s="87" t="s">
        <v>61</v>
      </c>
      <c r="X25" s="84" t="s">
        <v>92</v>
      </c>
      <c r="Y25" s="75" t="s">
        <v>65</v>
      </c>
      <c r="AA25" s="75"/>
      <c r="AB25" s="75"/>
      <c r="AC25" s="75"/>
      <c r="AG25" s="75"/>
      <c r="AH25" s="75"/>
      <c r="AK25" s="87" t="s">
        <v>63</v>
      </c>
      <c r="AL25" s="84" t="s">
        <v>92</v>
      </c>
      <c r="AM25" s="75" t="s">
        <v>62</v>
      </c>
      <c r="BF25" s="182"/>
      <c r="BG25" s="182"/>
      <c r="BH25" s="182"/>
      <c r="BI25" s="182"/>
    </row>
    <row r="26" spans="1:61" s="65" customFormat="1" ht="39.75" customHeight="1" x14ac:dyDescent="1.25">
      <c r="A26" s="75"/>
      <c r="B26" s="75"/>
      <c r="C26" s="75"/>
      <c r="D26" s="75"/>
      <c r="E26" s="75"/>
      <c r="F26" s="75"/>
      <c r="G26" s="75"/>
      <c r="I26" s="89"/>
      <c r="J26" s="84"/>
      <c r="K26" s="75"/>
      <c r="N26" s="75"/>
      <c r="O26" s="75"/>
      <c r="P26" s="75"/>
      <c r="Q26" s="75"/>
      <c r="R26" s="85"/>
      <c r="W26" s="90"/>
      <c r="X26" s="84"/>
      <c r="Y26" s="75"/>
      <c r="AA26" s="75"/>
      <c r="AB26" s="75"/>
      <c r="AC26" s="75"/>
      <c r="AG26" s="75"/>
      <c r="AH26" s="75"/>
      <c r="AJ26" s="90"/>
      <c r="AK26" s="84"/>
      <c r="AL26" s="75"/>
      <c r="BF26" s="182"/>
      <c r="BG26" s="182"/>
      <c r="BH26" s="182"/>
      <c r="BI26" s="182"/>
    </row>
    <row r="27" spans="1:61" s="65" customFormat="1" ht="13.5" customHeight="1" x14ac:dyDescent="1.25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85"/>
      <c r="S27" s="8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BF27" s="182"/>
      <c r="BG27" s="182"/>
      <c r="BH27" s="182"/>
      <c r="BI27" s="182"/>
    </row>
    <row r="28" spans="1:61" s="65" customFormat="1" ht="73.8" x14ac:dyDescent="1.25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85"/>
      <c r="S28" s="85"/>
      <c r="T28" s="75"/>
      <c r="U28" s="75"/>
      <c r="V28" s="75"/>
      <c r="W28" s="75"/>
      <c r="X28" s="75"/>
      <c r="Y28" s="75"/>
      <c r="Z28" s="75"/>
      <c r="AA28" s="64" t="s">
        <v>34</v>
      </c>
      <c r="AB28" s="75"/>
      <c r="AC28" s="75"/>
      <c r="AD28" s="75"/>
      <c r="AE28" s="75"/>
      <c r="AF28" s="75"/>
      <c r="AG28" s="75"/>
      <c r="AH28" s="75"/>
      <c r="AI28" s="75"/>
      <c r="BF28" s="182"/>
      <c r="BG28" s="182"/>
      <c r="BH28" s="182"/>
      <c r="BI28" s="182"/>
    </row>
    <row r="29" spans="1:61" s="65" customFormat="1" ht="19.5" customHeight="1" thickBot="1" x14ac:dyDescent="1.3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85"/>
      <c r="S29" s="8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BF29" s="182"/>
      <c r="BG29" s="182"/>
      <c r="BH29" s="182"/>
      <c r="BI29" s="182"/>
    </row>
    <row r="30" spans="1:61" s="65" customFormat="1" ht="108" customHeight="1" thickBot="1" x14ac:dyDescent="1.3">
      <c r="A30" s="389" t="s">
        <v>94</v>
      </c>
      <c r="B30" s="397" t="s">
        <v>278</v>
      </c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9"/>
      <c r="P30" s="315" t="s">
        <v>8</v>
      </c>
      <c r="Q30" s="314"/>
      <c r="R30" s="315" t="s">
        <v>9</v>
      </c>
      <c r="S30" s="307"/>
      <c r="T30" s="412" t="s">
        <v>10</v>
      </c>
      <c r="U30" s="413"/>
      <c r="V30" s="413"/>
      <c r="W30" s="413"/>
      <c r="X30" s="413"/>
      <c r="Y30" s="413"/>
      <c r="Z30" s="413"/>
      <c r="AA30" s="413"/>
      <c r="AB30" s="413"/>
      <c r="AC30" s="413"/>
      <c r="AD30" s="413"/>
      <c r="AE30" s="414"/>
      <c r="AF30" s="415" t="s">
        <v>33</v>
      </c>
      <c r="AG30" s="416"/>
      <c r="AH30" s="416"/>
      <c r="AI30" s="416"/>
      <c r="AJ30" s="416"/>
      <c r="AK30" s="416"/>
      <c r="AL30" s="416"/>
      <c r="AM30" s="416"/>
      <c r="AN30" s="416"/>
      <c r="AO30" s="416"/>
      <c r="AP30" s="416"/>
      <c r="AQ30" s="416"/>
      <c r="AR30" s="416"/>
      <c r="AS30" s="416"/>
      <c r="AT30" s="416"/>
      <c r="AU30" s="416"/>
      <c r="AV30" s="416"/>
      <c r="AW30" s="416"/>
      <c r="AX30" s="416"/>
      <c r="AY30" s="416"/>
      <c r="AZ30" s="416"/>
      <c r="BA30" s="416"/>
      <c r="BB30" s="416"/>
      <c r="BC30" s="417"/>
      <c r="BD30" s="418" t="s">
        <v>23</v>
      </c>
      <c r="BE30" s="419"/>
      <c r="BF30" s="306" t="s">
        <v>95</v>
      </c>
      <c r="BG30" s="307"/>
      <c r="BH30" s="307"/>
      <c r="BI30" s="308"/>
    </row>
    <row r="31" spans="1:61" s="65" customFormat="1" ht="69.75" customHeight="1" thickBot="1" x14ac:dyDescent="1.3">
      <c r="A31" s="390"/>
      <c r="B31" s="400"/>
      <c r="C31" s="401"/>
      <c r="D31" s="401"/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402"/>
      <c r="P31" s="316"/>
      <c r="Q31" s="256"/>
      <c r="R31" s="316"/>
      <c r="S31" s="310"/>
      <c r="T31" s="306" t="s">
        <v>5</v>
      </c>
      <c r="U31" s="314"/>
      <c r="V31" s="315" t="s">
        <v>11</v>
      </c>
      <c r="W31" s="308"/>
      <c r="X31" s="318" t="s">
        <v>12</v>
      </c>
      <c r="Y31" s="318"/>
      <c r="Z31" s="318"/>
      <c r="AA31" s="318"/>
      <c r="AB31" s="318"/>
      <c r="AC31" s="318"/>
      <c r="AD31" s="318"/>
      <c r="AE31" s="319"/>
      <c r="AF31" s="252" t="s">
        <v>14</v>
      </c>
      <c r="AG31" s="253"/>
      <c r="AH31" s="253"/>
      <c r="AI31" s="253"/>
      <c r="AJ31" s="253"/>
      <c r="AK31" s="254"/>
      <c r="AL31" s="252" t="s">
        <v>15</v>
      </c>
      <c r="AM31" s="253"/>
      <c r="AN31" s="253"/>
      <c r="AO31" s="253"/>
      <c r="AP31" s="253"/>
      <c r="AQ31" s="254"/>
      <c r="AR31" s="252" t="s">
        <v>16</v>
      </c>
      <c r="AS31" s="253"/>
      <c r="AT31" s="253"/>
      <c r="AU31" s="253"/>
      <c r="AV31" s="253"/>
      <c r="AW31" s="254"/>
      <c r="AX31" s="252" t="s">
        <v>112</v>
      </c>
      <c r="AY31" s="253"/>
      <c r="AZ31" s="253"/>
      <c r="BA31" s="253"/>
      <c r="BB31" s="253"/>
      <c r="BC31" s="254"/>
      <c r="BD31" s="420"/>
      <c r="BE31" s="421"/>
      <c r="BF31" s="309"/>
      <c r="BG31" s="310"/>
      <c r="BH31" s="310"/>
      <c r="BI31" s="311"/>
    </row>
    <row r="32" spans="1:61" s="65" customFormat="1" ht="141" customHeight="1" thickBot="1" x14ac:dyDescent="1.3">
      <c r="A32" s="390"/>
      <c r="B32" s="400"/>
      <c r="C32" s="401"/>
      <c r="D32" s="401"/>
      <c r="E32" s="401"/>
      <c r="F32" s="401"/>
      <c r="G32" s="401"/>
      <c r="H32" s="401"/>
      <c r="I32" s="401"/>
      <c r="J32" s="401"/>
      <c r="K32" s="401"/>
      <c r="L32" s="401"/>
      <c r="M32" s="401"/>
      <c r="N32" s="401"/>
      <c r="O32" s="402"/>
      <c r="P32" s="316"/>
      <c r="Q32" s="256"/>
      <c r="R32" s="316"/>
      <c r="S32" s="310"/>
      <c r="T32" s="309"/>
      <c r="U32" s="256"/>
      <c r="V32" s="316"/>
      <c r="W32" s="311"/>
      <c r="X32" s="255" t="s">
        <v>13</v>
      </c>
      <c r="Y32" s="256"/>
      <c r="Z32" s="320" t="s">
        <v>96</v>
      </c>
      <c r="AA32" s="256"/>
      <c r="AB32" s="320" t="s">
        <v>97</v>
      </c>
      <c r="AC32" s="256"/>
      <c r="AD32" s="316" t="s">
        <v>71</v>
      </c>
      <c r="AE32" s="310"/>
      <c r="AF32" s="259" t="s">
        <v>127</v>
      </c>
      <c r="AG32" s="253"/>
      <c r="AH32" s="254"/>
      <c r="AI32" s="259" t="s">
        <v>128</v>
      </c>
      <c r="AJ32" s="253"/>
      <c r="AK32" s="254"/>
      <c r="AL32" s="259" t="s">
        <v>129</v>
      </c>
      <c r="AM32" s="253"/>
      <c r="AN32" s="254"/>
      <c r="AO32" s="259" t="s">
        <v>130</v>
      </c>
      <c r="AP32" s="253"/>
      <c r="AQ32" s="254"/>
      <c r="AR32" s="259" t="s">
        <v>131</v>
      </c>
      <c r="AS32" s="253"/>
      <c r="AT32" s="254"/>
      <c r="AU32" s="259" t="s">
        <v>132</v>
      </c>
      <c r="AV32" s="253"/>
      <c r="AW32" s="254"/>
      <c r="AX32" s="259" t="s">
        <v>287</v>
      </c>
      <c r="AY32" s="253"/>
      <c r="AZ32" s="254"/>
      <c r="BA32" s="259" t="s">
        <v>288</v>
      </c>
      <c r="BB32" s="253"/>
      <c r="BC32" s="254"/>
      <c r="BD32" s="420"/>
      <c r="BE32" s="421"/>
      <c r="BF32" s="309"/>
      <c r="BG32" s="310"/>
      <c r="BH32" s="310"/>
      <c r="BI32" s="311"/>
    </row>
    <row r="33" spans="1:61" s="65" customFormat="1" ht="388.5" customHeight="1" thickBot="1" x14ac:dyDescent="1.3">
      <c r="A33" s="391"/>
      <c r="B33" s="403"/>
      <c r="C33" s="404"/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5"/>
      <c r="P33" s="317"/>
      <c r="Q33" s="258"/>
      <c r="R33" s="317"/>
      <c r="S33" s="257"/>
      <c r="T33" s="312"/>
      <c r="U33" s="258"/>
      <c r="V33" s="317"/>
      <c r="W33" s="313"/>
      <c r="X33" s="257"/>
      <c r="Y33" s="258"/>
      <c r="Z33" s="317"/>
      <c r="AA33" s="258"/>
      <c r="AB33" s="317"/>
      <c r="AC33" s="258"/>
      <c r="AD33" s="317"/>
      <c r="AE33" s="257"/>
      <c r="AF33" s="91" t="s">
        <v>3</v>
      </c>
      <c r="AG33" s="92" t="s">
        <v>17</v>
      </c>
      <c r="AH33" s="93" t="s">
        <v>18</v>
      </c>
      <c r="AI33" s="91" t="s">
        <v>3</v>
      </c>
      <c r="AJ33" s="92" t="s">
        <v>17</v>
      </c>
      <c r="AK33" s="93" t="s">
        <v>18</v>
      </c>
      <c r="AL33" s="91" t="s">
        <v>3</v>
      </c>
      <c r="AM33" s="92" t="s">
        <v>17</v>
      </c>
      <c r="AN33" s="93" t="s">
        <v>18</v>
      </c>
      <c r="AO33" s="91" t="s">
        <v>3</v>
      </c>
      <c r="AP33" s="92" t="s">
        <v>17</v>
      </c>
      <c r="AQ33" s="93" t="s">
        <v>18</v>
      </c>
      <c r="AR33" s="91" t="s">
        <v>3</v>
      </c>
      <c r="AS33" s="92" t="s">
        <v>17</v>
      </c>
      <c r="AT33" s="93" t="s">
        <v>18</v>
      </c>
      <c r="AU33" s="94" t="s">
        <v>3</v>
      </c>
      <c r="AV33" s="95" t="s">
        <v>17</v>
      </c>
      <c r="AW33" s="96" t="s">
        <v>18</v>
      </c>
      <c r="AX33" s="91" t="s">
        <v>3</v>
      </c>
      <c r="AY33" s="92" t="s">
        <v>17</v>
      </c>
      <c r="AZ33" s="93" t="s">
        <v>18</v>
      </c>
      <c r="BA33" s="91" t="s">
        <v>3</v>
      </c>
      <c r="BB33" s="92" t="s">
        <v>17</v>
      </c>
      <c r="BC33" s="93" t="s">
        <v>18</v>
      </c>
      <c r="BD33" s="422"/>
      <c r="BE33" s="423"/>
      <c r="BF33" s="312"/>
      <c r="BG33" s="257"/>
      <c r="BH33" s="257"/>
      <c r="BI33" s="313"/>
    </row>
    <row r="34" spans="1:61" s="65" customFormat="1" ht="107.25" customHeight="1" x14ac:dyDescent="1.25">
      <c r="A34" s="97">
        <v>1</v>
      </c>
      <c r="B34" s="492" t="s">
        <v>118</v>
      </c>
      <c r="C34" s="493"/>
      <c r="D34" s="493"/>
      <c r="E34" s="493"/>
      <c r="F34" s="493"/>
      <c r="G34" s="493"/>
      <c r="H34" s="493"/>
      <c r="I34" s="493"/>
      <c r="J34" s="493"/>
      <c r="K34" s="493"/>
      <c r="L34" s="493"/>
      <c r="M34" s="493"/>
      <c r="N34" s="493"/>
      <c r="O34" s="494"/>
      <c r="P34" s="482"/>
      <c r="Q34" s="483"/>
      <c r="R34" s="482"/>
      <c r="S34" s="375"/>
      <c r="T34" s="467">
        <f>T35+T53+T70</f>
        <v>4503</v>
      </c>
      <c r="U34" s="466"/>
      <c r="V34" s="489">
        <f>V35+V53+V70</f>
        <v>1882</v>
      </c>
      <c r="W34" s="466"/>
      <c r="X34" s="467">
        <f>X35+X53+X70</f>
        <v>906</v>
      </c>
      <c r="Y34" s="466"/>
      <c r="Z34" s="465">
        <f>Z35+Z53+Z70</f>
        <v>364</v>
      </c>
      <c r="AA34" s="466"/>
      <c r="AB34" s="465">
        <f>AB35+AB53+AB70</f>
        <v>516</v>
      </c>
      <c r="AC34" s="466"/>
      <c r="AD34" s="489">
        <f>AD35+AD53+AD70</f>
        <v>96</v>
      </c>
      <c r="AE34" s="466"/>
      <c r="AF34" s="137">
        <f t="shared" ref="AF34:BC34" si="1">SUM(AF35:AF44)+SUM(AF53:AF72)</f>
        <v>1042</v>
      </c>
      <c r="AG34" s="138">
        <f t="shared" si="1"/>
        <v>474</v>
      </c>
      <c r="AH34" s="139">
        <f t="shared" si="1"/>
        <v>26</v>
      </c>
      <c r="AI34" s="137">
        <f t="shared" si="1"/>
        <v>1130</v>
      </c>
      <c r="AJ34" s="138">
        <f t="shared" si="1"/>
        <v>474</v>
      </c>
      <c r="AK34" s="139">
        <f t="shared" si="1"/>
        <v>27</v>
      </c>
      <c r="AL34" s="137">
        <f t="shared" si="1"/>
        <v>804</v>
      </c>
      <c r="AM34" s="138">
        <f t="shared" si="1"/>
        <v>330</v>
      </c>
      <c r="AN34" s="139">
        <f t="shared" si="1"/>
        <v>19</v>
      </c>
      <c r="AO34" s="137">
        <f t="shared" si="1"/>
        <v>272</v>
      </c>
      <c r="AP34" s="138">
        <f t="shared" si="1"/>
        <v>136</v>
      </c>
      <c r="AQ34" s="139">
        <f t="shared" si="1"/>
        <v>6</v>
      </c>
      <c r="AR34" s="137">
        <f t="shared" si="1"/>
        <v>652</v>
      </c>
      <c r="AS34" s="138">
        <f t="shared" si="1"/>
        <v>208</v>
      </c>
      <c r="AT34" s="139">
        <f t="shared" si="1"/>
        <v>16</v>
      </c>
      <c r="AU34" s="137">
        <f t="shared" si="1"/>
        <v>136</v>
      </c>
      <c r="AV34" s="138">
        <f t="shared" si="1"/>
        <v>50</v>
      </c>
      <c r="AW34" s="139">
        <f t="shared" si="1"/>
        <v>3</v>
      </c>
      <c r="AX34" s="137">
        <f t="shared" si="1"/>
        <v>251</v>
      </c>
      <c r="AY34" s="138">
        <f t="shared" si="1"/>
        <v>100</v>
      </c>
      <c r="AZ34" s="139">
        <f t="shared" si="1"/>
        <v>6</v>
      </c>
      <c r="BA34" s="137">
        <f t="shared" si="1"/>
        <v>216</v>
      </c>
      <c r="BB34" s="138">
        <f t="shared" si="1"/>
        <v>110</v>
      </c>
      <c r="BC34" s="139">
        <f t="shared" si="1"/>
        <v>6</v>
      </c>
      <c r="BD34" s="467">
        <f>SUM(BD35:BE44)+SUM(BD53:BE72)</f>
        <v>109</v>
      </c>
      <c r="BE34" s="466"/>
      <c r="BF34" s="468"/>
      <c r="BG34" s="469"/>
      <c r="BH34" s="469"/>
      <c r="BI34" s="470"/>
    </row>
    <row r="35" spans="1:61" s="67" customFormat="1" ht="143.25" customHeight="1" x14ac:dyDescent="1.1499999999999999">
      <c r="A35" s="98" t="s">
        <v>98</v>
      </c>
      <c r="B35" s="394" t="s">
        <v>174</v>
      </c>
      <c r="C35" s="395"/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396"/>
      <c r="P35" s="343"/>
      <c r="Q35" s="392"/>
      <c r="R35" s="343"/>
      <c r="S35" s="344"/>
      <c r="T35" s="486">
        <f>T36+T41</f>
        <v>1546</v>
      </c>
      <c r="U35" s="474"/>
      <c r="V35" s="485">
        <f>V36+V41</f>
        <v>714</v>
      </c>
      <c r="W35" s="487"/>
      <c r="X35" s="486">
        <f>X36+X41</f>
        <v>364</v>
      </c>
      <c r="Y35" s="474"/>
      <c r="Z35" s="473">
        <f>Z36+Z41</f>
        <v>82</v>
      </c>
      <c r="AA35" s="474"/>
      <c r="AB35" s="473">
        <f>AB36+AB41</f>
        <v>172</v>
      </c>
      <c r="AC35" s="474"/>
      <c r="AD35" s="485">
        <f>AD36+AD41</f>
        <v>96</v>
      </c>
      <c r="AE35" s="485"/>
      <c r="AF35" s="140"/>
      <c r="AG35" s="141"/>
      <c r="AH35" s="142"/>
      <c r="AI35" s="140"/>
      <c r="AJ35" s="141"/>
      <c r="AK35" s="142"/>
      <c r="AL35" s="140"/>
      <c r="AM35" s="141"/>
      <c r="AN35" s="142"/>
      <c r="AO35" s="140"/>
      <c r="AP35" s="141"/>
      <c r="AQ35" s="142"/>
      <c r="AR35" s="140"/>
      <c r="AS35" s="141"/>
      <c r="AT35" s="142"/>
      <c r="AU35" s="140"/>
      <c r="AV35" s="141"/>
      <c r="AW35" s="142"/>
      <c r="AX35" s="140"/>
      <c r="AY35" s="141"/>
      <c r="AZ35" s="142"/>
      <c r="BA35" s="140"/>
      <c r="BB35" s="141"/>
      <c r="BC35" s="142"/>
      <c r="BD35" s="473"/>
      <c r="BE35" s="485"/>
      <c r="BF35" s="339"/>
      <c r="BG35" s="340"/>
      <c r="BH35" s="340"/>
      <c r="BI35" s="341"/>
    </row>
    <row r="36" spans="1:61" s="67" customFormat="1" ht="104.25" customHeight="1" x14ac:dyDescent="1.1499999999999999">
      <c r="A36" s="98" t="s">
        <v>168</v>
      </c>
      <c r="B36" s="394" t="s">
        <v>167</v>
      </c>
      <c r="C36" s="395"/>
      <c r="D36" s="395"/>
      <c r="E36" s="395"/>
      <c r="F36" s="395"/>
      <c r="G36" s="395"/>
      <c r="H36" s="395"/>
      <c r="I36" s="395"/>
      <c r="J36" s="395"/>
      <c r="K36" s="395"/>
      <c r="L36" s="395"/>
      <c r="M36" s="395"/>
      <c r="N36" s="395"/>
      <c r="O36" s="396"/>
      <c r="P36" s="357"/>
      <c r="Q36" s="358"/>
      <c r="R36" s="357"/>
      <c r="S36" s="365"/>
      <c r="T36" s="479">
        <f>SUM(T37:U40)</f>
        <v>432</v>
      </c>
      <c r="U36" s="478"/>
      <c r="V36" s="484">
        <f>SUM(V37:W40)</f>
        <v>204</v>
      </c>
      <c r="W36" s="478"/>
      <c r="X36" s="479">
        <f>SUM(X37:Y40)</f>
        <v>108</v>
      </c>
      <c r="Y36" s="478"/>
      <c r="Z36" s="477">
        <f>SUM(Z37:AA40)</f>
        <v>0</v>
      </c>
      <c r="AA36" s="478"/>
      <c r="AB36" s="477">
        <f>SUM(AB37:AC40)</f>
        <v>0</v>
      </c>
      <c r="AC36" s="478"/>
      <c r="AD36" s="484">
        <f>SUM(AD37:AE40)</f>
        <v>96</v>
      </c>
      <c r="AE36" s="478"/>
      <c r="AF36" s="143"/>
      <c r="AG36" s="144"/>
      <c r="AH36" s="183"/>
      <c r="AI36" s="143"/>
      <c r="AJ36" s="144"/>
      <c r="AK36" s="183"/>
      <c r="AL36" s="143"/>
      <c r="AM36" s="144"/>
      <c r="AN36" s="183"/>
      <c r="AO36" s="143"/>
      <c r="AP36" s="144"/>
      <c r="AQ36" s="183"/>
      <c r="AR36" s="143"/>
      <c r="AS36" s="144"/>
      <c r="AT36" s="183"/>
      <c r="AU36" s="143"/>
      <c r="AV36" s="144"/>
      <c r="AW36" s="183"/>
      <c r="AX36" s="143"/>
      <c r="AY36" s="144"/>
      <c r="AZ36" s="183"/>
      <c r="BA36" s="143"/>
      <c r="BB36" s="144"/>
      <c r="BC36" s="183"/>
      <c r="BD36" s="479"/>
      <c r="BE36" s="478"/>
      <c r="BF36" s="431"/>
      <c r="BG36" s="432"/>
      <c r="BH36" s="432"/>
      <c r="BI36" s="433"/>
    </row>
    <row r="37" spans="1:61" s="65" customFormat="1" ht="92.25" customHeight="1" x14ac:dyDescent="1.25">
      <c r="A37" s="104" t="s">
        <v>169</v>
      </c>
      <c r="B37" s="199" t="s">
        <v>306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1"/>
      <c r="P37" s="202"/>
      <c r="Q37" s="203"/>
      <c r="R37" s="202">
        <v>1</v>
      </c>
      <c r="S37" s="204"/>
      <c r="T37" s="480">
        <f>AF37+AI37+AL37+AO37+AR37+AU37+AX37+BA37</f>
        <v>72</v>
      </c>
      <c r="U37" s="481"/>
      <c r="V37" s="351">
        <f>AG37+AJ37+AM37+AP37+AS37+AV37+AY37+BB37</f>
        <v>34</v>
      </c>
      <c r="W37" s="352"/>
      <c r="X37" s="369">
        <v>18</v>
      </c>
      <c r="Y37" s="491"/>
      <c r="Z37" s="490"/>
      <c r="AA37" s="491"/>
      <c r="AB37" s="490"/>
      <c r="AC37" s="491"/>
      <c r="AD37" s="495">
        <v>16</v>
      </c>
      <c r="AE37" s="491"/>
      <c r="AF37" s="145">
        <v>72</v>
      </c>
      <c r="AG37" s="63">
        <v>34</v>
      </c>
      <c r="AH37" s="146">
        <v>2</v>
      </c>
      <c r="AI37" s="145"/>
      <c r="AJ37" s="63"/>
      <c r="AK37" s="146"/>
      <c r="AL37" s="145"/>
      <c r="AM37" s="63"/>
      <c r="AN37" s="146"/>
      <c r="AO37" s="145"/>
      <c r="AP37" s="63"/>
      <c r="AQ37" s="146"/>
      <c r="AR37" s="145"/>
      <c r="AS37" s="63"/>
      <c r="AT37" s="146"/>
      <c r="AU37" s="145"/>
      <c r="AV37" s="63"/>
      <c r="AW37" s="146"/>
      <c r="AX37" s="145"/>
      <c r="AY37" s="63"/>
      <c r="AZ37" s="146"/>
      <c r="BA37" s="145"/>
      <c r="BB37" s="63"/>
      <c r="BC37" s="146"/>
      <c r="BD37" s="369">
        <f>AH37+AK37+AN37+AQ37+AT37+AW37+AZ37+BC37</f>
        <v>2</v>
      </c>
      <c r="BE37" s="370"/>
      <c r="BF37" s="348" t="s">
        <v>201</v>
      </c>
      <c r="BG37" s="349"/>
      <c r="BH37" s="349"/>
      <c r="BI37" s="350"/>
    </row>
    <row r="38" spans="1:61" s="65" customFormat="1" ht="77.25" customHeight="1" x14ac:dyDescent="1.25">
      <c r="A38" s="104" t="s">
        <v>170</v>
      </c>
      <c r="B38" s="199" t="s">
        <v>301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1"/>
      <c r="P38" s="202"/>
      <c r="Q38" s="203"/>
      <c r="R38" s="202">
        <v>3</v>
      </c>
      <c r="S38" s="204"/>
      <c r="T38" s="480">
        <f>AF38+AI38+AL38+AO38+AR38+AU38+AX38+BA38</f>
        <v>144</v>
      </c>
      <c r="U38" s="481"/>
      <c r="V38" s="351">
        <f>AG38+AJ38+AM38+AP38+AS38+AV38+AY38+BB38</f>
        <v>60</v>
      </c>
      <c r="W38" s="352"/>
      <c r="X38" s="369">
        <v>32</v>
      </c>
      <c r="Y38" s="491"/>
      <c r="Z38" s="490"/>
      <c r="AA38" s="491"/>
      <c r="AB38" s="490"/>
      <c r="AC38" s="491"/>
      <c r="AD38" s="495">
        <v>28</v>
      </c>
      <c r="AE38" s="491"/>
      <c r="AF38" s="145"/>
      <c r="AG38" s="63"/>
      <c r="AH38" s="146"/>
      <c r="AI38" s="145"/>
      <c r="AJ38" s="63"/>
      <c r="AK38" s="146"/>
      <c r="AL38" s="145">
        <v>144</v>
      </c>
      <c r="AM38" s="63">
        <v>60</v>
      </c>
      <c r="AN38" s="146">
        <v>4</v>
      </c>
      <c r="AO38" s="145"/>
      <c r="AP38" s="63"/>
      <c r="AQ38" s="146"/>
      <c r="AR38" s="145"/>
      <c r="AS38" s="63"/>
      <c r="AT38" s="146"/>
      <c r="AU38" s="145"/>
      <c r="AV38" s="63"/>
      <c r="AW38" s="146"/>
      <c r="AX38" s="145"/>
      <c r="AY38" s="63"/>
      <c r="AZ38" s="146"/>
      <c r="BA38" s="145"/>
      <c r="BB38" s="63"/>
      <c r="BC38" s="146"/>
      <c r="BD38" s="369">
        <f>AH38+AK38+AN38+AQ38+AT38+AW38+AZ38+BC38</f>
        <v>4</v>
      </c>
      <c r="BE38" s="370"/>
      <c r="BF38" s="348" t="s">
        <v>202</v>
      </c>
      <c r="BG38" s="349"/>
      <c r="BH38" s="349"/>
      <c r="BI38" s="350"/>
    </row>
    <row r="39" spans="1:61" s="65" customFormat="1" ht="92.25" customHeight="1" x14ac:dyDescent="1.25">
      <c r="A39" s="104" t="s">
        <v>171</v>
      </c>
      <c r="B39" s="199" t="s">
        <v>121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1"/>
      <c r="P39" s="202"/>
      <c r="Q39" s="203"/>
      <c r="R39" s="202">
        <v>8</v>
      </c>
      <c r="S39" s="204"/>
      <c r="T39" s="480">
        <f>AF39+AI39+AL39+AO39+AR39+AU39+AX39+BA39</f>
        <v>72</v>
      </c>
      <c r="U39" s="481"/>
      <c r="V39" s="351">
        <f>AG39+AJ39+AM39+AP39+AS39+AV39+AY39+BB39</f>
        <v>34</v>
      </c>
      <c r="W39" s="352"/>
      <c r="X39" s="369">
        <v>18</v>
      </c>
      <c r="Y39" s="491"/>
      <c r="Z39" s="490"/>
      <c r="AA39" s="491"/>
      <c r="AB39" s="490"/>
      <c r="AC39" s="491"/>
      <c r="AD39" s="495">
        <v>16</v>
      </c>
      <c r="AE39" s="491"/>
      <c r="AF39" s="145"/>
      <c r="AG39" s="63"/>
      <c r="AH39" s="146"/>
      <c r="AI39" s="145"/>
      <c r="AJ39" s="63"/>
      <c r="AK39" s="146"/>
      <c r="AL39" s="145"/>
      <c r="AM39" s="63"/>
      <c r="AN39" s="146"/>
      <c r="AO39" s="145"/>
      <c r="AP39" s="63"/>
      <c r="AQ39" s="146"/>
      <c r="AR39" s="145"/>
      <c r="AS39" s="63"/>
      <c r="AT39" s="146"/>
      <c r="AU39" s="145"/>
      <c r="AV39" s="63"/>
      <c r="AW39" s="146"/>
      <c r="AX39" s="145"/>
      <c r="AY39" s="63"/>
      <c r="AZ39" s="146"/>
      <c r="BA39" s="145">
        <v>72</v>
      </c>
      <c r="BB39" s="63">
        <v>34</v>
      </c>
      <c r="BC39" s="146">
        <v>2</v>
      </c>
      <c r="BD39" s="369">
        <f>AH39+AK39+AN39+AQ39+AT39+AW39+AZ39+BC39</f>
        <v>2</v>
      </c>
      <c r="BE39" s="370"/>
      <c r="BF39" s="348" t="s">
        <v>203</v>
      </c>
      <c r="BG39" s="349"/>
      <c r="BH39" s="349"/>
      <c r="BI39" s="350"/>
    </row>
    <row r="40" spans="1:61" s="65" customFormat="1" ht="92.25" customHeight="1" x14ac:dyDescent="1.25">
      <c r="A40" s="104" t="s">
        <v>302</v>
      </c>
      <c r="B40" s="199" t="s">
        <v>120</v>
      </c>
      <c r="C40" s="424"/>
      <c r="D40" s="424"/>
      <c r="E40" s="424"/>
      <c r="F40" s="424"/>
      <c r="G40" s="424"/>
      <c r="H40" s="424"/>
      <c r="I40" s="424"/>
      <c r="J40" s="424"/>
      <c r="K40" s="424"/>
      <c r="L40" s="424"/>
      <c r="M40" s="424"/>
      <c r="N40" s="424"/>
      <c r="O40" s="425"/>
      <c r="P40" s="202"/>
      <c r="Q40" s="203"/>
      <c r="R40" s="202">
        <v>8</v>
      </c>
      <c r="S40" s="204"/>
      <c r="T40" s="480">
        <f>AF40+AI40+AL40+AO40+AR40+AU40+AX40+BA40</f>
        <v>144</v>
      </c>
      <c r="U40" s="481"/>
      <c r="V40" s="351">
        <f>AG40+AJ40+AM40+AP40+AS40+AV40+AY40+BB40</f>
        <v>76</v>
      </c>
      <c r="W40" s="352"/>
      <c r="X40" s="369">
        <v>40</v>
      </c>
      <c r="Y40" s="491"/>
      <c r="Z40" s="490"/>
      <c r="AA40" s="491"/>
      <c r="AB40" s="490"/>
      <c r="AC40" s="491"/>
      <c r="AD40" s="495">
        <v>36</v>
      </c>
      <c r="AE40" s="491"/>
      <c r="AF40" s="145"/>
      <c r="AG40" s="63"/>
      <c r="AH40" s="146"/>
      <c r="AI40" s="145"/>
      <c r="AJ40" s="63"/>
      <c r="AK40" s="146"/>
      <c r="AL40" s="145"/>
      <c r="AM40" s="63"/>
      <c r="AN40" s="146"/>
      <c r="AO40" s="145"/>
      <c r="AP40" s="63"/>
      <c r="AQ40" s="146"/>
      <c r="AR40" s="145"/>
      <c r="AS40" s="63"/>
      <c r="AT40" s="146"/>
      <c r="AU40" s="145"/>
      <c r="AV40" s="63"/>
      <c r="AW40" s="146"/>
      <c r="AX40" s="145"/>
      <c r="AY40" s="63"/>
      <c r="AZ40" s="146"/>
      <c r="BA40" s="145">
        <v>144</v>
      </c>
      <c r="BB40" s="63">
        <v>76</v>
      </c>
      <c r="BC40" s="146">
        <v>4</v>
      </c>
      <c r="BD40" s="369">
        <f>AH40+AK40+AN40+AQ40+AT40+AW40+AZ40+BC40</f>
        <v>4</v>
      </c>
      <c r="BE40" s="370"/>
      <c r="BF40" s="348" t="s">
        <v>204</v>
      </c>
      <c r="BG40" s="349"/>
      <c r="BH40" s="349"/>
      <c r="BI40" s="350"/>
    </row>
    <row r="41" spans="1:61" s="65" customFormat="1" ht="153" customHeight="1" x14ac:dyDescent="1.25">
      <c r="A41" s="105" t="s">
        <v>106</v>
      </c>
      <c r="B41" s="362" t="s">
        <v>175</v>
      </c>
      <c r="C41" s="424"/>
      <c r="D41" s="424"/>
      <c r="E41" s="424"/>
      <c r="F41" s="424"/>
      <c r="G41" s="424"/>
      <c r="H41" s="424"/>
      <c r="I41" s="424"/>
      <c r="J41" s="424"/>
      <c r="K41" s="424"/>
      <c r="L41" s="424"/>
      <c r="M41" s="424"/>
      <c r="N41" s="424"/>
      <c r="O41" s="425"/>
      <c r="P41" s="202"/>
      <c r="Q41" s="203"/>
      <c r="R41" s="202"/>
      <c r="S41" s="204"/>
      <c r="T41" s="429">
        <f>SUM(T42:U44)</f>
        <v>1114</v>
      </c>
      <c r="U41" s="430"/>
      <c r="V41" s="426">
        <f>SUM(V42:W44)</f>
        <v>510</v>
      </c>
      <c r="W41" s="427"/>
      <c r="X41" s="429">
        <f>SUM(X42:Y44)</f>
        <v>256</v>
      </c>
      <c r="Y41" s="430"/>
      <c r="Z41" s="357">
        <f>SUM(Z42:AA44)</f>
        <v>82</v>
      </c>
      <c r="AA41" s="358"/>
      <c r="AB41" s="357">
        <f>SUM(AB42:AC44)</f>
        <v>172</v>
      </c>
      <c r="AC41" s="358"/>
      <c r="AD41" s="365"/>
      <c r="AE41" s="365"/>
      <c r="AF41" s="102"/>
      <c r="AG41" s="103"/>
      <c r="AH41" s="106"/>
      <c r="AI41" s="102"/>
      <c r="AJ41" s="103"/>
      <c r="AK41" s="106"/>
      <c r="AL41" s="102"/>
      <c r="AM41" s="103"/>
      <c r="AN41" s="106"/>
      <c r="AO41" s="102"/>
      <c r="AP41" s="103"/>
      <c r="AQ41" s="106"/>
      <c r="AR41" s="102"/>
      <c r="AS41" s="103"/>
      <c r="AT41" s="106"/>
      <c r="AU41" s="102"/>
      <c r="AV41" s="103"/>
      <c r="AW41" s="106"/>
      <c r="AX41" s="102"/>
      <c r="AY41" s="103"/>
      <c r="AZ41" s="106"/>
      <c r="BA41" s="102"/>
      <c r="BB41" s="103"/>
      <c r="BC41" s="106"/>
      <c r="BD41" s="357"/>
      <c r="BE41" s="358"/>
      <c r="BF41" s="348"/>
      <c r="BG41" s="349"/>
      <c r="BH41" s="349"/>
      <c r="BI41" s="350"/>
    </row>
    <row r="42" spans="1:61" s="65" customFormat="1" ht="87" customHeight="1" x14ac:dyDescent="1.25">
      <c r="A42" s="104" t="s">
        <v>176</v>
      </c>
      <c r="B42" s="199" t="s">
        <v>137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1"/>
      <c r="P42" s="202" t="s">
        <v>139</v>
      </c>
      <c r="Q42" s="203"/>
      <c r="R42" s="202"/>
      <c r="S42" s="210"/>
      <c r="T42" s="205">
        <f>AF42+AI42+AL42+AO42+AR42+AU42+AX42+BA42</f>
        <v>497</v>
      </c>
      <c r="U42" s="206"/>
      <c r="V42" s="207">
        <f>AG42+AJ42+AM42+AP42+AS42+AV42+AY42+BB42</f>
        <v>238</v>
      </c>
      <c r="W42" s="208"/>
      <c r="X42" s="209">
        <f>34+50+34</f>
        <v>118</v>
      </c>
      <c r="Y42" s="203"/>
      <c r="Z42" s="202"/>
      <c r="AA42" s="203"/>
      <c r="AB42" s="202">
        <f>34+52+34</f>
        <v>120</v>
      </c>
      <c r="AC42" s="203"/>
      <c r="AD42" s="204"/>
      <c r="AE42" s="204"/>
      <c r="AF42" s="163">
        <v>136</v>
      </c>
      <c r="AG42" s="164">
        <v>68</v>
      </c>
      <c r="AH42" s="165">
        <v>3</v>
      </c>
      <c r="AI42" s="163">
        <v>225</v>
      </c>
      <c r="AJ42" s="164">
        <v>102</v>
      </c>
      <c r="AK42" s="165">
        <v>6</v>
      </c>
      <c r="AL42" s="163">
        <v>136</v>
      </c>
      <c r="AM42" s="164">
        <v>68</v>
      </c>
      <c r="AN42" s="165">
        <v>3</v>
      </c>
      <c r="AO42" s="107"/>
      <c r="AP42" s="164"/>
      <c r="AQ42" s="108"/>
      <c r="AR42" s="163"/>
      <c r="AS42" s="164"/>
      <c r="AT42" s="165"/>
      <c r="AU42" s="163"/>
      <c r="AV42" s="164"/>
      <c r="AW42" s="165"/>
      <c r="AX42" s="163"/>
      <c r="AY42" s="164"/>
      <c r="AZ42" s="165"/>
      <c r="BA42" s="163"/>
      <c r="BB42" s="164"/>
      <c r="BC42" s="165"/>
      <c r="BD42" s="209">
        <f>AH42+AK42+AN42+AQ42+AT42+AW42+AZ42+BC42</f>
        <v>12</v>
      </c>
      <c r="BE42" s="210"/>
      <c r="BF42" s="348" t="s">
        <v>205</v>
      </c>
      <c r="BG42" s="349"/>
      <c r="BH42" s="349"/>
      <c r="BI42" s="350"/>
    </row>
    <row r="43" spans="1:61" s="65" customFormat="1" ht="85.5" customHeight="1" x14ac:dyDescent="1.25">
      <c r="A43" s="104" t="s">
        <v>177</v>
      </c>
      <c r="B43" s="199" t="s">
        <v>138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1"/>
      <c r="P43" s="202">
        <v>1.2</v>
      </c>
      <c r="Q43" s="203"/>
      <c r="R43" s="202"/>
      <c r="S43" s="210"/>
      <c r="T43" s="205">
        <f>AF43+AI43+AL43+AO43+AR43+AU43+AX43+BA43</f>
        <v>481</v>
      </c>
      <c r="U43" s="206"/>
      <c r="V43" s="207">
        <f>AG43+AJ43+AM43+AP43+AS43+AV43+AY43+BB43</f>
        <v>204</v>
      </c>
      <c r="W43" s="208"/>
      <c r="X43" s="209">
        <v>104</v>
      </c>
      <c r="Y43" s="203"/>
      <c r="Z43" s="202">
        <v>48</v>
      </c>
      <c r="AA43" s="203"/>
      <c r="AB43" s="202">
        <v>52</v>
      </c>
      <c r="AC43" s="203"/>
      <c r="AD43" s="204"/>
      <c r="AE43" s="204"/>
      <c r="AF43" s="163">
        <v>256</v>
      </c>
      <c r="AG43" s="164">
        <v>102</v>
      </c>
      <c r="AH43" s="165">
        <v>6</v>
      </c>
      <c r="AI43" s="163">
        <v>225</v>
      </c>
      <c r="AJ43" s="164">
        <v>102</v>
      </c>
      <c r="AK43" s="165">
        <v>6</v>
      </c>
      <c r="AL43" s="163"/>
      <c r="AM43" s="164"/>
      <c r="AN43" s="165"/>
      <c r="AO43" s="163"/>
      <c r="AP43" s="164"/>
      <c r="AQ43" s="165"/>
      <c r="AR43" s="163"/>
      <c r="AS43" s="164"/>
      <c r="AT43" s="165"/>
      <c r="AU43" s="163"/>
      <c r="AV43" s="164"/>
      <c r="AW43" s="165"/>
      <c r="AX43" s="163"/>
      <c r="AY43" s="164"/>
      <c r="AZ43" s="165"/>
      <c r="BA43" s="163"/>
      <c r="BB43" s="164"/>
      <c r="BC43" s="165"/>
      <c r="BD43" s="209">
        <f>AH43+AK43+AN43+AQ43+AT43+AW43+AZ43+BC43</f>
        <v>12</v>
      </c>
      <c r="BE43" s="210"/>
      <c r="BF43" s="348" t="s">
        <v>205</v>
      </c>
      <c r="BG43" s="349"/>
      <c r="BH43" s="349"/>
      <c r="BI43" s="350"/>
    </row>
    <row r="44" spans="1:61" s="65" customFormat="1" ht="88.5" customHeight="1" thickBot="1" x14ac:dyDescent="1.3">
      <c r="A44" s="109" t="s">
        <v>178</v>
      </c>
      <c r="B44" s="409" t="s">
        <v>140</v>
      </c>
      <c r="C44" s="382"/>
      <c r="D44" s="382"/>
      <c r="E44" s="382"/>
      <c r="F44" s="382"/>
      <c r="G44" s="382"/>
      <c r="H44" s="382"/>
      <c r="I44" s="382"/>
      <c r="J44" s="382"/>
      <c r="K44" s="382"/>
      <c r="L44" s="382"/>
      <c r="M44" s="382"/>
      <c r="N44" s="382"/>
      <c r="O44" s="410"/>
      <c r="P44" s="260">
        <v>2</v>
      </c>
      <c r="Q44" s="261"/>
      <c r="R44" s="260"/>
      <c r="S44" s="384"/>
      <c r="T44" s="411">
        <f>AF44+AI44+AL44+AO44+AR44+AU44+AX44+BA44</f>
        <v>136</v>
      </c>
      <c r="U44" s="294"/>
      <c r="V44" s="293">
        <f>AG44+AJ44+AM44+AP44+AS44+AV44+AY44+BB44</f>
        <v>68</v>
      </c>
      <c r="W44" s="295"/>
      <c r="X44" s="353">
        <v>34</v>
      </c>
      <c r="Y44" s="261"/>
      <c r="Z44" s="260">
        <v>34</v>
      </c>
      <c r="AA44" s="261"/>
      <c r="AB44" s="260"/>
      <c r="AC44" s="261"/>
      <c r="AD44" s="384"/>
      <c r="AE44" s="384"/>
      <c r="AF44" s="184"/>
      <c r="AG44" s="185"/>
      <c r="AH44" s="186"/>
      <c r="AI44" s="184">
        <v>136</v>
      </c>
      <c r="AJ44" s="185">
        <v>68</v>
      </c>
      <c r="AK44" s="186">
        <v>3</v>
      </c>
      <c r="AL44" s="184"/>
      <c r="AM44" s="185"/>
      <c r="AN44" s="186"/>
      <c r="AO44" s="171"/>
      <c r="AP44" s="185"/>
      <c r="AQ44" s="178"/>
      <c r="AR44" s="184"/>
      <c r="AS44" s="185"/>
      <c r="AT44" s="186"/>
      <c r="AU44" s="184"/>
      <c r="AV44" s="185"/>
      <c r="AW44" s="186"/>
      <c r="AX44" s="184"/>
      <c r="AY44" s="185"/>
      <c r="AZ44" s="186"/>
      <c r="BA44" s="184"/>
      <c r="BB44" s="185"/>
      <c r="BC44" s="186"/>
      <c r="BD44" s="353">
        <f>AH44+AK44+AN44+AQ44+AT44+AW44+AZ44+BC44</f>
        <v>3</v>
      </c>
      <c r="BE44" s="361"/>
      <c r="BF44" s="354" t="s">
        <v>205</v>
      </c>
      <c r="BG44" s="355"/>
      <c r="BH44" s="355"/>
      <c r="BI44" s="356"/>
    </row>
    <row r="45" spans="1:61" s="65" customFormat="1" ht="88.5" customHeight="1" x14ac:dyDescent="1.25">
      <c r="A45" s="110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2"/>
      <c r="Q45" s="112"/>
      <c r="R45" s="112"/>
      <c r="S45" s="112"/>
      <c r="T45" s="173"/>
      <c r="U45" s="173"/>
      <c r="V45" s="173"/>
      <c r="W45" s="173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3"/>
      <c r="BG45" s="113"/>
      <c r="BH45" s="113"/>
      <c r="BI45" s="113"/>
    </row>
    <row r="46" spans="1:61" s="65" customFormat="1" ht="88.5" customHeight="1" x14ac:dyDescent="1.25">
      <c r="A46" s="110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2"/>
      <c r="Q46" s="112"/>
      <c r="R46" s="112"/>
      <c r="S46" s="112"/>
      <c r="T46" s="173"/>
      <c r="U46" s="173"/>
      <c r="V46" s="173"/>
      <c r="W46" s="173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3"/>
      <c r="BG46" s="113"/>
      <c r="BH46" s="113"/>
      <c r="BI46" s="113"/>
    </row>
    <row r="47" spans="1:61" s="65" customFormat="1" ht="22.5" customHeight="1" x14ac:dyDescent="1.25">
      <c r="A47" s="110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2"/>
      <c r="Q47" s="112"/>
      <c r="R47" s="112"/>
      <c r="S47" s="112"/>
      <c r="T47" s="173"/>
      <c r="U47" s="173"/>
      <c r="V47" s="173"/>
      <c r="W47" s="173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3"/>
      <c r="BG47" s="113"/>
      <c r="BH47" s="113"/>
      <c r="BI47" s="113"/>
    </row>
    <row r="48" spans="1:61" s="118" customFormat="1" ht="138.75" customHeight="1" thickBot="1" x14ac:dyDescent="0.3">
      <c r="A48" s="117" t="s">
        <v>331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7"/>
      <c r="BG48" s="117"/>
      <c r="BH48" s="117"/>
      <c r="BI48" s="117"/>
    </row>
    <row r="49" spans="1:61" s="65" customFormat="1" ht="87" customHeight="1" thickBot="1" x14ac:dyDescent="1.3">
      <c r="A49" s="389" t="s">
        <v>94</v>
      </c>
      <c r="B49" s="397" t="s">
        <v>278</v>
      </c>
      <c r="C49" s="398"/>
      <c r="D49" s="398"/>
      <c r="E49" s="398"/>
      <c r="F49" s="398"/>
      <c r="G49" s="398"/>
      <c r="H49" s="398"/>
      <c r="I49" s="398"/>
      <c r="J49" s="398"/>
      <c r="K49" s="398"/>
      <c r="L49" s="398"/>
      <c r="M49" s="398"/>
      <c r="N49" s="398"/>
      <c r="O49" s="399"/>
      <c r="P49" s="315" t="s">
        <v>8</v>
      </c>
      <c r="Q49" s="314"/>
      <c r="R49" s="315" t="s">
        <v>9</v>
      </c>
      <c r="S49" s="307"/>
      <c r="T49" s="412" t="s">
        <v>10</v>
      </c>
      <c r="U49" s="413"/>
      <c r="V49" s="413"/>
      <c r="W49" s="413"/>
      <c r="X49" s="413"/>
      <c r="Y49" s="413"/>
      <c r="Z49" s="413"/>
      <c r="AA49" s="413"/>
      <c r="AB49" s="413"/>
      <c r="AC49" s="413"/>
      <c r="AD49" s="413"/>
      <c r="AE49" s="414"/>
      <c r="AF49" s="415" t="s">
        <v>33</v>
      </c>
      <c r="AG49" s="416"/>
      <c r="AH49" s="416"/>
      <c r="AI49" s="416"/>
      <c r="AJ49" s="416"/>
      <c r="AK49" s="416"/>
      <c r="AL49" s="416"/>
      <c r="AM49" s="416"/>
      <c r="AN49" s="416"/>
      <c r="AO49" s="416"/>
      <c r="AP49" s="416"/>
      <c r="AQ49" s="416"/>
      <c r="AR49" s="416"/>
      <c r="AS49" s="416"/>
      <c r="AT49" s="416"/>
      <c r="AU49" s="416"/>
      <c r="AV49" s="416"/>
      <c r="AW49" s="416"/>
      <c r="AX49" s="416"/>
      <c r="AY49" s="416"/>
      <c r="AZ49" s="416"/>
      <c r="BA49" s="416"/>
      <c r="BB49" s="416"/>
      <c r="BC49" s="417"/>
      <c r="BD49" s="418" t="s">
        <v>23</v>
      </c>
      <c r="BE49" s="419"/>
      <c r="BF49" s="306" t="s">
        <v>95</v>
      </c>
      <c r="BG49" s="307"/>
      <c r="BH49" s="307"/>
      <c r="BI49" s="308"/>
    </row>
    <row r="50" spans="1:61" s="65" customFormat="1" ht="69.75" customHeight="1" thickBot="1" x14ac:dyDescent="1.3">
      <c r="A50" s="390"/>
      <c r="B50" s="400"/>
      <c r="C50" s="401"/>
      <c r="D50" s="401"/>
      <c r="E50" s="401"/>
      <c r="F50" s="401"/>
      <c r="G50" s="401"/>
      <c r="H50" s="401"/>
      <c r="I50" s="401"/>
      <c r="J50" s="401"/>
      <c r="K50" s="401"/>
      <c r="L50" s="401"/>
      <c r="M50" s="401"/>
      <c r="N50" s="401"/>
      <c r="O50" s="402"/>
      <c r="P50" s="316"/>
      <c r="Q50" s="256"/>
      <c r="R50" s="316"/>
      <c r="S50" s="310"/>
      <c r="T50" s="306" t="s">
        <v>5</v>
      </c>
      <c r="U50" s="314"/>
      <c r="V50" s="315" t="s">
        <v>11</v>
      </c>
      <c r="W50" s="308"/>
      <c r="X50" s="318" t="s">
        <v>12</v>
      </c>
      <c r="Y50" s="318"/>
      <c r="Z50" s="318"/>
      <c r="AA50" s="318"/>
      <c r="AB50" s="318"/>
      <c r="AC50" s="318"/>
      <c r="AD50" s="318"/>
      <c r="AE50" s="319"/>
      <c r="AF50" s="252" t="s">
        <v>14</v>
      </c>
      <c r="AG50" s="253"/>
      <c r="AH50" s="253"/>
      <c r="AI50" s="253"/>
      <c r="AJ50" s="253"/>
      <c r="AK50" s="254"/>
      <c r="AL50" s="252" t="s">
        <v>15</v>
      </c>
      <c r="AM50" s="253"/>
      <c r="AN50" s="253"/>
      <c r="AO50" s="253"/>
      <c r="AP50" s="253"/>
      <c r="AQ50" s="254"/>
      <c r="AR50" s="252" t="s">
        <v>16</v>
      </c>
      <c r="AS50" s="253"/>
      <c r="AT50" s="253"/>
      <c r="AU50" s="253"/>
      <c r="AV50" s="253"/>
      <c r="AW50" s="254"/>
      <c r="AX50" s="252" t="s">
        <v>112</v>
      </c>
      <c r="AY50" s="253"/>
      <c r="AZ50" s="253"/>
      <c r="BA50" s="253"/>
      <c r="BB50" s="253"/>
      <c r="BC50" s="254"/>
      <c r="BD50" s="420"/>
      <c r="BE50" s="421"/>
      <c r="BF50" s="309"/>
      <c r="BG50" s="310"/>
      <c r="BH50" s="310"/>
      <c r="BI50" s="311"/>
    </row>
    <row r="51" spans="1:61" s="65" customFormat="1" ht="159" customHeight="1" thickBot="1" x14ac:dyDescent="1.3">
      <c r="A51" s="390"/>
      <c r="B51" s="400"/>
      <c r="C51" s="401"/>
      <c r="D51" s="401"/>
      <c r="E51" s="401"/>
      <c r="F51" s="401"/>
      <c r="G51" s="401"/>
      <c r="H51" s="401"/>
      <c r="I51" s="401"/>
      <c r="J51" s="401"/>
      <c r="K51" s="401"/>
      <c r="L51" s="401"/>
      <c r="M51" s="401"/>
      <c r="N51" s="401"/>
      <c r="O51" s="402"/>
      <c r="P51" s="316"/>
      <c r="Q51" s="256"/>
      <c r="R51" s="316"/>
      <c r="S51" s="310"/>
      <c r="T51" s="309"/>
      <c r="U51" s="256"/>
      <c r="V51" s="316"/>
      <c r="W51" s="311"/>
      <c r="X51" s="255" t="s">
        <v>13</v>
      </c>
      <c r="Y51" s="256"/>
      <c r="Z51" s="320" t="s">
        <v>96</v>
      </c>
      <c r="AA51" s="256"/>
      <c r="AB51" s="320" t="s">
        <v>97</v>
      </c>
      <c r="AC51" s="256"/>
      <c r="AD51" s="316" t="s">
        <v>71</v>
      </c>
      <c r="AE51" s="310"/>
      <c r="AF51" s="259" t="s">
        <v>127</v>
      </c>
      <c r="AG51" s="253"/>
      <c r="AH51" s="254"/>
      <c r="AI51" s="259" t="s">
        <v>128</v>
      </c>
      <c r="AJ51" s="253"/>
      <c r="AK51" s="254"/>
      <c r="AL51" s="259" t="s">
        <v>129</v>
      </c>
      <c r="AM51" s="253"/>
      <c r="AN51" s="254"/>
      <c r="AO51" s="259" t="s">
        <v>130</v>
      </c>
      <c r="AP51" s="253"/>
      <c r="AQ51" s="254"/>
      <c r="AR51" s="259" t="s">
        <v>131</v>
      </c>
      <c r="AS51" s="253"/>
      <c r="AT51" s="254"/>
      <c r="AU51" s="259" t="s">
        <v>132</v>
      </c>
      <c r="AV51" s="253"/>
      <c r="AW51" s="254"/>
      <c r="AX51" s="259" t="s">
        <v>287</v>
      </c>
      <c r="AY51" s="253"/>
      <c r="AZ51" s="254"/>
      <c r="BA51" s="259" t="s">
        <v>288</v>
      </c>
      <c r="BB51" s="253"/>
      <c r="BC51" s="254"/>
      <c r="BD51" s="420"/>
      <c r="BE51" s="421"/>
      <c r="BF51" s="309"/>
      <c r="BG51" s="310"/>
      <c r="BH51" s="310"/>
      <c r="BI51" s="311"/>
    </row>
    <row r="52" spans="1:61" s="65" customFormat="1" ht="391.5" customHeight="1" thickBot="1" x14ac:dyDescent="1.3">
      <c r="A52" s="391"/>
      <c r="B52" s="403"/>
      <c r="C52" s="404"/>
      <c r="D52" s="404"/>
      <c r="E52" s="404"/>
      <c r="F52" s="404"/>
      <c r="G52" s="404"/>
      <c r="H52" s="404"/>
      <c r="I52" s="404"/>
      <c r="J52" s="404"/>
      <c r="K52" s="404"/>
      <c r="L52" s="404"/>
      <c r="M52" s="404"/>
      <c r="N52" s="404"/>
      <c r="O52" s="405"/>
      <c r="P52" s="317"/>
      <c r="Q52" s="258"/>
      <c r="R52" s="317"/>
      <c r="S52" s="257"/>
      <c r="T52" s="312"/>
      <c r="U52" s="258"/>
      <c r="V52" s="317"/>
      <c r="W52" s="313"/>
      <c r="X52" s="257"/>
      <c r="Y52" s="258"/>
      <c r="Z52" s="317"/>
      <c r="AA52" s="258"/>
      <c r="AB52" s="317"/>
      <c r="AC52" s="258"/>
      <c r="AD52" s="317"/>
      <c r="AE52" s="257"/>
      <c r="AF52" s="91" t="s">
        <v>3</v>
      </c>
      <c r="AG52" s="92" t="s">
        <v>17</v>
      </c>
      <c r="AH52" s="93" t="s">
        <v>18</v>
      </c>
      <c r="AI52" s="91" t="s">
        <v>3</v>
      </c>
      <c r="AJ52" s="92" t="s">
        <v>17</v>
      </c>
      <c r="AK52" s="93" t="s">
        <v>18</v>
      </c>
      <c r="AL52" s="91" t="s">
        <v>3</v>
      </c>
      <c r="AM52" s="92" t="s">
        <v>17</v>
      </c>
      <c r="AN52" s="93" t="s">
        <v>18</v>
      </c>
      <c r="AO52" s="91" t="s">
        <v>3</v>
      </c>
      <c r="AP52" s="92" t="s">
        <v>17</v>
      </c>
      <c r="AQ52" s="93" t="s">
        <v>18</v>
      </c>
      <c r="AR52" s="91" t="s">
        <v>3</v>
      </c>
      <c r="AS52" s="92" t="s">
        <v>17</v>
      </c>
      <c r="AT52" s="93" t="s">
        <v>18</v>
      </c>
      <c r="AU52" s="94" t="s">
        <v>3</v>
      </c>
      <c r="AV52" s="95" t="s">
        <v>17</v>
      </c>
      <c r="AW52" s="96" t="s">
        <v>18</v>
      </c>
      <c r="AX52" s="91" t="s">
        <v>3</v>
      </c>
      <c r="AY52" s="92" t="s">
        <v>17</v>
      </c>
      <c r="AZ52" s="93" t="s">
        <v>18</v>
      </c>
      <c r="BA52" s="91" t="s">
        <v>3</v>
      </c>
      <c r="BB52" s="92" t="s">
        <v>17</v>
      </c>
      <c r="BC52" s="93" t="s">
        <v>18</v>
      </c>
      <c r="BD52" s="422"/>
      <c r="BE52" s="423"/>
      <c r="BF52" s="312"/>
      <c r="BG52" s="257"/>
      <c r="BH52" s="257"/>
      <c r="BI52" s="313"/>
    </row>
    <row r="53" spans="1:61" s="65" customFormat="1" ht="173.25" customHeight="1" x14ac:dyDescent="1.25">
      <c r="A53" s="98" t="s">
        <v>103</v>
      </c>
      <c r="B53" s="362" t="s">
        <v>179</v>
      </c>
      <c r="C53" s="363"/>
      <c r="D53" s="363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4"/>
      <c r="P53" s="202"/>
      <c r="Q53" s="203"/>
      <c r="R53" s="202"/>
      <c r="S53" s="204"/>
      <c r="T53" s="359">
        <f>T54+T60</f>
        <v>2431</v>
      </c>
      <c r="U53" s="358"/>
      <c r="V53" s="365">
        <f>V54+V60</f>
        <v>948</v>
      </c>
      <c r="W53" s="358"/>
      <c r="X53" s="359">
        <f>X54+X60</f>
        <v>424</v>
      </c>
      <c r="Y53" s="358"/>
      <c r="Z53" s="357">
        <f>Z54+Z60</f>
        <v>198</v>
      </c>
      <c r="AA53" s="358"/>
      <c r="AB53" s="357">
        <f>AB54+AB60</f>
        <v>326</v>
      </c>
      <c r="AC53" s="358"/>
      <c r="AD53" s="365">
        <f>AD54+AD60</f>
        <v>0</v>
      </c>
      <c r="AE53" s="358"/>
      <c r="AF53" s="102"/>
      <c r="AG53" s="103"/>
      <c r="AH53" s="106"/>
      <c r="AI53" s="102"/>
      <c r="AJ53" s="103"/>
      <c r="AK53" s="106"/>
      <c r="AL53" s="102"/>
      <c r="AM53" s="103"/>
      <c r="AN53" s="106"/>
      <c r="AO53" s="102"/>
      <c r="AP53" s="103"/>
      <c r="AQ53" s="106"/>
      <c r="AR53" s="102"/>
      <c r="AS53" s="103"/>
      <c r="AT53" s="106"/>
      <c r="AU53" s="102"/>
      <c r="AV53" s="103"/>
      <c r="AW53" s="106"/>
      <c r="AX53" s="102"/>
      <c r="AY53" s="103"/>
      <c r="AZ53" s="106"/>
      <c r="BA53" s="102"/>
      <c r="BB53" s="103"/>
      <c r="BC53" s="106"/>
      <c r="BD53" s="359">
        <f>BD54+BD60</f>
        <v>0</v>
      </c>
      <c r="BE53" s="358"/>
      <c r="BF53" s="366"/>
      <c r="BG53" s="367"/>
      <c r="BH53" s="367"/>
      <c r="BI53" s="368"/>
    </row>
    <row r="54" spans="1:61" s="65" customFormat="1" ht="140.25" customHeight="1" x14ac:dyDescent="1.25">
      <c r="A54" s="98" t="s">
        <v>104</v>
      </c>
      <c r="B54" s="362" t="s">
        <v>180</v>
      </c>
      <c r="C54" s="363"/>
      <c r="D54" s="363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4"/>
      <c r="P54" s="202"/>
      <c r="Q54" s="203"/>
      <c r="R54" s="202"/>
      <c r="S54" s="204"/>
      <c r="T54" s="359">
        <f>SUM(T55:U59)</f>
        <v>747</v>
      </c>
      <c r="U54" s="358"/>
      <c r="V54" s="365">
        <f>SUM(V55:W59)</f>
        <v>284</v>
      </c>
      <c r="W54" s="358"/>
      <c r="X54" s="359">
        <f>SUM(X55:Y59)</f>
        <v>102</v>
      </c>
      <c r="Y54" s="358"/>
      <c r="Z54" s="357">
        <f>SUM(Z55:AA59)</f>
        <v>48</v>
      </c>
      <c r="AA54" s="358"/>
      <c r="AB54" s="357">
        <f>SUM(AB55:AC59)</f>
        <v>134</v>
      </c>
      <c r="AC54" s="358"/>
      <c r="AD54" s="365">
        <f>SUM(AD57:AE59)</f>
        <v>0</v>
      </c>
      <c r="AE54" s="385"/>
      <c r="AF54" s="102"/>
      <c r="AG54" s="103"/>
      <c r="AH54" s="106"/>
      <c r="AI54" s="102"/>
      <c r="AJ54" s="103"/>
      <c r="AK54" s="106"/>
      <c r="AL54" s="102"/>
      <c r="AM54" s="103"/>
      <c r="AN54" s="106"/>
      <c r="AO54" s="102"/>
      <c r="AP54" s="103"/>
      <c r="AQ54" s="106"/>
      <c r="AR54" s="102"/>
      <c r="AS54" s="103"/>
      <c r="AT54" s="106"/>
      <c r="AU54" s="102"/>
      <c r="AV54" s="103"/>
      <c r="AW54" s="106"/>
      <c r="AX54" s="102"/>
      <c r="AY54" s="103"/>
      <c r="AZ54" s="106"/>
      <c r="BA54" s="102"/>
      <c r="BB54" s="103"/>
      <c r="BC54" s="106"/>
      <c r="BD54" s="357"/>
      <c r="BE54" s="365"/>
      <c r="BF54" s="348"/>
      <c r="BG54" s="349"/>
      <c r="BH54" s="349"/>
      <c r="BI54" s="350"/>
    </row>
    <row r="55" spans="1:61" s="65" customFormat="1" ht="186" customHeight="1" x14ac:dyDescent="1.25">
      <c r="A55" s="104" t="s">
        <v>183</v>
      </c>
      <c r="B55" s="199" t="s">
        <v>145</v>
      </c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1"/>
      <c r="P55" s="202"/>
      <c r="Q55" s="203"/>
      <c r="R55" s="202">
        <v>1</v>
      </c>
      <c r="S55" s="204"/>
      <c r="T55" s="205">
        <f>AF55+AI55+AL55+AO55+AR55+AU55+AX55+BA55</f>
        <v>94</v>
      </c>
      <c r="U55" s="206"/>
      <c r="V55" s="207">
        <f>AG55+AJ55+AM55+AP55+AS55+AV55+AY55+BB55</f>
        <v>34</v>
      </c>
      <c r="W55" s="208"/>
      <c r="X55" s="209"/>
      <c r="Y55" s="203"/>
      <c r="Z55" s="202"/>
      <c r="AA55" s="203"/>
      <c r="AB55" s="202">
        <v>34</v>
      </c>
      <c r="AC55" s="203"/>
      <c r="AD55" s="204"/>
      <c r="AE55" s="204"/>
      <c r="AF55" s="163">
        <v>94</v>
      </c>
      <c r="AG55" s="164">
        <v>34</v>
      </c>
      <c r="AH55" s="165">
        <v>3</v>
      </c>
      <c r="AI55" s="163"/>
      <c r="AJ55" s="164"/>
      <c r="AK55" s="165"/>
      <c r="AL55" s="163"/>
      <c r="AM55" s="164"/>
      <c r="AN55" s="151"/>
      <c r="AO55" s="163"/>
      <c r="AP55" s="164"/>
      <c r="AQ55" s="165"/>
      <c r="AR55" s="154"/>
      <c r="AS55" s="164"/>
      <c r="AT55" s="165"/>
      <c r="AU55" s="163"/>
      <c r="AV55" s="164"/>
      <c r="AW55" s="165"/>
      <c r="AX55" s="163"/>
      <c r="AY55" s="164"/>
      <c r="AZ55" s="165"/>
      <c r="BA55" s="163"/>
      <c r="BB55" s="164"/>
      <c r="BC55" s="165"/>
      <c r="BD55" s="209">
        <f>AH55+AK55+AN55+AQ55+AT55+AW55+AZ55+BC55</f>
        <v>3</v>
      </c>
      <c r="BE55" s="210"/>
      <c r="BF55" s="211" t="s">
        <v>268</v>
      </c>
      <c r="BG55" s="212"/>
      <c r="BH55" s="212"/>
      <c r="BI55" s="213"/>
    </row>
    <row r="56" spans="1:61" s="65" customFormat="1" ht="126" customHeight="1" x14ac:dyDescent="1.25">
      <c r="A56" s="104" t="s">
        <v>184</v>
      </c>
      <c r="B56" s="199" t="s">
        <v>144</v>
      </c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1"/>
      <c r="P56" s="202">
        <v>2</v>
      </c>
      <c r="Q56" s="203"/>
      <c r="R56" s="202">
        <v>1</v>
      </c>
      <c r="S56" s="204"/>
      <c r="T56" s="205">
        <f>AF56+AI56+AL56+AO56+AR56+AU56+AX56+BA56</f>
        <v>266</v>
      </c>
      <c r="U56" s="206"/>
      <c r="V56" s="207">
        <f>AG56+AJ56+AM56+AP56+AS56+AV56+AY56+BB56</f>
        <v>100</v>
      </c>
      <c r="W56" s="208"/>
      <c r="X56" s="209"/>
      <c r="Y56" s="203"/>
      <c r="Z56" s="202"/>
      <c r="AA56" s="203"/>
      <c r="AB56" s="202">
        <v>100</v>
      </c>
      <c r="AC56" s="203"/>
      <c r="AD56" s="204"/>
      <c r="AE56" s="204"/>
      <c r="AF56" s="163">
        <v>130</v>
      </c>
      <c r="AG56" s="164">
        <v>50</v>
      </c>
      <c r="AH56" s="165">
        <v>3</v>
      </c>
      <c r="AI56" s="163">
        <v>136</v>
      </c>
      <c r="AJ56" s="164">
        <v>50</v>
      </c>
      <c r="AK56" s="165">
        <v>3</v>
      </c>
      <c r="AL56" s="163"/>
      <c r="AM56" s="164"/>
      <c r="AN56" s="165"/>
      <c r="AO56" s="163"/>
      <c r="AP56" s="164"/>
      <c r="AQ56" s="165"/>
      <c r="AR56" s="163"/>
      <c r="AS56" s="164"/>
      <c r="AT56" s="165"/>
      <c r="AU56" s="163"/>
      <c r="AV56" s="164"/>
      <c r="AW56" s="165"/>
      <c r="AX56" s="163"/>
      <c r="AY56" s="164"/>
      <c r="AZ56" s="165"/>
      <c r="BA56" s="163"/>
      <c r="BB56" s="164"/>
      <c r="BC56" s="165"/>
      <c r="BD56" s="209">
        <f>AH56+AK56+AN56+AQ56+AT56+AW56+AZ56+BC56</f>
        <v>6</v>
      </c>
      <c r="BE56" s="210"/>
      <c r="BF56" s="211" t="s">
        <v>268</v>
      </c>
      <c r="BG56" s="212"/>
      <c r="BH56" s="212"/>
      <c r="BI56" s="213"/>
    </row>
    <row r="57" spans="1:61" s="65" customFormat="1" ht="215.25" customHeight="1" x14ac:dyDescent="1.25">
      <c r="A57" s="104" t="s">
        <v>185</v>
      </c>
      <c r="B57" s="199" t="s">
        <v>275</v>
      </c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1"/>
      <c r="P57" s="202"/>
      <c r="Q57" s="203"/>
      <c r="R57" s="202">
        <v>6</v>
      </c>
      <c r="S57" s="204"/>
      <c r="T57" s="205">
        <f>AF57+AI57+AL57+AO57+AR57+AU57+AX57+BA57</f>
        <v>136</v>
      </c>
      <c r="U57" s="206"/>
      <c r="V57" s="207">
        <f>AG57+AJ57+AM57+AP57+AS57+AV57+AY57+BB57</f>
        <v>50</v>
      </c>
      <c r="W57" s="208"/>
      <c r="X57" s="209">
        <v>34</v>
      </c>
      <c r="Y57" s="203"/>
      <c r="Z57" s="202">
        <v>16</v>
      </c>
      <c r="AA57" s="203"/>
      <c r="AB57" s="202"/>
      <c r="AC57" s="203"/>
      <c r="AD57" s="204"/>
      <c r="AE57" s="204"/>
      <c r="AF57" s="163"/>
      <c r="AG57" s="164"/>
      <c r="AH57" s="165"/>
      <c r="AI57" s="163"/>
      <c r="AJ57" s="164"/>
      <c r="AK57" s="165"/>
      <c r="AL57" s="163"/>
      <c r="AM57" s="164"/>
      <c r="AN57" s="165"/>
      <c r="AO57" s="163"/>
      <c r="AP57" s="164"/>
      <c r="AQ57" s="165"/>
      <c r="AR57" s="163"/>
      <c r="AS57" s="164"/>
      <c r="AT57" s="165"/>
      <c r="AU57" s="163">
        <v>136</v>
      </c>
      <c r="AV57" s="164">
        <v>50</v>
      </c>
      <c r="AW57" s="165">
        <v>3</v>
      </c>
      <c r="AX57" s="163"/>
      <c r="AY57" s="164"/>
      <c r="AZ57" s="165"/>
      <c r="BA57" s="163"/>
      <c r="BB57" s="164"/>
      <c r="BC57" s="165"/>
      <c r="BD57" s="209">
        <f>AH57+AK57+AN57+AQ57+AT57+AW57+AZ57+BC57</f>
        <v>3</v>
      </c>
      <c r="BE57" s="210"/>
      <c r="BF57" s="348" t="s">
        <v>206</v>
      </c>
      <c r="BG57" s="349"/>
      <c r="BH57" s="349"/>
      <c r="BI57" s="350"/>
    </row>
    <row r="58" spans="1:61" s="65" customFormat="1" ht="102" customHeight="1" x14ac:dyDescent="1.25">
      <c r="A58" s="104" t="s">
        <v>186</v>
      </c>
      <c r="B58" s="199" t="s">
        <v>149</v>
      </c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1"/>
      <c r="P58" s="202">
        <v>7</v>
      </c>
      <c r="Q58" s="203"/>
      <c r="R58" s="202"/>
      <c r="S58" s="204"/>
      <c r="T58" s="205">
        <f>AF58+AI58+AL58+AO58+AR58+AU58+AX58+BA58</f>
        <v>136</v>
      </c>
      <c r="U58" s="206"/>
      <c r="V58" s="207">
        <f>AG58+AJ58+AM58+AP58+AS58+AV58+AY58+BB58</f>
        <v>50</v>
      </c>
      <c r="W58" s="208"/>
      <c r="X58" s="209">
        <v>34</v>
      </c>
      <c r="Y58" s="203"/>
      <c r="Z58" s="202">
        <v>16</v>
      </c>
      <c r="AA58" s="203"/>
      <c r="AB58" s="202"/>
      <c r="AC58" s="203"/>
      <c r="AD58" s="204"/>
      <c r="AE58" s="204"/>
      <c r="AF58" s="163"/>
      <c r="AG58" s="164"/>
      <c r="AH58" s="165"/>
      <c r="AI58" s="163"/>
      <c r="AJ58" s="164"/>
      <c r="AK58" s="165"/>
      <c r="AL58" s="163"/>
      <c r="AM58" s="164"/>
      <c r="AN58" s="165"/>
      <c r="AO58" s="163"/>
      <c r="AP58" s="164"/>
      <c r="AQ58" s="165"/>
      <c r="AR58" s="163"/>
      <c r="AS58" s="164"/>
      <c r="AT58" s="165"/>
      <c r="AU58" s="163"/>
      <c r="AV58" s="164"/>
      <c r="AW58" s="165"/>
      <c r="AX58" s="163">
        <v>136</v>
      </c>
      <c r="AY58" s="164">
        <v>50</v>
      </c>
      <c r="AZ58" s="165">
        <v>3</v>
      </c>
      <c r="BA58" s="163"/>
      <c r="BB58" s="164"/>
      <c r="BC58" s="165"/>
      <c r="BD58" s="209">
        <f>AH58+AK58+AN58+AQ58+AT58+AW58+AZ58+BC58</f>
        <v>3</v>
      </c>
      <c r="BE58" s="210"/>
      <c r="BF58" s="348" t="s">
        <v>206</v>
      </c>
      <c r="BG58" s="349"/>
      <c r="BH58" s="349"/>
      <c r="BI58" s="350"/>
    </row>
    <row r="59" spans="1:61" s="65" customFormat="1" ht="168.75" customHeight="1" thickBot="1" x14ac:dyDescent="1.3">
      <c r="A59" s="109" t="s">
        <v>187</v>
      </c>
      <c r="B59" s="409" t="s">
        <v>143</v>
      </c>
      <c r="C59" s="382"/>
      <c r="D59" s="382"/>
      <c r="E59" s="382"/>
      <c r="F59" s="382"/>
      <c r="G59" s="382"/>
      <c r="H59" s="382"/>
      <c r="I59" s="382"/>
      <c r="J59" s="382"/>
      <c r="K59" s="382"/>
      <c r="L59" s="382"/>
      <c r="M59" s="382"/>
      <c r="N59" s="382"/>
      <c r="O59" s="410"/>
      <c r="P59" s="260"/>
      <c r="Q59" s="261"/>
      <c r="R59" s="260">
        <v>7</v>
      </c>
      <c r="S59" s="384"/>
      <c r="T59" s="411">
        <f>AF59+AI59+AL59+AO59+AR59+AU59+AX59+BA59</f>
        <v>115</v>
      </c>
      <c r="U59" s="294"/>
      <c r="V59" s="293">
        <f>AG59+AJ59+AM59+AP59+AS59+AV59+AY59+BB59</f>
        <v>50</v>
      </c>
      <c r="W59" s="295"/>
      <c r="X59" s="353">
        <v>34</v>
      </c>
      <c r="Y59" s="261"/>
      <c r="Z59" s="260">
        <v>16</v>
      </c>
      <c r="AA59" s="261"/>
      <c r="AB59" s="260"/>
      <c r="AC59" s="261"/>
      <c r="AD59" s="384"/>
      <c r="AE59" s="384"/>
      <c r="AF59" s="184"/>
      <c r="AG59" s="185"/>
      <c r="AH59" s="186"/>
      <c r="AI59" s="184"/>
      <c r="AJ59" s="185"/>
      <c r="AK59" s="186"/>
      <c r="AL59" s="184"/>
      <c r="AM59" s="185"/>
      <c r="AN59" s="186"/>
      <c r="AO59" s="171"/>
      <c r="AP59" s="185"/>
      <c r="AQ59" s="178"/>
      <c r="AR59" s="184"/>
      <c r="AS59" s="185"/>
      <c r="AT59" s="186"/>
      <c r="AU59" s="184"/>
      <c r="AV59" s="185"/>
      <c r="AW59" s="186"/>
      <c r="AX59" s="184">
        <v>115</v>
      </c>
      <c r="AY59" s="185">
        <v>50</v>
      </c>
      <c r="AZ59" s="186">
        <v>3</v>
      </c>
      <c r="BA59" s="184"/>
      <c r="BB59" s="185"/>
      <c r="BC59" s="186"/>
      <c r="BD59" s="353">
        <f>AH59+AK59+AN59+AQ59+AT59+AW59+AZ59+BC59</f>
        <v>3</v>
      </c>
      <c r="BE59" s="361"/>
      <c r="BF59" s="354" t="s">
        <v>207</v>
      </c>
      <c r="BG59" s="355"/>
      <c r="BH59" s="355"/>
      <c r="BI59" s="356"/>
    </row>
    <row r="60" spans="1:61" s="65" customFormat="1" ht="101.25" customHeight="1" x14ac:dyDescent="1.25">
      <c r="A60" s="98" t="s">
        <v>119</v>
      </c>
      <c r="B60" s="362" t="s">
        <v>181</v>
      </c>
      <c r="C60" s="424"/>
      <c r="D60" s="424"/>
      <c r="E60" s="424"/>
      <c r="F60" s="424"/>
      <c r="G60" s="424"/>
      <c r="H60" s="424"/>
      <c r="I60" s="424"/>
      <c r="J60" s="424"/>
      <c r="K60" s="424"/>
      <c r="L60" s="424"/>
      <c r="M60" s="424"/>
      <c r="N60" s="424"/>
      <c r="O60" s="425"/>
      <c r="P60" s="202"/>
      <c r="Q60" s="203"/>
      <c r="R60" s="202"/>
      <c r="S60" s="210"/>
      <c r="T60" s="359">
        <f>SUM(T61:U69)</f>
        <v>1684</v>
      </c>
      <c r="U60" s="358"/>
      <c r="V60" s="357">
        <f>SUM(V61:W69)</f>
        <v>664</v>
      </c>
      <c r="W60" s="385"/>
      <c r="X60" s="359">
        <f>SUM(X61:Y69)</f>
        <v>322</v>
      </c>
      <c r="Y60" s="358"/>
      <c r="Z60" s="357">
        <f>SUM(Z61:AA69)</f>
        <v>150</v>
      </c>
      <c r="AA60" s="358"/>
      <c r="AB60" s="357">
        <f>SUM(AB61:AC69)</f>
        <v>192</v>
      </c>
      <c r="AC60" s="358"/>
      <c r="AD60" s="357">
        <f>SUM(AD61:AE69)</f>
        <v>0</v>
      </c>
      <c r="AE60" s="385"/>
      <c r="AF60" s="102"/>
      <c r="AG60" s="103"/>
      <c r="AH60" s="106"/>
      <c r="AI60" s="102"/>
      <c r="AJ60" s="103"/>
      <c r="AK60" s="106"/>
      <c r="AL60" s="102"/>
      <c r="AM60" s="103"/>
      <c r="AN60" s="106"/>
      <c r="AO60" s="102"/>
      <c r="AP60" s="103"/>
      <c r="AQ60" s="106"/>
      <c r="AR60" s="102"/>
      <c r="AS60" s="103"/>
      <c r="AT60" s="106"/>
      <c r="AU60" s="102"/>
      <c r="AV60" s="103"/>
      <c r="AW60" s="106"/>
      <c r="AX60" s="102"/>
      <c r="AY60" s="103"/>
      <c r="AZ60" s="106"/>
      <c r="BA60" s="102"/>
      <c r="BB60" s="103"/>
      <c r="BC60" s="106"/>
      <c r="BD60" s="359"/>
      <c r="BE60" s="385"/>
      <c r="BF60" s="348"/>
      <c r="BG60" s="349"/>
      <c r="BH60" s="349"/>
      <c r="BI60" s="350"/>
    </row>
    <row r="61" spans="1:61" s="65" customFormat="1" ht="123.75" customHeight="1" x14ac:dyDescent="1.25">
      <c r="A61" s="104" t="s">
        <v>192</v>
      </c>
      <c r="B61" s="199" t="s">
        <v>147</v>
      </c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1"/>
      <c r="P61" s="202">
        <v>1</v>
      </c>
      <c r="Q61" s="203"/>
      <c r="R61" s="556" t="s">
        <v>308</v>
      </c>
      <c r="S61" s="557"/>
      <c r="T61" s="205">
        <f t="shared" ref="T61:T64" si="2">AF61+AI61+AL61+AO61+AR61+AU61+AX61+BA61</f>
        <v>266</v>
      </c>
      <c r="U61" s="206"/>
      <c r="V61" s="393">
        <f t="shared" ref="V61:V62" si="3">AG61+AJ61+AM61+AP61+AS61+AV61+AY61+BB61</f>
        <v>118</v>
      </c>
      <c r="W61" s="208"/>
      <c r="X61" s="209">
        <v>34</v>
      </c>
      <c r="Y61" s="203"/>
      <c r="Z61" s="202"/>
      <c r="AA61" s="203"/>
      <c r="AB61" s="202">
        <v>84</v>
      </c>
      <c r="AC61" s="203"/>
      <c r="AD61" s="202"/>
      <c r="AE61" s="210"/>
      <c r="AF61" s="163">
        <v>130</v>
      </c>
      <c r="AG61" s="164">
        <v>50</v>
      </c>
      <c r="AH61" s="165">
        <v>3</v>
      </c>
      <c r="AI61" s="163">
        <v>136</v>
      </c>
      <c r="AJ61" s="164">
        <v>68</v>
      </c>
      <c r="AK61" s="165">
        <v>3</v>
      </c>
      <c r="AL61" s="163"/>
      <c r="AM61" s="164"/>
      <c r="AN61" s="151"/>
      <c r="AO61" s="163"/>
      <c r="AP61" s="164"/>
      <c r="AQ61" s="165"/>
      <c r="AR61" s="154"/>
      <c r="AS61" s="164"/>
      <c r="AT61" s="165"/>
      <c r="AU61" s="163"/>
      <c r="AV61" s="164"/>
      <c r="AW61" s="165"/>
      <c r="AX61" s="163"/>
      <c r="AY61" s="164"/>
      <c r="AZ61" s="165"/>
      <c r="BA61" s="163"/>
      <c r="BB61" s="164"/>
      <c r="BC61" s="165"/>
      <c r="BD61" s="209">
        <f>AH61+AK61+AN61+AQ61+AT61+AW61+AZ61+BC61</f>
        <v>6</v>
      </c>
      <c r="BE61" s="210"/>
      <c r="BF61" s="348" t="s">
        <v>208</v>
      </c>
      <c r="BG61" s="349"/>
      <c r="BH61" s="349"/>
      <c r="BI61" s="350"/>
    </row>
    <row r="62" spans="1:61" s="65" customFormat="1" ht="123.75" customHeight="1" x14ac:dyDescent="1.25">
      <c r="A62" s="104" t="s">
        <v>193</v>
      </c>
      <c r="B62" s="199" t="s">
        <v>141</v>
      </c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1"/>
      <c r="P62" s="202">
        <v>1</v>
      </c>
      <c r="Q62" s="203"/>
      <c r="R62" s="202">
        <v>2</v>
      </c>
      <c r="S62" s="210"/>
      <c r="T62" s="205">
        <f t="shared" si="2"/>
        <v>266</v>
      </c>
      <c r="U62" s="206"/>
      <c r="V62" s="393">
        <f t="shared" si="3"/>
        <v>102</v>
      </c>
      <c r="W62" s="208"/>
      <c r="X62" s="209">
        <v>34</v>
      </c>
      <c r="Y62" s="203"/>
      <c r="Z62" s="202">
        <v>68</v>
      </c>
      <c r="AA62" s="203"/>
      <c r="AB62" s="202"/>
      <c r="AC62" s="203"/>
      <c r="AD62" s="202"/>
      <c r="AE62" s="210"/>
      <c r="AF62" s="163">
        <v>130</v>
      </c>
      <c r="AG62" s="164">
        <v>68</v>
      </c>
      <c r="AH62" s="165">
        <v>3</v>
      </c>
      <c r="AI62" s="163">
        <v>136</v>
      </c>
      <c r="AJ62" s="164">
        <v>34</v>
      </c>
      <c r="AK62" s="165">
        <v>3</v>
      </c>
      <c r="AL62" s="163"/>
      <c r="AM62" s="164"/>
      <c r="AN62" s="165"/>
      <c r="AO62" s="153"/>
      <c r="AP62" s="164"/>
      <c r="AQ62" s="152"/>
      <c r="AR62" s="163"/>
      <c r="AS62" s="164"/>
      <c r="AT62" s="165"/>
      <c r="AU62" s="163"/>
      <c r="AV62" s="164"/>
      <c r="AW62" s="165"/>
      <c r="AX62" s="163"/>
      <c r="AY62" s="164"/>
      <c r="AZ62" s="165"/>
      <c r="BA62" s="163"/>
      <c r="BB62" s="164"/>
      <c r="BC62" s="165"/>
      <c r="BD62" s="209">
        <f t="shared" ref="BD62" si="4">AH62+AK62+AN62+AQ62+AT62+AW62+AZ62+BC62</f>
        <v>6</v>
      </c>
      <c r="BE62" s="210"/>
      <c r="BF62" s="211" t="s">
        <v>209</v>
      </c>
      <c r="BG62" s="212"/>
      <c r="BH62" s="212"/>
      <c r="BI62" s="213"/>
    </row>
    <row r="63" spans="1:61" s="65" customFormat="1" ht="123.75" customHeight="1" x14ac:dyDescent="1.25">
      <c r="A63" s="170" t="s">
        <v>194</v>
      </c>
      <c r="B63" s="461" t="s">
        <v>258</v>
      </c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462"/>
      <c r="P63" s="463">
        <v>1</v>
      </c>
      <c r="Q63" s="464"/>
      <c r="R63" s="463"/>
      <c r="S63" s="515"/>
      <c r="T63" s="514">
        <f t="shared" si="2"/>
        <v>94</v>
      </c>
      <c r="U63" s="301"/>
      <c r="V63" s="299">
        <f>AG63+AJ63+AM63+AP63+AS63+AV63+AY63+BB63</f>
        <v>68</v>
      </c>
      <c r="W63" s="303"/>
      <c r="X63" s="243">
        <v>34</v>
      </c>
      <c r="Y63" s="464"/>
      <c r="Z63" s="463">
        <v>34</v>
      </c>
      <c r="AA63" s="464"/>
      <c r="AB63" s="463"/>
      <c r="AC63" s="464"/>
      <c r="AD63" s="463"/>
      <c r="AE63" s="515"/>
      <c r="AF63" s="160">
        <v>94</v>
      </c>
      <c r="AG63" s="161">
        <v>68</v>
      </c>
      <c r="AH63" s="162">
        <v>3</v>
      </c>
      <c r="AI63" s="160"/>
      <c r="AJ63" s="161"/>
      <c r="AK63" s="162"/>
      <c r="AL63" s="160"/>
      <c r="AM63" s="161"/>
      <c r="AN63" s="162"/>
      <c r="AO63" s="175"/>
      <c r="AP63" s="161"/>
      <c r="AQ63" s="188"/>
      <c r="AR63" s="160"/>
      <c r="AS63" s="161"/>
      <c r="AT63" s="162"/>
      <c r="AU63" s="160"/>
      <c r="AV63" s="161"/>
      <c r="AW63" s="162"/>
      <c r="AX63" s="160"/>
      <c r="AY63" s="161"/>
      <c r="AZ63" s="162"/>
      <c r="BA63" s="160"/>
      <c r="BB63" s="161"/>
      <c r="BC63" s="162"/>
      <c r="BD63" s="243">
        <f>AH63+AK63+AN63+AQ63+AT63+AW63+AZ63+BC63</f>
        <v>3</v>
      </c>
      <c r="BE63" s="515"/>
      <c r="BF63" s="275" t="s">
        <v>210</v>
      </c>
      <c r="BG63" s="276"/>
      <c r="BH63" s="276"/>
      <c r="BI63" s="277"/>
    </row>
    <row r="64" spans="1:61" s="65" customFormat="1" ht="123.75" customHeight="1" x14ac:dyDescent="1.25">
      <c r="A64" s="170" t="s">
        <v>195</v>
      </c>
      <c r="B64" s="461" t="s">
        <v>156</v>
      </c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462"/>
      <c r="P64" s="463">
        <v>2</v>
      </c>
      <c r="Q64" s="464"/>
      <c r="R64" s="463"/>
      <c r="S64" s="244"/>
      <c r="T64" s="514">
        <f t="shared" si="2"/>
        <v>136</v>
      </c>
      <c r="U64" s="301"/>
      <c r="V64" s="300">
        <f t="shared" ref="V64" si="5">AG64+AJ64+AM64+AP64+AS64+AV64+AY64+BB64</f>
        <v>50</v>
      </c>
      <c r="W64" s="303"/>
      <c r="X64" s="243">
        <v>34</v>
      </c>
      <c r="Y64" s="464"/>
      <c r="Z64" s="463">
        <v>16</v>
      </c>
      <c r="AA64" s="464"/>
      <c r="AB64" s="463"/>
      <c r="AC64" s="464"/>
      <c r="AD64" s="244"/>
      <c r="AE64" s="244"/>
      <c r="AF64" s="163"/>
      <c r="AG64" s="164"/>
      <c r="AH64" s="165"/>
      <c r="AI64" s="163">
        <v>136</v>
      </c>
      <c r="AJ64" s="164">
        <v>50</v>
      </c>
      <c r="AK64" s="165">
        <v>3</v>
      </c>
      <c r="AL64" s="163"/>
      <c r="AM64" s="164"/>
      <c r="AN64" s="165"/>
      <c r="AO64" s="153"/>
      <c r="AP64" s="164"/>
      <c r="AQ64" s="152"/>
      <c r="AR64" s="163"/>
      <c r="AS64" s="164"/>
      <c r="AT64" s="165"/>
      <c r="AU64" s="163"/>
      <c r="AV64" s="164"/>
      <c r="AW64" s="165"/>
      <c r="AX64" s="163"/>
      <c r="AY64" s="164"/>
      <c r="AZ64" s="165"/>
      <c r="BA64" s="163"/>
      <c r="BB64" s="164"/>
      <c r="BC64" s="165"/>
      <c r="BD64" s="243">
        <f t="shared" ref="BD64" si="6">AH64+AK64+AN64+AQ64+AT64+AW64+AZ64+BC64</f>
        <v>3</v>
      </c>
      <c r="BE64" s="515"/>
      <c r="BF64" s="275" t="s">
        <v>211</v>
      </c>
      <c r="BG64" s="276"/>
      <c r="BH64" s="276"/>
      <c r="BI64" s="277"/>
    </row>
    <row r="65" spans="1:62" s="65" customFormat="1" ht="123.75" customHeight="1" x14ac:dyDescent="1.25">
      <c r="A65" s="104" t="s">
        <v>237</v>
      </c>
      <c r="B65" s="199" t="s">
        <v>157</v>
      </c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1"/>
      <c r="P65" s="202">
        <v>4</v>
      </c>
      <c r="Q65" s="203"/>
      <c r="R65" s="202">
        <v>3</v>
      </c>
      <c r="S65" s="210"/>
      <c r="T65" s="205">
        <f t="shared" ref="T65:T67" si="7">AF65+AI65+AL65+AO65+AR65+AU65+AX65+BA65</f>
        <v>270</v>
      </c>
      <c r="U65" s="206"/>
      <c r="V65" s="393">
        <f t="shared" ref="V65:V69" si="8">AG65+AJ65+AM65+AP65+AS65+AV65+AY65+BB65</f>
        <v>118</v>
      </c>
      <c r="W65" s="208"/>
      <c r="X65" s="209">
        <v>68</v>
      </c>
      <c r="Y65" s="203"/>
      <c r="Z65" s="202"/>
      <c r="AA65" s="203"/>
      <c r="AB65" s="202">
        <v>50</v>
      </c>
      <c r="AC65" s="203"/>
      <c r="AD65" s="202"/>
      <c r="AE65" s="210"/>
      <c r="AF65" s="163"/>
      <c r="AG65" s="164"/>
      <c r="AH65" s="165"/>
      <c r="AI65" s="163"/>
      <c r="AJ65" s="164"/>
      <c r="AK65" s="165"/>
      <c r="AL65" s="163">
        <v>134</v>
      </c>
      <c r="AM65" s="164">
        <v>50</v>
      </c>
      <c r="AN65" s="165">
        <v>3</v>
      </c>
      <c r="AO65" s="163">
        <v>136</v>
      </c>
      <c r="AP65" s="164">
        <v>68</v>
      </c>
      <c r="AQ65" s="165">
        <v>3</v>
      </c>
      <c r="AR65" s="163"/>
      <c r="AS65" s="164"/>
      <c r="AT65" s="165"/>
      <c r="AU65" s="163"/>
      <c r="AV65" s="164"/>
      <c r="AW65" s="165"/>
      <c r="AX65" s="163"/>
      <c r="AY65" s="164"/>
      <c r="AZ65" s="165"/>
      <c r="BA65" s="163"/>
      <c r="BB65" s="164"/>
      <c r="BC65" s="165"/>
      <c r="BD65" s="209">
        <f t="shared" ref="BD65:BD67" si="9">AH65+AK65+AN65+AQ65+AT65+AW65+AZ65+BC65</f>
        <v>6</v>
      </c>
      <c r="BE65" s="210"/>
      <c r="BF65" s="211" t="s">
        <v>242</v>
      </c>
      <c r="BG65" s="212"/>
      <c r="BH65" s="212"/>
      <c r="BI65" s="213"/>
    </row>
    <row r="66" spans="1:62" s="65" customFormat="1" ht="123.75" customHeight="1" x14ac:dyDescent="1.25">
      <c r="A66" s="170" t="s">
        <v>238</v>
      </c>
      <c r="B66" s="199" t="s">
        <v>146</v>
      </c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1"/>
      <c r="P66" s="202">
        <v>5</v>
      </c>
      <c r="Q66" s="203"/>
      <c r="R66" s="202"/>
      <c r="S66" s="210"/>
      <c r="T66" s="205">
        <f t="shared" si="7"/>
        <v>256</v>
      </c>
      <c r="U66" s="206"/>
      <c r="V66" s="393">
        <f t="shared" si="8"/>
        <v>84</v>
      </c>
      <c r="W66" s="208"/>
      <c r="X66" s="209">
        <v>50</v>
      </c>
      <c r="Y66" s="203"/>
      <c r="Z66" s="202"/>
      <c r="AA66" s="203"/>
      <c r="AB66" s="202">
        <v>34</v>
      </c>
      <c r="AC66" s="203"/>
      <c r="AD66" s="202"/>
      <c r="AE66" s="210"/>
      <c r="AF66" s="163"/>
      <c r="AG66" s="164"/>
      <c r="AH66" s="165"/>
      <c r="AI66" s="163"/>
      <c r="AJ66" s="164"/>
      <c r="AK66" s="165"/>
      <c r="AL66" s="163"/>
      <c r="AM66" s="164"/>
      <c r="AN66" s="151"/>
      <c r="AO66" s="163"/>
      <c r="AP66" s="164"/>
      <c r="AQ66" s="165"/>
      <c r="AR66" s="163">
        <v>256</v>
      </c>
      <c r="AS66" s="164">
        <v>84</v>
      </c>
      <c r="AT66" s="165">
        <v>6</v>
      </c>
      <c r="AU66" s="163"/>
      <c r="AV66" s="164"/>
      <c r="AW66" s="165"/>
      <c r="AX66" s="163"/>
      <c r="AY66" s="164"/>
      <c r="AZ66" s="165"/>
      <c r="BA66" s="163"/>
      <c r="BB66" s="164"/>
      <c r="BC66" s="165"/>
      <c r="BD66" s="209">
        <f t="shared" si="9"/>
        <v>6</v>
      </c>
      <c r="BE66" s="210"/>
      <c r="BF66" s="348" t="s">
        <v>243</v>
      </c>
      <c r="BG66" s="349"/>
      <c r="BH66" s="349"/>
      <c r="BI66" s="350"/>
    </row>
    <row r="67" spans="1:62" s="65" customFormat="1" ht="123.75" customHeight="1" x14ac:dyDescent="1.25">
      <c r="A67" s="169" t="s">
        <v>239</v>
      </c>
      <c r="B67" s="199" t="s">
        <v>148</v>
      </c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1"/>
      <c r="P67" s="202">
        <v>5</v>
      </c>
      <c r="Q67" s="203"/>
      <c r="R67" s="202"/>
      <c r="S67" s="210"/>
      <c r="T67" s="205">
        <f t="shared" si="7"/>
        <v>256</v>
      </c>
      <c r="U67" s="206"/>
      <c r="V67" s="393">
        <f t="shared" si="8"/>
        <v>84</v>
      </c>
      <c r="W67" s="208"/>
      <c r="X67" s="209">
        <v>50</v>
      </c>
      <c r="Y67" s="203"/>
      <c r="Z67" s="202">
        <v>16</v>
      </c>
      <c r="AA67" s="203"/>
      <c r="AB67" s="202">
        <v>18</v>
      </c>
      <c r="AC67" s="203"/>
      <c r="AD67" s="202"/>
      <c r="AE67" s="210"/>
      <c r="AF67" s="163"/>
      <c r="AG67" s="164"/>
      <c r="AH67" s="165"/>
      <c r="AI67" s="163"/>
      <c r="AJ67" s="164"/>
      <c r="AK67" s="165"/>
      <c r="AL67" s="163"/>
      <c r="AM67" s="164"/>
      <c r="AN67" s="151"/>
      <c r="AO67" s="163"/>
      <c r="AP67" s="164"/>
      <c r="AQ67" s="151"/>
      <c r="AR67" s="163">
        <v>256</v>
      </c>
      <c r="AS67" s="164">
        <v>84</v>
      </c>
      <c r="AT67" s="151">
        <v>6</v>
      </c>
      <c r="AU67" s="163"/>
      <c r="AV67" s="164"/>
      <c r="AW67" s="151"/>
      <c r="AX67" s="163"/>
      <c r="AY67" s="164"/>
      <c r="AZ67" s="165"/>
      <c r="BA67" s="163"/>
      <c r="BB67" s="164"/>
      <c r="BC67" s="165"/>
      <c r="BD67" s="209">
        <f t="shared" si="9"/>
        <v>6</v>
      </c>
      <c r="BE67" s="210"/>
      <c r="BF67" s="348" t="s">
        <v>244</v>
      </c>
      <c r="BG67" s="349"/>
      <c r="BH67" s="349"/>
      <c r="BI67" s="350"/>
    </row>
    <row r="68" spans="1:62" s="65" customFormat="1" ht="160.5" customHeight="1" x14ac:dyDescent="1.25">
      <c r="A68" s="345" t="s">
        <v>257</v>
      </c>
      <c r="B68" s="199" t="s">
        <v>150</v>
      </c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1"/>
      <c r="P68" s="202">
        <v>5</v>
      </c>
      <c r="Q68" s="203"/>
      <c r="R68" s="202"/>
      <c r="S68" s="210"/>
      <c r="T68" s="205">
        <f>AF68+AI68+AL68+AO68+AR68+AU68+AX68+BA68</f>
        <v>100</v>
      </c>
      <c r="U68" s="206"/>
      <c r="V68" s="393">
        <f t="shared" si="8"/>
        <v>40</v>
      </c>
      <c r="W68" s="208"/>
      <c r="X68" s="209">
        <v>18</v>
      </c>
      <c r="Y68" s="203"/>
      <c r="Z68" s="202">
        <v>16</v>
      </c>
      <c r="AA68" s="203"/>
      <c r="AB68" s="202">
        <v>6</v>
      </c>
      <c r="AC68" s="203"/>
      <c r="AD68" s="202"/>
      <c r="AE68" s="210"/>
      <c r="AF68" s="163"/>
      <c r="AG68" s="164"/>
      <c r="AH68" s="165"/>
      <c r="AI68" s="163"/>
      <c r="AJ68" s="164"/>
      <c r="AK68" s="165"/>
      <c r="AL68" s="163"/>
      <c r="AM68" s="164"/>
      <c r="AN68" s="151"/>
      <c r="AO68" s="163"/>
      <c r="AP68" s="164"/>
      <c r="AQ68" s="165"/>
      <c r="AR68" s="154">
        <v>100</v>
      </c>
      <c r="AS68" s="164">
        <v>40</v>
      </c>
      <c r="AT68" s="165">
        <v>3</v>
      </c>
      <c r="AU68" s="154"/>
      <c r="AV68" s="164"/>
      <c r="AW68" s="165"/>
      <c r="AX68" s="154"/>
      <c r="AY68" s="164"/>
      <c r="AZ68" s="165"/>
      <c r="BA68" s="163"/>
      <c r="BB68" s="164"/>
      <c r="BC68" s="165"/>
      <c r="BD68" s="209">
        <f>AH68+AK68+AN68+AQ68+AT68+AW68+AZ68+BC68</f>
        <v>3</v>
      </c>
      <c r="BE68" s="210"/>
      <c r="BF68" s="502" t="s">
        <v>245</v>
      </c>
      <c r="BG68" s="503"/>
      <c r="BH68" s="503"/>
      <c r="BI68" s="504"/>
    </row>
    <row r="69" spans="1:62" s="65" customFormat="1" ht="234" customHeight="1" x14ac:dyDescent="1.25">
      <c r="A69" s="346"/>
      <c r="B69" s="199" t="s">
        <v>277</v>
      </c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1"/>
      <c r="P69" s="202" t="s">
        <v>276</v>
      </c>
      <c r="Q69" s="203"/>
      <c r="R69" s="202"/>
      <c r="S69" s="210"/>
      <c r="T69" s="205">
        <f>AF69+AI69+AL69+AO69+AR69+AU69+AX69+BA69</f>
        <v>40</v>
      </c>
      <c r="U69" s="206"/>
      <c r="V69" s="393">
        <f t="shared" si="8"/>
        <v>0</v>
      </c>
      <c r="W69" s="208"/>
      <c r="X69" s="209"/>
      <c r="Y69" s="203"/>
      <c r="Z69" s="202"/>
      <c r="AA69" s="203"/>
      <c r="AB69" s="202"/>
      <c r="AC69" s="203"/>
      <c r="AD69" s="202"/>
      <c r="AE69" s="210"/>
      <c r="AF69" s="163"/>
      <c r="AG69" s="164"/>
      <c r="AH69" s="165"/>
      <c r="AI69" s="163"/>
      <c r="AJ69" s="164"/>
      <c r="AK69" s="165"/>
      <c r="AL69" s="163"/>
      <c r="AM69" s="164"/>
      <c r="AN69" s="151"/>
      <c r="AO69" s="163"/>
      <c r="AP69" s="164"/>
      <c r="AQ69" s="165"/>
      <c r="AR69" s="154">
        <v>40</v>
      </c>
      <c r="AS69" s="164"/>
      <c r="AT69" s="165">
        <v>1</v>
      </c>
      <c r="AU69" s="154"/>
      <c r="AV69" s="164"/>
      <c r="AW69" s="165"/>
      <c r="AX69" s="154"/>
      <c r="AY69" s="164"/>
      <c r="AZ69" s="165"/>
      <c r="BA69" s="163"/>
      <c r="BB69" s="164"/>
      <c r="BC69" s="165"/>
      <c r="BD69" s="209">
        <f>AH69+AK69+AN69+AQ69+AT69+AW69+AZ69+BC69</f>
        <v>1</v>
      </c>
      <c r="BE69" s="210"/>
      <c r="BF69" s="431"/>
      <c r="BG69" s="432"/>
      <c r="BH69" s="432"/>
      <c r="BI69" s="433"/>
      <c r="BJ69" s="119"/>
    </row>
    <row r="70" spans="1:62" s="65" customFormat="1" ht="146.25" customHeight="1" x14ac:dyDescent="1.25">
      <c r="A70" s="98" t="s">
        <v>105</v>
      </c>
      <c r="B70" s="362" t="s">
        <v>182</v>
      </c>
      <c r="C70" s="424"/>
      <c r="D70" s="424"/>
      <c r="E70" s="424"/>
      <c r="F70" s="424"/>
      <c r="G70" s="424"/>
      <c r="H70" s="424"/>
      <c r="I70" s="424"/>
      <c r="J70" s="424"/>
      <c r="K70" s="424"/>
      <c r="L70" s="424"/>
      <c r="M70" s="424"/>
      <c r="N70" s="424"/>
      <c r="O70" s="425"/>
      <c r="P70" s="202"/>
      <c r="Q70" s="203"/>
      <c r="R70" s="202"/>
      <c r="S70" s="210"/>
      <c r="T70" s="359">
        <f>SUM(T71:U72)</f>
        <v>526</v>
      </c>
      <c r="U70" s="358"/>
      <c r="V70" s="357">
        <f>SUM(V71:W72)</f>
        <v>220</v>
      </c>
      <c r="W70" s="385"/>
      <c r="X70" s="359">
        <f>SUM(X71:Y72)</f>
        <v>118</v>
      </c>
      <c r="Y70" s="358"/>
      <c r="Z70" s="357">
        <f>SUM(Z71:AA72)</f>
        <v>84</v>
      </c>
      <c r="AA70" s="358"/>
      <c r="AB70" s="357">
        <f>SUM(AB71:AC72)</f>
        <v>18</v>
      </c>
      <c r="AC70" s="358"/>
      <c r="AD70" s="357">
        <f>SUM(AD71:AE72)</f>
        <v>0</v>
      </c>
      <c r="AE70" s="385"/>
      <c r="AF70" s="102"/>
      <c r="AG70" s="103"/>
      <c r="AH70" s="106"/>
      <c r="AI70" s="102"/>
      <c r="AJ70" s="103"/>
      <c r="AK70" s="106"/>
      <c r="AL70" s="102"/>
      <c r="AM70" s="103"/>
      <c r="AN70" s="106"/>
      <c r="AO70" s="102"/>
      <c r="AP70" s="103"/>
      <c r="AQ70" s="106"/>
      <c r="AR70" s="102"/>
      <c r="AS70" s="103"/>
      <c r="AT70" s="106"/>
      <c r="AU70" s="102"/>
      <c r="AV70" s="103"/>
      <c r="AW70" s="106"/>
      <c r="AX70" s="102"/>
      <c r="AY70" s="103"/>
      <c r="AZ70" s="106"/>
      <c r="BA70" s="102"/>
      <c r="BB70" s="103"/>
      <c r="BC70" s="106"/>
      <c r="BD70" s="359"/>
      <c r="BE70" s="385"/>
      <c r="BF70" s="348"/>
      <c r="BG70" s="349"/>
      <c r="BH70" s="349"/>
      <c r="BI70" s="350"/>
      <c r="BJ70" s="119"/>
    </row>
    <row r="71" spans="1:62" s="65" customFormat="1" ht="108" customHeight="1" x14ac:dyDescent="1.25">
      <c r="A71" s="104" t="s">
        <v>196</v>
      </c>
      <c r="B71" s="199" t="s">
        <v>334</v>
      </c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1"/>
      <c r="P71" s="202">
        <v>4</v>
      </c>
      <c r="Q71" s="203"/>
      <c r="R71" s="202">
        <v>3</v>
      </c>
      <c r="S71" s="210"/>
      <c r="T71" s="205">
        <f>AF71+AI71+AL71+AO71+AR71+AU71+AX71+BA71</f>
        <v>270</v>
      </c>
      <c r="U71" s="206"/>
      <c r="V71" s="393">
        <f>AG71+AJ71+AM71+AP71+AS71+AV71+AY71+BB71</f>
        <v>136</v>
      </c>
      <c r="W71" s="208"/>
      <c r="X71" s="209">
        <v>68</v>
      </c>
      <c r="Y71" s="203"/>
      <c r="Z71" s="202">
        <v>68</v>
      </c>
      <c r="AA71" s="203"/>
      <c r="AB71" s="202"/>
      <c r="AC71" s="203"/>
      <c r="AD71" s="202"/>
      <c r="AE71" s="210"/>
      <c r="AF71" s="163"/>
      <c r="AG71" s="164"/>
      <c r="AH71" s="165"/>
      <c r="AI71" s="163"/>
      <c r="AJ71" s="164"/>
      <c r="AK71" s="165"/>
      <c r="AL71" s="163">
        <v>134</v>
      </c>
      <c r="AM71" s="164">
        <v>68</v>
      </c>
      <c r="AN71" s="151">
        <v>3</v>
      </c>
      <c r="AO71" s="163">
        <v>136</v>
      </c>
      <c r="AP71" s="164">
        <v>68</v>
      </c>
      <c r="AQ71" s="165">
        <v>3</v>
      </c>
      <c r="AR71" s="154"/>
      <c r="AS71" s="164"/>
      <c r="AT71" s="165"/>
      <c r="AU71" s="163"/>
      <c r="AV71" s="164"/>
      <c r="AW71" s="165"/>
      <c r="AX71" s="163"/>
      <c r="AY71" s="164"/>
      <c r="AZ71" s="165"/>
      <c r="BA71" s="163"/>
      <c r="BB71" s="164"/>
      <c r="BC71" s="165"/>
      <c r="BD71" s="209">
        <f>AH71+AK71+AN71+AQ71+AT71+AW71+AZ71+BC71</f>
        <v>6</v>
      </c>
      <c r="BE71" s="210"/>
      <c r="BF71" s="348" t="s">
        <v>246</v>
      </c>
      <c r="BG71" s="349"/>
      <c r="BH71" s="349"/>
      <c r="BI71" s="350"/>
    </row>
    <row r="72" spans="1:62" s="65" customFormat="1" ht="96.75" customHeight="1" x14ac:dyDescent="1.25">
      <c r="A72" s="104" t="s">
        <v>197</v>
      </c>
      <c r="B72" s="199" t="s">
        <v>142</v>
      </c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1"/>
      <c r="P72" s="202">
        <v>3</v>
      </c>
      <c r="Q72" s="203"/>
      <c r="R72" s="202"/>
      <c r="S72" s="210"/>
      <c r="T72" s="205">
        <f>AF72+AI72+AL72+AO72+AR72+AU72+AX72+BA72</f>
        <v>256</v>
      </c>
      <c r="U72" s="206"/>
      <c r="V72" s="393">
        <f>AG72+AJ72+AM72+AP72+AS72+AV72+AY72+BB72</f>
        <v>84</v>
      </c>
      <c r="W72" s="208"/>
      <c r="X72" s="209">
        <v>50</v>
      </c>
      <c r="Y72" s="203"/>
      <c r="Z72" s="202">
        <v>16</v>
      </c>
      <c r="AA72" s="203"/>
      <c r="AB72" s="202">
        <v>18</v>
      </c>
      <c r="AC72" s="203"/>
      <c r="AD72" s="202"/>
      <c r="AE72" s="210"/>
      <c r="AF72" s="163"/>
      <c r="AG72" s="164"/>
      <c r="AH72" s="165"/>
      <c r="AI72" s="163"/>
      <c r="AJ72" s="164"/>
      <c r="AK72" s="165"/>
      <c r="AL72" s="163">
        <v>256</v>
      </c>
      <c r="AM72" s="164">
        <v>84</v>
      </c>
      <c r="AN72" s="165">
        <v>6</v>
      </c>
      <c r="AO72" s="163"/>
      <c r="AP72" s="164"/>
      <c r="AQ72" s="165"/>
      <c r="AR72" s="163"/>
      <c r="AS72" s="164"/>
      <c r="AT72" s="165"/>
      <c r="AU72" s="163"/>
      <c r="AV72" s="164"/>
      <c r="AW72" s="165"/>
      <c r="AX72" s="163"/>
      <c r="AY72" s="164"/>
      <c r="AZ72" s="165"/>
      <c r="BA72" s="163"/>
      <c r="BB72" s="164"/>
      <c r="BC72" s="165"/>
      <c r="BD72" s="209">
        <f>AH72+AK72+AN72+AQ72+AT72+AW72+AZ72+BC72</f>
        <v>6</v>
      </c>
      <c r="BE72" s="210"/>
      <c r="BF72" s="348" t="s">
        <v>259</v>
      </c>
      <c r="BG72" s="349"/>
      <c r="BH72" s="349"/>
      <c r="BI72" s="350"/>
    </row>
    <row r="73" spans="1:62" s="65" customFormat="1" ht="22.5" customHeight="1" x14ac:dyDescent="1.25">
      <c r="A73" s="110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2"/>
      <c r="Q73" s="112"/>
      <c r="R73" s="112"/>
      <c r="S73" s="112"/>
      <c r="T73" s="173"/>
      <c r="U73" s="173"/>
      <c r="V73" s="173"/>
      <c r="W73" s="173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3"/>
      <c r="BG73" s="113"/>
      <c r="BH73" s="113"/>
      <c r="BI73" s="113"/>
    </row>
    <row r="74" spans="1:62" s="65" customFormat="1" ht="120" customHeight="1" x14ac:dyDescent="1.25">
      <c r="A74" s="67" t="s">
        <v>109</v>
      </c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14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67" t="s">
        <v>109</v>
      </c>
      <c r="AN74" s="173"/>
      <c r="AO74" s="173"/>
      <c r="AP74" s="174"/>
      <c r="AQ74" s="174"/>
      <c r="AR74" s="174"/>
      <c r="AS74" s="174"/>
      <c r="AT74" s="174"/>
      <c r="AU74" s="173"/>
      <c r="AV74" s="173"/>
      <c r="AW74" s="173"/>
      <c r="AX74" s="173"/>
      <c r="AY74" s="173"/>
      <c r="AZ74" s="173"/>
      <c r="BA74" s="173"/>
      <c r="BB74" s="173"/>
      <c r="BC74" s="173"/>
      <c r="BD74" s="173"/>
      <c r="BE74" s="173"/>
      <c r="BF74" s="173"/>
      <c r="BG74" s="173"/>
      <c r="BH74" s="173"/>
      <c r="BI74" s="173"/>
    </row>
    <row r="75" spans="1:62" s="65" customFormat="1" ht="111" customHeight="1" x14ac:dyDescent="1.25">
      <c r="A75" s="388" t="s">
        <v>293</v>
      </c>
      <c r="B75" s="388"/>
      <c r="C75" s="388"/>
      <c r="D75" s="388"/>
      <c r="E75" s="388"/>
      <c r="F75" s="388"/>
      <c r="G75" s="388"/>
      <c r="H75" s="388"/>
      <c r="I75" s="388"/>
      <c r="J75" s="388"/>
      <c r="K75" s="388"/>
      <c r="L75" s="388"/>
      <c r="M75" s="388"/>
      <c r="N75" s="388"/>
      <c r="O75" s="388"/>
      <c r="P75" s="388"/>
      <c r="Q75" s="388"/>
      <c r="R75" s="388"/>
      <c r="S75" s="388"/>
      <c r="T75" s="388"/>
      <c r="U75" s="388"/>
      <c r="V75" s="388"/>
      <c r="W75" s="388"/>
      <c r="X75" s="388"/>
      <c r="Y75" s="388"/>
      <c r="Z75" s="388"/>
      <c r="AA75" s="173"/>
      <c r="AB75" s="173"/>
      <c r="AC75" s="173"/>
      <c r="AD75" s="173"/>
      <c r="AE75" s="173"/>
      <c r="AF75" s="173"/>
      <c r="AG75" s="173"/>
      <c r="AH75" s="173"/>
      <c r="AI75" s="173"/>
      <c r="AJ75" s="173"/>
      <c r="AK75" s="173"/>
      <c r="AL75" s="173"/>
      <c r="AM75" s="388" t="s">
        <v>253</v>
      </c>
      <c r="AN75" s="388"/>
      <c r="AO75" s="388"/>
      <c r="AP75" s="388"/>
      <c r="AQ75" s="388"/>
      <c r="AR75" s="388"/>
      <c r="AS75" s="388"/>
      <c r="AT75" s="388"/>
      <c r="AU75" s="388"/>
      <c r="AV75" s="388"/>
      <c r="AW75" s="388"/>
      <c r="AX75" s="388"/>
      <c r="AY75" s="388"/>
      <c r="AZ75" s="388"/>
      <c r="BA75" s="388"/>
      <c r="BB75" s="388"/>
      <c r="BC75" s="388"/>
      <c r="BD75" s="388"/>
      <c r="BE75" s="388"/>
      <c r="BF75" s="388"/>
      <c r="BG75" s="388"/>
      <c r="BH75" s="388"/>
      <c r="BI75" s="388"/>
    </row>
    <row r="76" spans="1:62" s="65" customFormat="1" ht="33" customHeight="1" x14ac:dyDescent="1.25">
      <c r="A76" s="388"/>
      <c r="B76" s="388"/>
      <c r="C76" s="388"/>
      <c r="D76" s="388"/>
      <c r="E76" s="388"/>
      <c r="F76" s="388"/>
      <c r="G76" s="388"/>
      <c r="H76" s="388"/>
      <c r="I76" s="388"/>
      <c r="J76" s="388"/>
      <c r="K76" s="388"/>
      <c r="L76" s="388"/>
      <c r="M76" s="388"/>
      <c r="N76" s="388"/>
      <c r="O76" s="388"/>
      <c r="P76" s="388"/>
      <c r="Q76" s="388"/>
      <c r="R76" s="388"/>
      <c r="S76" s="388"/>
      <c r="T76" s="388"/>
      <c r="U76" s="388"/>
      <c r="V76" s="388"/>
      <c r="W76" s="388"/>
      <c r="X76" s="388"/>
      <c r="Y76" s="388"/>
      <c r="Z76" s="388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  <c r="AK76" s="173"/>
      <c r="AL76" s="173"/>
      <c r="AM76" s="388"/>
      <c r="AN76" s="388"/>
      <c r="AO76" s="388"/>
      <c r="AP76" s="388"/>
      <c r="AQ76" s="388"/>
      <c r="AR76" s="388"/>
      <c r="AS76" s="388"/>
      <c r="AT76" s="388"/>
      <c r="AU76" s="388"/>
      <c r="AV76" s="388"/>
      <c r="AW76" s="388"/>
      <c r="AX76" s="388"/>
      <c r="AY76" s="388"/>
      <c r="AZ76" s="388"/>
      <c r="BA76" s="388"/>
      <c r="BB76" s="388"/>
      <c r="BC76" s="388"/>
      <c r="BD76" s="388"/>
      <c r="BE76" s="388"/>
      <c r="BF76" s="388"/>
      <c r="BG76" s="388"/>
      <c r="BH76" s="388"/>
      <c r="BI76" s="388"/>
    </row>
    <row r="77" spans="1:62" s="65" customFormat="1" ht="78" customHeight="1" x14ac:dyDescent="1.25">
      <c r="A77" s="342"/>
      <c r="B77" s="342"/>
      <c r="C77" s="342"/>
      <c r="D77" s="342"/>
      <c r="E77" s="342"/>
      <c r="F77" s="342"/>
      <c r="G77" s="115"/>
      <c r="H77" s="373" t="s">
        <v>267</v>
      </c>
      <c r="I77" s="373"/>
      <c r="J77" s="373"/>
      <c r="K77" s="373"/>
      <c r="L77" s="373"/>
      <c r="M77" s="373"/>
      <c r="N77" s="373"/>
      <c r="O77" s="373"/>
      <c r="P77" s="373"/>
      <c r="Q77" s="373"/>
      <c r="R77" s="373"/>
      <c r="S77" s="373"/>
      <c r="T77" s="373"/>
      <c r="U77" s="373"/>
      <c r="V77" s="373"/>
      <c r="W77" s="373"/>
      <c r="X77" s="373"/>
      <c r="Y77" s="373"/>
      <c r="Z77" s="3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  <c r="AM77" s="342"/>
      <c r="AN77" s="342"/>
      <c r="AO77" s="342"/>
      <c r="AP77" s="342"/>
      <c r="AQ77" s="342"/>
      <c r="AR77" s="342"/>
      <c r="AS77" s="155"/>
      <c r="AT77" s="373" t="s">
        <v>117</v>
      </c>
      <c r="AU77" s="373"/>
      <c r="AV77" s="373"/>
      <c r="AW77" s="373"/>
      <c r="AX77" s="373"/>
      <c r="AY77" s="373"/>
      <c r="AZ77" s="155"/>
      <c r="BA77" s="155"/>
      <c r="BB77" s="155"/>
      <c r="BC77" s="155"/>
      <c r="BD77" s="155"/>
      <c r="BE77" s="155"/>
      <c r="BF77" s="155"/>
      <c r="BG77" s="173"/>
      <c r="BH77" s="173"/>
      <c r="BI77" s="173"/>
    </row>
    <row r="78" spans="1:62" s="65" customFormat="1" ht="97.5" customHeight="1" x14ac:dyDescent="1.25">
      <c r="A78" s="116" t="s">
        <v>290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2"/>
      <c r="Q78" s="112"/>
      <c r="R78" s="112"/>
      <c r="S78" s="112"/>
      <c r="T78" s="173"/>
      <c r="U78" s="173"/>
      <c r="V78" s="173"/>
      <c r="W78" s="173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6" t="s">
        <v>290</v>
      </c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3"/>
      <c r="BG78" s="113"/>
      <c r="BH78" s="113"/>
      <c r="BI78" s="113"/>
    </row>
    <row r="79" spans="1:62" s="65" customFormat="1" ht="67.5" customHeight="1" x14ac:dyDescent="1.25">
      <c r="A79" s="110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2"/>
      <c r="Q79" s="112"/>
      <c r="R79" s="112"/>
      <c r="S79" s="112"/>
      <c r="T79" s="173"/>
      <c r="U79" s="173"/>
      <c r="V79" s="173"/>
      <c r="W79" s="173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3"/>
      <c r="BG79" s="113"/>
      <c r="BH79" s="113"/>
      <c r="BI79" s="113"/>
    </row>
    <row r="80" spans="1:62" s="118" customFormat="1" ht="120.75" customHeight="1" thickBot="1" x14ac:dyDescent="0.3">
      <c r="A80" s="117" t="s">
        <v>331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7"/>
      <c r="BG80" s="117"/>
      <c r="BH80" s="117"/>
      <c r="BI80" s="117"/>
    </row>
    <row r="81" spans="1:61" s="65" customFormat="1" ht="78" customHeight="1" thickBot="1" x14ac:dyDescent="1.3">
      <c r="A81" s="389" t="s">
        <v>94</v>
      </c>
      <c r="B81" s="397" t="s">
        <v>278</v>
      </c>
      <c r="C81" s="398"/>
      <c r="D81" s="398"/>
      <c r="E81" s="398"/>
      <c r="F81" s="398"/>
      <c r="G81" s="398"/>
      <c r="H81" s="398"/>
      <c r="I81" s="398"/>
      <c r="J81" s="398"/>
      <c r="K81" s="398"/>
      <c r="L81" s="398"/>
      <c r="M81" s="398"/>
      <c r="N81" s="398"/>
      <c r="O81" s="399"/>
      <c r="P81" s="315" t="s">
        <v>8</v>
      </c>
      <c r="Q81" s="314"/>
      <c r="R81" s="315" t="s">
        <v>9</v>
      </c>
      <c r="S81" s="307"/>
      <c r="T81" s="412" t="s">
        <v>10</v>
      </c>
      <c r="U81" s="413"/>
      <c r="V81" s="413"/>
      <c r="W81" s="413"/>
      <c r="X81" s="413"/>
      <c r="Y81" s="413"/>
      <c r="Z81" s="413"/>
      <c r="AA81" s="413"/>
      <c r="AB81" s="413"/>
      <c r="AC81" s="413"/>
      <c r="AD81" s="413"/>
      <c r="AE81" s="414"/>
      <c r="AF81" s="415" t="s">
        <v>33</v>
      </c>
      <c r="AG81" s="416"/>
      <c r="AH81" s="416"/>
      <c r="AI81" s="416"/>
      <c r="AJ81" s="416"/>
      <c r="AK81" s="416"/>
      <c r="AL81" s="416"/>
      <c r="AM81" s="416"/>
      <c r="AN81" s="416"/>
      <c r="AO81" s="416"/>
      <c r="AP81" s="416"/>
      <c r="AQ81" s="416"/>
      <c r="AR81" s="416"/>
      <c r="AS81" s="416"/>
      <c r="AT81" s="416"/>
      <c r="AU81" s="416"/>
      <c r="AV81" s="416"/>
      <c r="AW81" s="416"/>
      <c r="AX81" s="416"/>
      <c r="AY81" s="416"/>
      <c r="AZ81" s="416"/>
      <c r="BA81" s="416"/>
      <c r="BB81" s="416"/>
      <c r="BC81" s="417"/>
      <c r="BD81" s="418" t="s">
        <v>23</v>
      </c>
      <c r="BE81" s="419"/>
      <c r="BF81" s="306" t="s">
        <v>95</v>
      </c>
      <c r="BG81" s="307"/>
      <c r="BH81" s="307"/>
      <c r="BI81" s="308"/>
    </row>
    <row r="82" spans="1:61" s="65" customFormat="1" ht="69.75" customHeight="1" thickBot="1" x14ac:dyDescent="1.3">
      <c r="A82" s="390"/>
      <c r="B82" s="400"/>
      <c r="C82" s="401"/>
      <c r="D82" s="401"/>
      <c r="E82" s="401"/>
      <c r="F82" s="401"/>
      <c r="G82" s="401"/>
      <c r="H82" s="401"/>
      <c r="I82" s="401"/>
      <c r="J82" s="401"/>
      <c r="K82" s="401"/>
      <c r="L82" s="401"/>
      <c r="M82" s="401"/>
      <c r="N82" s="401"/>
      <c r="O82" s="402"/>
      <c r="P82" s="316"/>
      <c r="Q82" s="256"/>
      <c r="R82" s="316"/>
      <c r="S82" s="310"/>
      <c r="T82" s="306" t="s">
        <v>5</v>
      </c>
      <c r="U82" s="314"/>
      <c r="V82" s="315" t="s">
        <v>11</v>
      </c>
      <c r="W82" s="308"/>
      <c r="X82" s="318" t="s">
        <v>12</v>
      </c>
      <c r="Y82" s="318"/>
      <c r="Z82" s="318"/>
      <c r="AA82" s="318"/>
      <c r="AB82" s="318"/>
      <c r="AC82" s="318"/>
      <c r="AD82" s="318"/>
      <c r="AE82" s="319"/>
      <c r="AF82" s="252" t="s">
        <v>14</v>
      </c>
      <c r="AG82" s="253"/>
      <c r="AH82" s="253"/>
      <c r="AI82" s="253"/>
      <c r="AJ82" s="253"/>
      <c r="AK82" s="254"/>
      <c r="AL82" s="252" t="s">
        <v>15</v>
      </c>
      <c r="AM82" s="253"/>
      <c r="AN82" s="253"/>
      <c r="AO82" s="253"/>
      <c r="AP82" s="253"/>
      <c r="AQ82" s="254"/>
      <c r="AR82" s="252" t="s">
        <v>16</v>
      </c>
      <c r="AS82" s="253"/>
      <c r="AT82" s="253"/>
      <c r="AU82" s="253"/>
      <c r="AV82" s="253"/>
      <c r="AW82" s="254"/>
      <c r="AX82" s="252" t="s">
        <v>112</v>
      </c>
      <c r="AY82" s="253"/>
      <c r="AZ82" s="253"/>
      <c r="BA82" s="253"/>
      <c r="BB82" s="253"/>
      <c r="BC82" s="254"/>
      <c r="BD82" s="420"/>
      <c r="BE82" s="421"/>
      <c r="BF82" s="309"/>
      <c r="BG82" s="310"/>
      <c r="BH82" s="310"/>
      <c r="BI82" s="311"/>
    </row>
    <row r="83" spans="1:61" s="65" customFormat="1" ht="147" customHeight="1" thickBot="1" x14ac:dyDescent="1.3">
      <c r="A83" s="390"/>
      <c r="B83" s="400"/>
      <c r="C83" s="401"/>
      <c r="D83" s="401"/>
      <c r="E83" s="401"/>
      <c r="F83" s="401"/>
      <c r="G83" s="401"/>
      <c r="H83" s="401"/>
      <c r="I83" s="401"/>
      <c r="J83" s="401"/>
      <c r="K83" s="401"/>
      <c r="L83" s="401"/>
      <c r="M83" s="401"/>
      <c r="N83" s="401"/>
      <c r="O83" s="402"/>
      <c r="P83" s="316"/>
      <c r="Q83" s="256"/>
      <c r="R83" s="316"/>
      <c r="S83" s="310"/>
      <c r="T83" s="309"/>
      <c r="U83" s="256"/>
      <c r="V83" s="316"/>
      <c r="W83" s="311"/>
      <c r="X83" s="255" t="s">
        <v>13</v>
      </c>
      <c r="Y83" s="256"/>
      <c r="Z83" s="320" t="s">
        <v>96</v>
      </c>
      <c r="AA83" s="256"/>
      <c r="AB83" s="320" t="s">
        <v>97</v>
      </c>
      <c r="AC83" s="256"/>
      <c r="AD83" s="316" t="s">
        <v>71</v>
      </c>
      <c r="AE83" s="310"/>
      <c r="AF83" s="259" t="s">
        <v>127</v>
      </c>
      <c r="AG83" s="253"/>
      <c r="AH83" s="254"/>
      <c r="AI83" s="259" t="s">
        <v>128</v>
      </c>
      <c r="AJ83" s="253"/>
      <c r="AK83" s="254"/>
      <c r="AL83" s="259" t="s">
        <v>129</v>
      </c>
      <c r="AM83" s="253"/>
      <c r="AN83" s="254"/>
      <c r="AO83" s="259" t="s">
        <v>130</v>
      </c>
      <c r="AP83" s="253"/>
      <c r="AQ83" s="254"/>
      <c r="AR83" s="259" t="s">
        <v>131</v>
      </c>
      <c r="AS83" s="253"/>
      <c r="AT83" s="254"/>
      <c r="AU83" s="259" t="s">
        <v>132</v>
      </c>
      <c r="AV83" s="253"/>
      <c r="AW83" s="254"/>
      <c r="AX83" s="259" t="s">
        <v>287</v>
      </c>
      <c r="AY83" s="253"/>
      <c r="AZ83" s="254"/>
      <c r="BA83" s="259" t="s">
        <v>288</v>
      </c>
      <c r="BB83" s="253"/>
      <c r="BC83" s="254"/>
      <c r="BD83" s="420"/>
      <c r="BE83" s="421"/>
      <c r="BF83" s="309"/>
      <c r="BG83" s="310"/>
      <c r="BH83" s="310"/>
      <c r="BI83" s="311"/>
    </row>
    <row r="84" spans="1:61" s="65" customFormat="1" ht="390" customHeight="1" thickBot="1" x14ac:dyDescent="1.3">
      <c r="A84" s="391"/>
      <c r="B84" s="403"/>
      <c r="C84" s="404"/>
      <c r="D84" s="404"/>
      <c r="E84" s="404"/>
      <c r="F84" s="404"/>
      <c r="G84" s="404"/>
      <c r="H84" s="404"/>
      <c r="I84" s="404"/>
      <c r="J84" s="404"/>
      <c r="K84" s="404"/>
      <c r="L84" s="404"/>
      <c r="M84" s="404"/>
      <c r="N84" s="404"/>
      <c r="O84" s="405"/>
      <c r="P84" s="317"/>
      <c r="Q84" s="258"/>
      <c r="R84" s="317"/>
      <c r="S84" s="257"/>
      <c r="T84" s="312"/>
      <c r="U84" s="258"/>
      <c r="V84" s="317"/>
      <c r="W84" s="313"/>
      <c r="X84" s="257"/>
      <c r="Y84" s="258"/>
      <c r="Z84" s="317"/>
      <c r="AA84" s="258"/>
      <c r="AB84" s="317"/>
      <c r="AC84" s="258"/>
      <c r="AD84" s="317"/>
      <c r="AE84" s="257"/>
      <c r="AF84" s="91" t="s">
        <v>3</v>
      </c>
      <c r="AG84" s="92" t="s">
        <v>17</v>
      </c>
      <c r="AH84" s="93" t="s">
        <v>18</v>
      </c>
      <c r="AI84" s="91" t="s">
        <v>3</v>
      </c>
      <c r="AJ84" s="92" t="s">
        <v>17</v>
      </c>
      <c r="AK84" s="93" t="s">
        <v>18</v>
      </c>
      <c r="AL84" s="91" t="s">
        <v>3</v>
      </c>
      <c r="AM84" s="92" t="s">
        <v>17</v>
      </c>
      <c r="AN84" s="93" t="s">
        <v>18</v>
      </c>
      <c r="AO84" s="91" t="s">
        <v>3</v>
      </c>
      <c r="AP84" s="92" t="s">
        <v>17</v>
      </c>
      <c r="AQ84" s="93" t="s">
        <v>18</v>
      </c>
      <c r="AR84" s="91" t="s">
        <v>3</v>
      </c>
      <c r="AS84" s="92" t="s">
        <v>17</v>
      </c>
      <c r="AT84" s="93" t="s">
        <v>18</v>
      </c>
      <c r="AU84" s="94" t="s">
        <v>3</v>
      </c>
      <c r="AV84" s="95" t="s">
        <v>17</v>
      </c>
      <c r="AW84" s="96" t="s">
        <v>18</v>
      </c>
      <c r="AX84" s="91" t="s">
        <v>3</v>
      </c>
      <c r="AY84" s="92" t="s">
        <v>17</v>
      </c>
      <c r="AZ84" s="93" t="s">
        <v>18</v>
      </c>
      <c r="BA84" s="91" t="s">
        <v>3</v>
      </c>
      <c r="BB84" s="92" t="s">
        <v>17</v>
      </c>
      <c r="BC84" s="93" t="s">
        <v>18</v>
      </c>
      <c r="BD84" s="422"/>
      <c r="BE84" s="423"/>
      <c r="BF84" s="312"/>
      <c r="BG84" s="257"/>
      <c r="BH84" s="257"/>
      <c r="BI84" s="313"/>
    </row>
    <row r="85" spans="1:61" s="65" customFormat="1" ht="164.25" customHeight="1" thickBot="1" x14ac:dyDescent="1.3">
      <c r="A85" s="121" t="s">
        <v>122</v>
      </c>
      <c r="B85" s="440" t="s">
        <v>270</v>
      </c>
      <c r="C85" s="441"/>
      <c r="D85" s="441"/>
      <c r="E85" s="441"/>
      <c r="F85" s="441"/>
      <c r="G85" s="441"/>
      <c r="H85" s="441"/>
      <c r="I85" s="441"/>
      <c r="J85" s="441"/>
      <c r="K85" s="441"/>
      <c r="L85" s="441"/>
      <c r="M85" s="441"/>
      <c r="N85" s="441"/>
      <c r="O85" s="442"/>
      <c r="P85" s="443"/>
      <c r="Q85" s="444"/>
      <c r="R85" s="443"/>
      <c r="S85" s="237"/>
      <c r="T85" s="438">
        <f>T86+T92+T100</f>
        <v>3382</v>
      </c>
      <c r="U85" s="387"/>
      <c r="V85" s="386">
        <f>V86+V92+V100</f>
        <v>1454</v>
      </c>
      <c r="W85" s="387"/>
      <c r="X85" s="438">
        <f>X86+X92+X100</f>
        <v>730</v>
      </c>
      <c r="Y85" s="387"/>
      <c r="Z85" s="428">
        <f>Z86+Z92+Z100</f>
        <v>236</v>
      </c>
      <c r="AA85" s="387"/>
      <c r="AB85" s="428">
        <f>AB86+AB92+AB100</f>
        <v>456</v>
      </c>
      <c r="AC85" s="387"/>
      <c r="AD85" s="386">
        <f>AD86+AD92+AD100</f>
        <v>32</v>
      </c>
      <c r="AE85" s="387"/>
      <c r="AF85" s="134">
        <f t="shared" ref="AF85:BC85" si="10">SUM(AF86:AF109)+SUM(AF117:AF120)</f>
        <v>72</v>
      </c>
      <c r="AG85" s="135">
        <f t="shared" si="10"/>
        <v>34</v>
      </c>
      <c r="AH85" s="136">
        <f t="shared" si="10"/>
        <v>2</v>
      </c>
      <c r="AI85" s="134">
        <f t="shared" si="10"/>
        <v>0</v>
      </c>
      <c r="AJ85" s="135">
        <f t="shared" si="10"/>
        <v>0</v>
      </c>
      <c r="AK85" s="136">
        <f t="shared" si="10"/>
        <v>0</v>
      </c>
      <c r="AL85" s="134">
        <f t="shared" si="10"/>
        <v>296</v>
      </c>
      <c r="AM85" s="135">
        <f t="shared" si="10"/>
        <v>168</v>
      </c>
      <c r="AN85" s="136">
        <f t="shared" si="10"/>
        <v>9</v>
      </c>
      <c r="AO85" s="134">
        <f t="shared" si="10"/>
        <v>784</v>
      </c>
      <c r="AP85" s="135">
        <f t="shared" si="10"/>
        <v>320</v>
      </c>
      <c r="AQ85" s="136">
        <f t="shared" si="10"/>
        <v>20</v>
      </c>
      <c r="AR85" s="134">
        <f t="shared" si="10"/>
        <v>492</v>
      </c>
      <c r="AS85" s="135">
        <f t="shared" si="10"/>
        <v>238</v>
      </c>
      <c r="AT85" s="136">
        <f t="shared" si="10"/>
        <v>12</v>
      </c>
      <c r="AU85" s="134">
        <f t="shared" si="10"/>
        <v>874</v>
      </c>
      <c r="AV85" s="135">
        <f t="shared" si="10"/>
        <v>372</v>
      </c>
      <c r="AW85" s="136">
        <f t="shared" si="10"/>
        <v>24</v>
      </c>
      <c r="AX85" s="134">
        <f t="shared" si="10"/>
        <v>864</v>
      </c>
      <c r="AY85" s="135">
        <f t="shared" si="10"/>
        <v>322</v>
      </c>
      <c r="AZ85" s="136">
        <f t="shared" si="10"/>
        <v>27</v>
      </c>
      <c r="BA85" s="134">
        <f t="shared" si="10"/>
        <v>0</v>
      </c>
      <c r="BB85" s="135">
        <f t="shared" si="10"/>
        <v>0</v>
      </c>
      <c r="BC85" s="136">
        <f t="shared" si="10"/>
        <v>0</v>
      </c>
      <c r="BD85" s="386">
        <f>SUM(BD86:BE109)+SUM(BD117:BE120)</f>
        <v>94</v>
      </c>
      <c r="BE85" s="387"/>
      <c r="BF85" s="372"/>
      <c r="BG85" s="270"/>
      <c r="BH85" s="270"/>
      <c r="BI85" s="271"/>
    </row>
    <row r="86" spans="1:61" s="65" customFormat="1" ht="142.5" customHeight="1" x14ac:dyDescent="1.25">
      <c r="A86" s="98" t="s">
        <v>99</v>
      </c>
      <c r="B86" s="394" t="s">
        <v>173</v>
      </c>
      <c r="C86" s="395"/>
      <c r="D86" s="395"/>
      <c r="E86" s="395"/>
      <c r="F86" s="395"/>
      <c r="G86" s="395"/>
      <c r="H86" s="395"/>
      <c r="I86" s="395"/>
      <c r="J86" s="395"/>
      <c r="K86" s="395"/>
      <c r="L86" s="395"/>
      <c r="M86" s="395"/>
      <c r="N86" s="395"/>
      <c r="O86" s="396"/>
      <c r="P86" s="343"/>
      <c r="Q86" s="392"/>
      <c r="R86" s="343"/>
      <c r="S86" s="344"/>
      <c r="T86" s="439">
        <f>T87+T90</f>
        <v>240</v>
      </c>
      <c r="U86" s="392"/>
      <c r="V86" s="344">
        <f>V87+V90</f>
        <v>118</v>
      </c>
      <c r="W86" s="437"/>
      <c r="X86" s="439">
        <f>X87+X90</f>
        <v>70</v>
      </c>
      <c r="Y86" s="392"/>
      <c r="Z86" s="343">
        <f>Z87+Z90</f>
        <v>16</v>
      </c>
      <c r="AA86" s="392"/>
      <c r="AB86" s="343">
        <f>AB87+AB90</f>
        <v>0</v>
      </c>
      <c r="AC86" s="392"/>
      <c r="AD86" s="344">
        <f>AD87+AD90</f>
        <v>32</v>
      </c>
      <c r="AE86" s="344"/>
      <c r="AF86" s="99"/>
      <c r="AG86" s="100"/>
      <c r="AH86" s="101"/>
      <c r="AI86" s="99"/>
      <c r="AJ86" s="100"/>
      <c r="AK86" s="101"/>
      <c r="AL86" s="99"/>
      <c r="AM86" s="100"/>
      <c r="AN86" s="101"/>
      <c r="AO86" s="99"/>
      <c r="AP86" s="100"/>
      <c r="AQ86" s="101"/>
      <c r="AR86" s="99"/>
      <c r="AS86" s="100"/>
      <c r="AT86" s="101"/>
      <c r="AU86" s="99"/>
      <c r="AV86" s="100"/>
      <c r="AW86" s="101"/>
      <c r="AX86" s="99"/>
      <c r="AY86" s="100"/>
      <c r="AZ86" s="101"/>
      <c r="BA86" s="99"/>
      <c r="BB86" s="100"/>
      <c r="BC86" s="101"/>
      <c r="BD86" s="343"/>
      <c r="BE86" s="344"/>
      <c r="BF86" s="339"/>
      <c r="BG86" s="340"/>
      <c r="BH86" s="340"/>
      <c r="BI86" s="341"/>
    </row>
    <row r="87" spans="1:61" s="65" customFormat="1" ht="94.5" customHeight="1" x14ac:dyDescent="1.25">
      <c r="A87" s="98" t="s">
        <v>229</v>
      </c>
      <c r="B87" s="394" t="s">
        <v>172</v>
      </c>
      <c r="C87" s="395"/>
      <c r="D87" s="395"/>
      <c r="E87" s="395"/>
      <c r="F87" s="395"/>
      <c r="G87" s="395"/>
      <c r="H87" s="395"/>
      <c r="I87" s="395"/>
      <c r="J87" s="395"/>
      <c r="K87" s="395"/>
      <c r="L87" s="395"/>
      <c r="M87" s="395"/>
      <c r="N87" s="395"/>
      <c r="O87" s="396"/>
      <c r="P87" s="357"/>
      <c r="Q87" s="358"/>
      <c r="R87" s="357"/>
      <c r="S87" s="365"/>
      <c r="T87" s="359">
        <f>T88+T89</f>
        <v>144</v>
      </c>
      <c r="U87" s="358"/>
      <c r="V87" s="365">
        <f>V88+V89</f>
        <v>68</v>
      </c>
      <c r="W87" s="358"/>
      <c r="X87" s="359">
        <f>X88+X89</f>
        <v>36</v>
      </c>
      <c r="Y87" s="358"/>
      <c r="Z87" s="357">
        <f>Z88+Z89</f>
        <v>0</v>
      </c>
      <c r="AA87" s="358"/>
      <c r="AB87" s="357">
        <f>AB88+AB89</f>
        <v>0</v>
      </c>
      <c r="AC87" s="358"/>
      <c r="AD87" s="365">
        <f>AD88+AD89</f>
        <v>32</v>
      </c>
      <c r="AE87" s="358"/>
      <c r="AF87" s="102"/>
      <c r="AG87" s="179"/>
      <c r="AH87" s="179"/>
      <c r="AI87" s="102"/>
      <c r="AJ87" s="179"/>
      <c r="AK87" s="179"/>
      <c r="AL87" s="102"/>
      <c r="AM87" s="179"/>
      <c r="AN87" s="179"/>
      <c r="AO87" s="102"/>
      <c r="AP87" s="179"/>
      <c r="AQ87" s="179"/>
      <c r="AR87" s="102"/>
      <c r="AS87" s="179"/>
      <c r="AT87" s="179"/>
      <c r="AU87" s="102"/>
      <c r="AV87" s="179"/>
      <c r="AW87" s="179"/>
      <c r="AX87" s="102"/>
      <c r="AY87" s="179"/>
      <c r="AZ87" s="179"/>
      <c r="BA87" s="102"/>
      <c r="BB87" s="179"/>
      <c r="BC87" s="166"/>
      <c r="BD87" s="359"/>
      <c r="BE87" s="385"/>
      <c r="BF87" s="431"/>
      <c r="BG87" s="432"/>
      <c r="BH87" s="432"/>
      <c r="BI87" s="433"/>
    </row>
    <row r="88" spans="1:61" s="65" customFormat="1" ht="139.5" customHeight="1" x14ac:dyDescent="1.25">
      <c r="A88" s="170" t="s">
        <v>231</v>
      </c>
      <c r="B88" s="199" t="s">
        <v>321</v>
      </c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1"/>
      <c r="P88" s="202"/>
      <c r="Q88" s="203"/>
      <c r="R88" s="202">
        <v>1</v>
      </c>
      <c r="S88" s="204"/>
      <c r="T88" s="205">
        <f>AF88+AI88+AL88+AO88+AR88+AU88+AX88+BA88</f>
        <v>72</v>
      </c>
      <c r="U88" s="206"/>
      <c r="V88" s="207">
        <f>AG88+AJ88+AM88+AP88+AS88+AV88+AY88+BB88</f>
        <v>34</v>
      </c>
      <c r="W88" s="208"/>
      <c r="X88" s="209">
        <v>18</v>
      </c>
      <c r="Y88" s="203"/>
      <c r="Z88" s="202"/>
      <c r="AA88" s="203"/>
      <c r="AB88" s="202"/>
      <c r="AC88" s="203"/>
      <c r="AD88" s="204">
        <v>16</v>
      </c>
      <c r="AE88" s="203"/>
      <c r="AF88" s="163">
        <v>72</v>
      </c>
      <c r="AG88" s="164">
        <v>34</v>
      </c>
      <c r="AH88" s="165">
        <v>2</v>
      </c>
      <c r="AI88" s="163"/>
      <c r="AJ88" s="164"/>
      <c r="AK88" s="165"/>
      <c r="AL88" s="163"/>
      <c r="AM88" s="164"/>
      <c r="AN88" s="165"/>
      <c r="AO88" s="107"/>
      <c r="AP88" s="161"/>
      <c r="AQ88" s="108"/>
      <c r="AR88" s="163"/>
      <c r="AS88" s="164"/>
      <c r="AT88" s="165"/>
      <c r="AU88" s="163"/>
      <c r="AV88" s="164"/>
      <c r="AW88" s="165"/>
      <c r="AX88" s="163"/>
      <c r="AY88" s="164"/>
      <c r="AZ88" s="165"/>
      <c r="BA88" s="163"/>
      <c r="BB88" s="164"/>
      <c r="BC88" s="165"/>
      <c r="BD88" s="209">
        <f>AH88+AK88+AN88+AQ88+AT88+AW88+AZ88+BC88</f>
        <v>2</v>
      </c>
      <c r="BE88" s="210"/>
      <c r="BF88" s="431" t="s">
        <v>269</v>
      </c>
      <c r="BG88" s="432"/>
      <c r="BH88" s="432"/>
      <c r="BI88" s="433"/>
    </row>
    <row r="89" spans="1:61" s="81" customFormat="1" ht="171" customHeight="1" x14ac:dyDescent="1.25">
      <c r="A89" s="170" t="s">
        <v>232</v>
      </c>
      <c r="B89" s="199" t="s">
        <v>322</v>
      </c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1"/>
      <c r="P89" s="202">
        <v>6</v>
      </c>
      <c r="Q89" s="203"/>
      <c r="R89" s="202"/>
      <c r="S89" s="210"/>
      <c r="T89" s="205">
        <f>AF89+AI89+AL89+AO89+AR89+AU89+AX89+BA89</f>
        <v>72</v>
      </c>
      <c r="U89" s="206"/>
      <c r="V89" s="207">
        <f>AG89+AJ89+AM89+AP89+AS89+AV89+AY89+BB89</f>
        <v>34</v>
      </c>
      <c r="W89" s="208"/>
      <c r="X89" s="209">
        <v>18</v>
      </c>
      <c r="Y89" s="203"/>
      <c r="Z89" s="202"/>
      <c r="AA89" s="203"/>
      <c r="AB89" s="202"/>
      <c r="AC89" s="203"/>
      <c r="AD89" s="204">
        <v>16</v>
      </c>
      <c r="AE89" s="203"/>
      <c r="AF89" s="163"/>
      <c r="AG89" s="164"/>
      <c r="AH89" s="165"/>
      <c r="AI89" s="163"/>
      <c r="AJ89" s="164"/>
      <c r="AK89" s="165"/>
      <c r="AL89" s="163"/>
      <c r="AM89" s="164"/>
      <c r="AN89" s="165"/>
      <c r="AO89" s="163"/>
      <c r="AP89" s="164"/>
      <c r="AQ89" s="165"/>
      <c r="AR89" s="163"/>
      <c r="AS89" s="164"/>
      <c r="AT89" s="165"/>
      <c r="AU89" s="163">
        <v>72</v>
      </c>
      <c r="AV89" s="164">
        <v>34</v>
      </c>
      <c r="AW89" s="165">
        <v>2</v>
      </c>
      <c r="AX89" s="163"/>
      <c r="AY89" s="164"/>
      <c r="AZ89" s="165"/>
      <c r="BA89" s="163"/>
      <c r="BB89" s="164"/>
      <c r="BC89" s="165"/>
      <c r="BD89" s="209">
        <f>AH89+AK89+AN89+AQ89+AT89+AW89+AZ89+BC89</f>
        <v>2</v>
      </c>
      <c r="BE89" s="210"/>
      <c r="BF89" s="431" t="s">
        <v>273</v>
      </c>
      <c r="BG89" s="432"/>
      <c r="BH89" s="432"/>
      <c r="BI89" s="433"/>
    </row>
    <row r="90" spans="1:61" s="81" customFormat="1" ht="163.5" customHeight="1" x14ac:dyDescent="1.25">
      <c r="A90" s="105" t="s">
        <v>230</v>
      </c>
      <c r="B90" s="362" t="s">
        <v>188</v>
      </c>
      <c r="C90" s="424"/>
      <c r="D90" s="424"/>
      <c r="E90" s="424"/>
      <c r="F90" s="424"/>
      <c r="G90" s="424"/>
      <c r="H90" s="424"/>
      <c r="I90" s="424"/>
      <c r="J90" s="424"/>
      <c r="K90" s="424"/>
      <c r="L90" s="424"/>
      <c r="M90" s="424"/>
      <c r="N90" s="424"/>
      <c r="O90" s="425"/>
      <c r="P90" s="202"/>
      <c r="Q90" s="203"/>
      <c r="R90" s="202"/>
      <c r="S90" s="204"/>
      <c r="T90" s="359">
        <f>SUM(T91:U91)</f>
        <v>96</v>
      </c>
      <c r="U90" s="358"/>
      <c r="V90" s="365">
        <f>SUM(V91:W91)</f>
        <v>50</v>
      </c>
      <c r="W90" s="358"/>
      <c r="X90" s="359">
        <f>SUM(X91:Y91)</f>
        <v>34</v>
      </c>
      <c r="Y90" s="358"/>
      <c r="Z90" s="357">
        <f>SUM(Z91:AA91)</f>
        <v>16</v>
      </c>
      <c r="AA90" s="358"/>
      <c r="AB90" s="357">
        <f>SUM(AB91:AC91)</f>
        <v>0</v>
      </c>
      <c r="AC90" s="358"/>
      <c r="AD90" s="365">
        <f>SUM(AD92:AE99)</f>
        <v>0</v>
      </c>
      <c r="AE90" s="365"/>
      <c r="AF90" s="102"/>
      <c r="AG90" s="103"/>
      <c r="AH90" s="106"/>
      <c r="AI90" s="102"/>
      <c r="AJ90" s="103"/>
      <c r="AK90" s="106"/>
      <c r="AL90" s="102"/>
      <c r="AM90" s="103"/>
      <c r="AN90" s="106"/>
      <c r="AO90" s="102"/>
      <c r="AP90" s="103"/>
      <c r="AQ90" s="106"/>
      <c r="AR90" s="102"/>
      <c r="AS90" s="103"/>
      <c r="AT90" s="106"/>
      <c r="AU90" s="102"/>
      <c r="AV90" s="103"/>
      <c r="AW90" s="106"/>
      <c r="AX90" s="102"/>
      <c r="AY90" s="103"/>
      <c r="AZ90" s="106"/>
      <c r="BA90" s="102"/>
      <c r="BB90" s="103"/>
      <c r="BC90" s="106"/>
      <c r="BD90" s="365"/>
      <c r="BE90" s="358"/>
      <c r="BF90" s="348"/>
      <c r="BG90" s="349"/>
      <c r="BH90" s="349"/>
      <c r="BI90" s="350"/>
    </row>
    <row r="91" spans="1:61" s="81" customFormat="1" ht="94.5" customHeight="1" x14ac:dyDescent="1.25">
      <c r="A91" s="104" t="s">
        <v>285</v>
      </c>
      <c r="B91" s="199" t="s">
        <v>155</v>
      </c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1"/>
      <c r="P91" s="202">
        <v>3</v>
      </c>
      <c r="Q91" s="203"/>
      <c r="R91" s="202"/>
      <c r="S91" s="204"/>
      <c r="T91" s="205">
        <f>AF91+AI91+AL91+AO91+AR91+AU91+AX91+BA91</f>
        <v>96</v>
      </c>
      <c r="U91" s="206"/>
      <c r="V91" s="207">
        <f>AG91+AJ91+AM91+AP91+AS91+AV91+AY91+BB91</f>
        <v>50</v>
      </c>
      <c r="W91" s="208"/>
      <c r="X91" s="209">
        <v>34</v>
      </c>
      <c r="Y91" s="203"/>
      <c r="Z91" s="202">
        <v>16</v>
      </c>
      <c r="AA91" s="203"/>
      <c r="AB91" s="202"/>
      <c r="AC91" s="203"/>
      <c r="AD91" s="204"/>
      <c r="AE91" s="204"/>
      <c r="AF91" s="163"/>
      <c r="AG91" s="164"/>
      <c r="AH91" s="165"/>
      <c r="AI91" s="163"/>
      <c r="AJ91" s="164"/>
      <c r="AK91" s="165"/>
      <c r="AL91" s="163">
        <v>96</v>
      </c>
      <c r="AM91" s="164">
        <v>50</v>
      </c>
      <c r="AN91" s="165">
        <v>3</v>
      </c>
      <c r="AO91" s="163"/>
      <c r="AP91" s="164"/>
      <c r="AQ91" s="165"/>
      <c r="AR91" s="163"/>
      <c r="AS91" s="164"/>
      <c r="AT91" s="165"/>
      <c r="AU91" s="163"/>
      <c r="AV91" s="164"/>
      <c r="AW91" s="165"/>
      <c r="AX91" s="163"/>
      <c r="AY91" s="164"/>
      <c r="AZ91" s="165"/>
      <c r="BA91" s="163"/>
      <c r="BB91" s="164"/>
      <c r="BC91" s="165"/>
      <c r="BD91" s="209">
        <f>AH91+AK91+AN91+AQ91+AT91+AW91+AZ91+BC91</f>
        <v>3</v>
      </c>
      <c r="BE91" s="210"/>
      <c r="BF91" s="211" t="s">
        <v>205</v>
      </c>
      <c r="BG91" s="212"/>
      <c r="BH91" s="212"/>
      <c r="BI91" s="213"/>
    </row>
    <row r="92" spans="1:61" s="65" customFormat="1" ht="144" customHeight="1" x14ac:dyDescent="1.25">
      <c r="A92" s="98" t="s">
        <v>107</v>
      </c>
      <c r="B92" s="362" t="s">
        <v>189</v>
      </c>
      <c r="C92" s="424"/>
      <c r="D92" s="424"/>
      <c r="E92" s="424"/>
      <c r="F92" s="424"/>
      <c r="G92" s="424"/>
      <c r="H92" s="424"/>
      <c r="I92" s="424"/>
      <c r="J92" s="424"/>
      <c r="K92" s="424"/>
      <c r="L92" s="424"/>
      <c r="M92" s="424"/>
      <c r="N92" s="424"/>
      <c r="O92" s="425"/>
      <c r="P92" s="357"/>
      <c r="Q92" s="358"/>
      <c r="R92" s="357"/>
      <c r="S92" s="365"/>
      <c r="T92" s="429">
        <f>SUM(T93:U99)</f>
        <v>1180</v>
      </c>
      <c r="U92" s="430"/>
      <c r="V92" s="426">
        <f>SUM(V93:W99)</f>
        <v>488</v>
      </c>
      <c r="W92" s="427"/>
      <c r="X92" s="359">
        <f>SUM(X93:Y99)</f>
        <v>270</v>
      </c>
      <c r="Y92" s="358"/>
      <c r="Z92" s="357">
        <f>SUM(Z93:AA99)</f>
        <v>100</v>
      </c>
      <c r="AA92" s="358"/>
      <c r="AB92" s="357">
        <f>SUM(AB93:AC99)</f>
        <v>118</v>
      </c>
      <c r="AC92" s="358"/>
      <c r="AD92" s="426">
        <f>SUM(AD93:AE99)</f>
        <v>0</v>
      </c>
      <c r="AE92" s="427"/>
      <c r="AF92" s="102"/>
      <c r="AG92" s="103"/>
      <c r="AH92" s="106"/>
      <c r="AI92" s="102"/>
      <c r="AJ92" s="103"/>
      <c r="AK92" s="106"/>
      <c r="AL92" s="102"/>
      <c r="AM92" s="103"/>
      <c r="AN92" s="106"/>
      <c r="AO92" s="172"/>
      <c r="AP92" s="103"/>
      <c r="AQ92" s="176"/>
      <c r="AR92" s="102"/>
      <c r="AS92" s="103"/>
      <c r="AT92" s="106"/>
      <c r="AU92" s="102"/>
      <c r="AV92" s="103"/>
      <c r="AW92" s="106"/>
      <c r="AX92" s="102"/>
      <c r="AY92" s="103"/>
      <c r="AZ92" s="106"/>
      <c r="BA92" s="102"/>
      <c r="BB92" s="103"/>
      <c r="BC92" s="106"/>
      <c r="BD92" s="357"/>
      <c r="BE92" s="358"/>
      <c r="BF92" s="505"/>
      <c r="BG92" s="506"/>
      <c r="BH92" s="506"/>
      <c r="BI92" s="507"/>
    </row>
    <row r="93" spans="1:61" s="65" customFormat="1" ht="88.5" customHeight="1" x14ac:dyDescent="1.25">
      <c r="A93" s="122" t="s">
        <v>279</v>
      </c>
      <c r="B93" s="434" t="s">
        <v>260</v>
      </c>
      <c r="C93" s="435"/>
      <c r="D93" s="435"/>
      <c r="E93" s="435"/>
      <c r="F93" s="435"/>
      <c r="G93" s="435"/>
      <c r="H93" s="435"/>
      <c r="I93" s="435"/>
      <c r="J93" s="435"/>
      <c r="K93" s="435"/>
      <c r="L93" s="435"/>
      <c r="M93" s="435"/>
      <c r="N93" s="435"/>
      <c r="O93" s="436"/>
      <c r="P93" s="251">
        <v>4</v>
      </c>
      <c r="Q93" s="250"/>
      <c r="R93" s="251">
        <v>3</v>
      </c>
      <c r="S93" s="215"/>
      <c r="T93" s="214">
        <f t="shared" ref="T93:T99" si="11">AF93+AI93+AL93+AO93+AR93+AU93+AX93+BA93</f>
        <v>356</v>
      </c>
      <c r="U93" s="250"/>
      <c r="V93" s="215">
        <f>AG93+AJ93+AM93+AP93+AS93+AV93+AY93+BB93</f>
        <v>152</v>
      </c>
      <c r="W93" s="216"/>
      <c r="X93" s="214">
        <v>84</v>
      </c>
      <c r="Y93" s="250"/>
      <c r="Z93" s="251">
        <v>32</v>
      </c>
      <c r="AA93" s="250"/>
      <c r="AB93" s="251">
        <v>36</v>
      </c>
      <c r="AC93" s="250"/>
      <c r="AD93" s="215"/>
      <c r="AE93" s="215"/>
      <c r="AF93" s="123"/>
      <c r="AG93" s="124"/>
      <c r="AH93" s="125"/>
      <c r="AI93" s="123"/>
      <c r="AJ93" s="124"/>
      <c r="AK93" s="125"/>
      <c r="AL93" s="123">
        <v>100</v>
      </c>
      <c r="AM93" s="124">
        <v>68</v>
      </c>
      <c r="AN93" s="125">
        <v>3</v>
      </c>
      <c r="AO93" s="123">
        <v>256</v>
      </c>
      <c r="AP93" s="124">
        <v>84</v>
      </c>
      <c r="AQ93" s="125">
        <v>6</v>
      </c>
      <c r="AR93" s="123"/>
      <c r="AS93" s="124"/>
      <c r="AT93" s="125"/>
      <c r="AU93" s="123"/>
      <c r="AV93" s="124"/>
      <c r="AW93" s="125"/>
      <c r="AX93" s="123"/>
      <c r="AY93" s="124"/>
      <c r="AZ93" s="125"/>
      <c r="BA93" s="123"/>
      <c r="BB93" s="124"/>
      <c r="BC93" s="125"/>
      <c r="BD93" s="214">
        <f t="shared" ref="BD93:BD99" si="12">AH93+AK93+AN93+AQ93+AT93+AW93+AZ93+BC93</f>
        <v>9</v>
      </c>
      <c r="BE93" s="216"/>
      <c r="BF93" s="211" t="s">
        <v>213</v>
      </c>
      <c r="BG93" s="212"/>
      <c r="BH93" s="212"/>
      <c r="BI93" s="213"/>
    </row>
    <row r="94" spans="1:61" s="65" customFormat="1" ht="87" customHeight="1" x14ac:dyDescent="1.25">
      <c r="A94" s="104" t="s">
        <v>190</v>
      </c>
      <c r="B94" s="199" t="s">
        <v>335</v>
      </c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1"/>
      <c r="P94" s="202"/>
      <c r="Q94" s="203"/>
      <c r="R94" s="202">
        <v>4</v>
      </c>
      <c r="S94" s="204"/>
      <c r="T94" s="205">
        <f>AF94+AI94+AL94+AO94+AR94+AU94+AX94+BA94</f>
        <v>100</v>
      </c>
      <c r="U94" s="206"/>
      <c r="V94" s="207">
        <f>AG94+AJ94+AM94+AP94+AS94+AV94+AY94+BB94</f>
        <v>50</v>
      </c>
      <c r="W94" s="208"/>
      <c r="X94" s="209">
        <v>34</v>
      </c>
      <c r="Y94" s="203"/>
      <c r="Z94" s="202"/>
      <c r="AA94" s="203"/>
      <c r="AB94" s="202">
        <v>16</v>
      </c>
      <c r="AC94" s="203"/>
      <c r="AD94" s="204"/>
      <c r="AE94" s="204"/>
      <c r="AF94" s="163"/>
      <c r="AG94" s="164"/>
      <c r="AH94" s="165"/>
      <c r="AI94" s="163"/>
      <c r="AJ94" s="164"/>
      <c r="AK94" s="165"/>
      <c r="AL94" s="153"/>
      <c r="AM94" s="164"/>
      <c r="AN94" s="152"/>
      <c r="AO94" s="153">
        <v>100</v>
      </c>
      <c r="AP94" s="164">
        <v>50</v>
      </c>
      <c r="AQ94" s="152">
        <v>3</v>
      </c>
      <c r="AR94" s="153"/>
      <c r="AS94" s="164"/>
      <c r="AT94" s="152"/>
      <c r="AU94" s="163"/>
      <c r="AV94" s="164"/>
      <c r="AW94" s="165"/>
      <c r="AX94" s="163"/>
      <c r="AY94" s="164"/>
      <c r="AZ94" s="165"/>
      <c r="BA94" s="163"/>
      <c r="BB94" s="164"/>
      <c r="BC94" s="165"/>
      <c r="BD94" s="209">
        <f>AH94+AK94+AN94+AQ94+AT94+AW94+AZ94+BC94</f>
        <v>3</v>
      </c>
      <c r="BE94" s="210"/>
      <c r="BF94" s="211" t="s">
        <v>214</v>
      </c>
      <c r="BG94" s="212"/>
      <c r="BH94" s="212"/>
      <c r="BI94" s="213"/>
    </row>
    <row r="95" spans="1:61" s="81" customFormat="1" ht="159" customHeight="1" x14ac:dyDescent="1.25">
      <c r="A95" s="500" t="s">
        <v>280</v>
      </c>
      <c r="B95" s="434" t="s">
        <v>336</v>
      </c>
      <c r="C95" s="435"/>
      <c r="D95" s="435"/>
      <c r="E95" s="435"/>
      <c r="F95" s="435"/>
      <c r="G95" s="435"/>
      <c r="H95" s="435"/>
      <c r="I95" s="435"/>
      <c r="J95" s="435"/>
      <c r="K95" s="435"/>
      <c r="L95" s="435"/>
      <c r="M95" s="435"/>
      <c r="N95" s="435"/>
      <c r="O95" s="436"/>
      <c r="P95" s="251">
        <v>3</v>
      </c>
      <c r="Q95" s="250"/>
      <c r="R95" s="251">
        <v>4</v>
      </c>
      <c r="S95" s="215"/>
      <c r="T95" s="214">
        <f t="shared" ref="T95:T96" si="13">AF95+AI95+AL95+AO95+AR95+AU95+AX95+BA95</f>
        <v>216</v>
      </c>
      <c r="U95" s="250"/>
      <c r="V95" s="215">
        <f>AG95+AJ95+AM95+AP95+AS95+AV95+AY95+BB95</f>
        <v>100</v>
      </c>
      <c r="W95" s="216"/>
      <c r="X95" s="214">
        <v>50</v>
      </c>
      <c r="Y95" s="250"/>
      <c r="Z95" s="251">
        <v>34</v>
      </c>
      <c r="AA95" s="250"/>
      <c r="AB95" s="251">
        <v>16</v>
      </c>
      <c r="AC95" s="250"/>
      <c r="AD95" s="215"/>
      <c r="AE95" s="215"/>
      <c r="AF95" s="123"/>
      <c r="AG95" s="124"/>
      <c r="AH95" s="125"/>
      <c r="AI95" s="123"/>
      <c r="AJ95" s="124"/>
      <c r="AK95" s="125"/>
      <c r="AL95" s="123">
        <v>100</v>
      </c>
      <c r="AM95" s="124">
        <v>50</v>
      </c>
      <c r="AN95" s="168">
        <v>3</v>
      </c>
      <c r="AO95" s="123">
        <v>116</v>
      </c>
      <c r="AP95" s="124">
        <v>50</v>
      </c>
      <c r="AQ95" s="125">
        <v>4</v>
      </c>
      <c r="AR95" s="123"/>
      <c r="AS95" s="124"/>
      <c r="AT95" s="125"/>
      <c r="AU95" s="123"/>
      <c r="AV95" s="124"/>
      <c r="AW95" s="125"/>
      <c r="AX95" s="123"/>
      <c r="AY95" s="124"/>
      <c r="AZ95" s="125"/>
      <c r="BA95" s="123"/>
      <c r="BB95" s="124"/>
      <c r="BC95" s="125"/>
      <c r="BD95" s="214">
        <f t="shared" ref="BD95:BD96" si="14">AH95+AK95+AN95+AQ95+AT95+AW95+AZ95+BC95</f>
        <v>7</v>
      </c>
      <c r="BE95" s="216"/>
      <c r="BF95" s="272" t="s">
        <v>215</v>
      </c>
      <c r="BG95" s="273"/>
      <c r="BH95" s="273"/>
      <c r="BI95" s="274"/>
    </row>
    <row r="96" spans="1:61" s="81" customFormat="1" ht="211.5" customHeight="1" x14ac:dyDescent="1.25">
      <c r="A96" s="501"/>
      <c r="B96" s="434" t="s">
        <v>337</v>
      </c>
      <c r="C96" s="435"/>
      <c r="D96" s="435"/>
      <c r="E96" s="435"/>
      <c r="F96" s="435"/>
      <c r="G96" s="435"/>
      <c r="H96" s="435"/>
      <c r="I96" s="435"/>
      <c r="J96" s="435"/>
      <c r="K96" s="435"/>
      <c r="L96" s="435"/>
      <c r="M96" s="435"/>
      <c r="N96" s="435"/>
      <c r="O96" s="436"/>
      <c r="P96" s="251" t="s">
        <v>276</v>
      </c>
      <c r="Q96" s="250"/>
      <c r="R96" s="251"/>
      <c r="S96" s="215"/>
      <c r="T96" s="214">
        <f t="shared" si="13"/>
        <v>40</v>
      </c>
      <c r="U96" s="250"/>
      <c r="V96" s="215"/>
      <c r="W96" s="216"/>
      <c r="X96" s="214"/>
      <c r="Y96" s="250"/>
      <c r="Z96" s="251"/>
      <c r="AA96" s="250"/>
      <c r="AB96" s="251"/>
      <c r="AC96" s="250"/>
      <c r="AD96" s="215"/>
      <c r="AE96" s="215"/>
      <c r="AF96" s="123"/>
      <c r="AG96" s="124"/>
      <c r="AH96" s="125"/>
      <c r="AI96" s="123"/>
      <c r="AJ96" s="124"/>
      <c r="AK96" s="125"/>
      <c r="AL96" s="123"/>
      <c r="AM96" s="124"/>
      <c r="AN96" s="168"/>
      <c r="AO96" s="123">
        <v>40</v>
      </c>
      <c r="AP96" s="124"/>
      <c r="AQ96" s="125">
        <v>1</v>
      </c>
      <c r="AR96" s="123"/>
      <c r="AS96" s="124"/>
      <c r="AT96" s="125"/>
      <c r="AU96" s="123"/>
      <c r="AV96" s="124"/>
      <c r="AW96" s="125"/>
      <c r="AX96" s="123"/>
      <c r="AY96" s="124"/>
      <c r="AZ96" s="125"/>
      <c r="BA96" s="123"/>
      <c r="BB96" s="124"/>
      <c r="BC96" s="125"/>
      <c r="BD96" s="214">
        <f t="shared" si="14"/>
        <v>1</v>
      </c>
      <c r="BE96" s="216"/>
      <c r="BF96" s="275"/>
      <c r="BG96" s="276"/>
      <c r="BH96" s="276"/>
      <c r="BI96" s="277"/>
    </row>
    <row r="97" spans="1:61" s="81" customFormat="1" ht="94.5" customHeight="1" x14ac:dyDescent="1.25">
      <c r="A97" s="104" t="s">
        <v>281</v>
      </c>
      <c r="B97" s="199" t="s">
        <v>338</v>
      </c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1"/>
      <c r="P97" s="202"/>
      <c r="Q97" s="203"/>
      <c r="R97" s="202">
        <v>4</v>
      </c>
      <c r="S97" s="204"/>
      <c r="T97" s="205">
        <f>AF97+AI97+AL97+AO97+AR97+AU97+AX97+BA97</f>
        <v>136</v>
      </c>
      <c r="U97" s="206"/>
      <c r="V97" s="207">
        <f>AG97+AJ97+AM97+AP97+AS97+AV97+AY97+BB97</f>
        <v>68</v>
      </c>
      <c r="W97" s="208"/>
      <c r="X97" s="209">
        <v>34</v>
      </c>
      <c r="Y97" s="203"/>
      <c r="Z97" s="202">
        <v>18</v>
      </c>
      <c r="AA97" s="203"/>
      <c r="AB97" s="202">
        <v>16</v>
      </c>
      <c r="AC97" s="203"/>
      <c r="AD97" s="204"/>
      <c r="AE97" s="204"/>
      <c r="AF97" s="163"/>
      <c r="AG97" s="164"/>
      <c r="AH97" s="165"/>
      <c r="AI97" s="163"/>
      <c r="AJ97" s="164"/>
      <c r="AK97" s="165"/>
      <c r="AL97" s="163"/>
      <c r="AM97" s="164"/>
      <c r="AN97" s="165"/>
      <c r="AO97" s="163">
        <v>136</v>
      </c>
      <c r="AP97" s="164">
        <v>68</v>
      </c>
      <c r="AQ97" s="165">
        <v>3</v>
      </c>
      <c r="AR97" s="163"/>
      <c r="AS97" s="164"/>
      <c r="AT97" s="165"/>
      <c r="AU97" s="163"/>
      <c r="AV97" s="164"/>
      <c r="AW97" s="165"/>
      <c r="AX97" s="163"/>
      <c r="AY97" s="164"/>
      <c r="AZ97" s="165"/>
      <c r="BA97" s="163"/>
      <c r="BB97" s="164"/>
      <c r="BC97" s="165"/>
      <c r="BD97" s="209">
        <f>AH97+AK97+AN97+AQ97+AT97+AW97+AZ97+BC97</f>
        <v>3</v>
      </c>
      <c r="BE97" s="210"/>
      <c r="BF97" s="211" t="s">
        <v>216</v>
      </c>
      <c r="BG97" s="212"/>
      <c r="BH97" s="212"/>
      <c r="BI97" s="213"/>
    </row>
    <row r="98" spans="1:61" s="65" customFormat="1" ht="109.5" customHeight="1" x14ac:dyDescent="1.25">
      <c r="A98" s="500" t="s">
        <v>282</v>
      </c>
      <c r="B98" s="434" t="s">
        <v>151</v>
      </c>
      <c r="C98" s="435"/>
      <c r="D98" s="435"/>
      <c r="E98" s="435"/>
      <c r="F98" s="435"/>
      <c r="G98" s="435"/>
      <c r="H98" s="435"/>
      <c r="I98" s="435"/>
      <c r="J98" s="435"/>
      <c r="K98" s="435"/>
      <c r="L98" s="435"/>
      <c r="M98" s="435"/>
      <c r="N98" s="435"/>
      <c r="O98" s="436"/>
      <c r="P98" s="251">
        <v>5</v>
      </c>
      <c r="Q98" s="250"/>
      <c r="R98" s="251">
        <v>6</v>
      </c>
      <c r="S98" s="215"/>
      <c r="T98" s="214">
        <f t="shared" si="11"/>
        <v>272</v>
      </c>
      <c r="U98" s="250"/>
      <c r="V98" s="215">
        <f>AG98+AJ98+AM98+AP98+AS98+AV98+AY98+BB98</f>
        <v>118</v>
      </c>
      <c r="W98" s="216"/>
      <c r="X98" s="214">
        <v>68</v>
      </c>
      <c r="Y98" s="250"/>
      <c r="Z98" s="251">
        <v>16</v>
      </c>
      <c r="AA98" s="250"/>
      <c r="AB98" s="251">
        <v>34</v>
      </c>
      <c r="AC98" s="250"/>
      <c r="AD98" s="215"/>
      <c r="AE98" s="215"/>
      <c r="AF98" s="123"/>
      <c r="AG98" s="124"/>
      <c r="AH98" s="125"/>
      <c r="AI98" s="123"/>
      <c r="AJ98" s="124"/>
      <c r="AK98" s="125"/>
      <c r="AL98" s="167"/>
      <c r="AM98" s="124"/>
      <c r="AN98" s="125"/>
      <c r="AO98" s="123"/>
      <c r="AP98" s="124"/>
      <c r="AQ98" s="125"/>
      <c r="AR98" s="167">
        <v>136</v>
      </c>
      <c r="AS98" s="124">
        <v>68</v>
      </c>
      <c r="AT98" s="125">
        <v>3</v>
      </c>
      <c r="AU98" s="123">
        <v>136</v>
      </c>
      <c r="AV98" s="124">
        <v>50</v>
      </c>
      <c r="AW98" s="125">
        <v>3</v>
      </c>
      <c r="AX98" s="123"/>
      <c r="AY98" s="124"/>
      <c r="AZ98" s="125"/>
      <c r="BA98" s="123"/>
      <c r="BB98" s="124"/>
      <c r="BC98" s="125"/>
      <c r="BD98" s="214">
        <f t="shared" si="12"/>
        <v>6</v>
      </c>
      <c r="BE98" s="216"/>
      <c r="BF98" s="272" t="s">
        <v>217</v>
      </c>
      <c r="BG98" s="273"/>
      <c r="BH98" s="273"/>
      <c r="BI98" s="274"/>
    </row>
    <row r="99" spans="1:61" s="65" customFormat="1" ht="178.5" customHeight="1" x14ac:dyDescent="1.25">
      <c r="A99" s="501"/>
      <c r="B99" s="434" t="s">
        <v>152</v>
      </c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  <c r="N99" s="435"/>
      <c r="O99" s="436"/>
      <c r="P99" s="251"/>
      <c r="Q99" s="250"/>
      <c r="R99" s="251"/>
      <c r="S99" s="215"/>
      <c r="T99" s="214">
        <f t="shared" si="11"/>
        <v>60</v>
      </c>
      <c r="U99" s="250"/>
      <c r="V99" s="215">
        <f>AG99+AJ99+AM99+AP99+AS99+AV99+AY99+BB99</f>
        <v>0</v>
      </c>
      <c r="W99" s="216"/>
      <c r="X99" s="214"/>
      <c r="Y99" s="250"/>
      <c r="Z99" s="251"/>
      <c r="AA99" s="250"/>
      <c r="AB99" s="251"/>
      <c r="AC99" s="250"/>
      <c r="AD99" s="215"/>
      <c r="AE99" s="215"/>
      <c r="AF99" s="123"/>
      <c r="AG99" s="124"/>
      <c r="AH99" s="125"/>
      <c r="AI99" s="123"/>
      <c r="AJ99" s="124"/>
      <c r="AK99" s="125"/>
      <c r="AL99" s="167"/>
      <c r="AM99" s="124"/>
      <c r="AN99" s="125"/>
      <c r="AO99" s="123"/>
      <c r="AP99" s="124"/>
      <c r="AQ99" s="125"/>
      <c r="AR99" s="167"/>
      <c r="AS99" s="124"/>
      <c r="AT99" s="125"/>
      <c r="AU99" s="123">
        <v>60</v>
      </c>
      <c r="AV99" s="124"/>
      <c r="AW99" s="125">
        <v>2</v>
      </c>
      <c r="AX99" s="123"/>
      <c r="AY99" s="124"/>
      <c r="AZ99" s="125"/>
      <c r="BA99" s="123"/>
      <c r="BB99" s="124"/>
      <c r="BC99" s="125"/>
      <c r="BD99" s="214">
        <f t="shared" si="12"/>
        <v>2</v>
      </c>
      <c r="BE99" s="216"/>
      <c r="BF99" s="275"/>
      <c r="BG99" s="276"/>
      <c r="BH99" s="276"/>
      <c r="BI99" s="277"/>
    </row>
    <row r="100" spans="1:61" s="65" customFormat="1" ht="158.25" customHeight="1" x14ac:dyDescent="1.25">
      <c r="A100" s="98" t="s">
        <v>111</v>
      </c>
      <c r="B100" s="362" t="s">
        <v>191</v>
      </c>
      <c r="C100" s="424"/>
      <c r="D100" s="424"/>
      <c r="E100" s="424"/>
      <c r="F100" s="424"/>
      <c r="G100" s="424"/>
      <c r="H100" s="424"/>
      <c r="I100" s="424"/>
      <c r="J100" s="424"/>
      <c r="K100" s="424"/>
      <c r="L100" s="424"/>
      <c r="M100" s="424"/>
      <c r="N100" s="424"/>
      <c r="O100" s="425"/>
      <c r="P100" s="202"/>
      <c r="Q100" s="203"/>
      <c r="R100" s="202"/>
      <c r="S100" s="204"/>
      <c r="T100" s="359">
        <f>SUM(T101:U109)+SUM(T117:U120)</f>
        <v>1962</v>
      </c>
      <c r="U100" s="358"/>
      <c r="V100" s="365">
        <f>SUM(V101:W109)+SUM(V117:W120)</f>
        <v>848</v>
      </c>
      <c r="W100" s="358"/>
      <c r="X100" s="359">
        <f>SUM(X101:Y109)+SUM(X117:Y120)</f>
        <v>390</v>
      </c>
      <c r="Y100" s="358"/>
      <c r="Z100" s="357">
        <f>SUM(Z101:AA109)+SUM(Z117:AA120)</f>
        <v>120</v>
      </c>
      <c r="AA100" s="358"/>
      <c r="AB100" s="365">
        <f>SUM(AB101:AC109)+SUM(AB117:AC120)</f>
        <v>338</v>
      </c>
      <c r="AC100" s="358"/>
      <c r="AD100" s="365">
        <f>SUM(AD101:AE118)</f>
        <v>0</v>
      </c>
      <c r="AE100" s="358"/>
      <c r="AF100" s="163"/>
      <c r="AG100" s="164"/>
      <c r="AH100" s="165"/>
      <c r="AI100" s="163"/>
      <c r="AJ100" s="164"/>
      <c r="AK100" s="165"/>
      <c r="AL100" s="163"/>
      <c r="AM100" s="164"/>
      <c r="AN100" s="165"/>
      <c r="AO100" s="153"/>
      <c r="AP100" s="164"/>
      <c r="AQ100" s="152"/>
      <c r="AR100" s="163"/>
      <c r="AS100" s="164"/>
      <c r="AT100" s="165"/>
      <c r="AU100" s="163"/>
      <c r="AV100" s="164"/>
      <c r="AW100" s="165"/>
      <c r="AX100" s="163"/>
      <c r="AY100" s="164"/>
      <c r="AZ100" s="165"/>
      <c r="BA100" s="163"/>
      <c r="BB100" s="164"/>
      <c r="BC100" s="165"/>
      <c r="BD100" s="359"/>
      <c r="BE100" s="358"/>
      <c r="BF100" s="211"/>
      <c r="BG100" s="212"/>
      <c r="BH100" s="212"/>
      <c r="BI100" s="213"/>
    </row>
    <row r="101" spans="1:61" s="65" customFormat="1" ht="140.25" customHeight="1" x14ac:dyDescent="1.25">
      <c r="A101" s="104" t="s">
        <v>198</v>
      </c>
      <c r="B101" s="199" t="s">
        <v>340</v>
      </c>
      <c r="C101" s="200"/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1"/>
      <c r="P101" s="202">
        <v>4</v>
      </c>
      <c r="Q101" s="203"/>
      <c r="R101" s="202">
        <v>5</v>
      </c>
      <c r="S101" s="204"/>
      <c r="T101" s="205">
        <f>AF101+AI101+AL101+AO101+AR101+AU101+AX101+BA101</f>
        <v>204</v>
      </c>
      <c r="U101" s="206"/>
      <c r="V101" s="207">
        <f t="shared" ref="V101:V109" si="15">AG101+AJ101+AM101+AP101+AS101+AV101+AY101+BB101</f>
        <v>102</v>
      </c>
      <c r="W101" s="208"/>
      <c r="X101" s="209">
        <v>34</v>
      </c>
      <c r="Y101" s="203"/>
      <c r="Z101" s="202"/>
      <c r="AA101" s="203"/>
      <c r="AB101" s="202">
        <v>68</v>
      </c>
      <c r="AC101" s="203"/>
      <c r="AD101" s="204"/>
      <c r="AE101" s="204"/>
      <c r="AF101" s="163"/>
      <c r="AG101" s="164"/>
      <c r="AH101" s="165"/>
      <c r="AI101" s="163"/>
      <c r="AJ101" s="164"/>
      <c r="AK101" s="165"/>
      <c r="AL101" s="163"/>
      <c r="AM101" s="164"/>
      <c r="AN101" s="151"/>
      <c r="AO101" s="163">
        <v>136</v>
      </c>
      <c r="AP101" s="164">
        <v>68</v>
      </c>
      <c r="AQ101" s="165">
        <v>3</v>
      </c>
      <c r="AR101" s="163">
        <v>68</v>
      </c>
      <c r="AS101" s="164">
        <v>34</v>
      </c>
      <c r="AT101" s="165">
        <v>2</v>
      </c>
      <c r="AU101" s="163"/>
      <c r="AV101" s="164"/>
      <c r="AW101" s="165"/>
      <c r="AX101" s="163"/>
      <c r="AY101" s="164"/>
      <c r="AZ101" s="165"/>
      <c r="BA101" s="163"/>
      <c r="BB101" s="164"/>
      <c r="BC101" s="165"/>
      <c r="BD101" s="209">
        <f t="shared" ref="BD101:BD109" si="16">AH101+AK101+AN101+AQ101+AT101+AW101+AZ101+BC101</f>
        <v>5</v>
      </c>
      <c r="BE101" s="210"/>
      <c r="BF101" s="272" t="s">
        <v>218</v>
      </c>
      <c r="BG101" s="273"/>
      <c r="BH101" s="273"/>
      <c r="BI101" s="274"/>
    </row>
    <row r="102" spans="1:61" s="65" customFormat="1" ht="92.25" customHeight="1" x14ac:dyDescent="1.25">
      <c r="A102" s="104" t="s">
        <v>225</v>
      </c>
      <c r="B102" s="513" t="s">
        <v>345</v>
      </c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1"/>
      <c r="P102" s="202">
        <v>6</v>
      </c>
      <c r="Q102" s="203"/>
      <c r="R102" s="202">
        <v>5</v>
      </c>
      <c r="S102" s="204"/>
      <c r="T102" s="205">
        <f t="shared" ref="T102:T109" si="17">AF102+AI102+AL102+AO102+AR102+AU102+AX102+BA102</f>
        <v>310</v>
      </c>
      <c r="U102" s="206"/>
      <c r="V102" s="207">
        <f>AG102+AJ102+AM102+AP102+AS102+AV102+AY102+BB102</f>
        <v>136</v>
      </c>
      <c r="W102" s="208"/>
      <c r="X102" s="209">
        <v>68</v>
      </c>
      <c r="Y102" s="203"/>
      <c r="Z102" s="202"/>
      <c r="AA102" s="203"/>
      <c r="AB102" s="202">
        <v>68</v>
      </c>
      <c r="AC102" s="203"/>
      <c r="AD102" s="204"/>
      <c r="AE102" s="204"/>
      <c r="AF102" s="163"/>
      <c r="AG102" s="164"/>
      <c r="AH102" s="165"/>
      <c r="AI102" s="163"/>
      <c r="AJ102" s="164"/>
      <c r="AK102" s="165"/>
      <c r="AL102" s="163"/>
      <c r="AM102" s="164"/>
      <c r="AN102" s="151"/>
      <c r="AO102" s="163"/>
      <c r="AP102" s="164"/>
      <c r="AQ102" s="165"/>
      <c r="AR102" s="154">
        <v>144</v>
      </c>
      <c r="AS102" s="164">
        <v>68</v>
      </c>
      <c r="AT102" s="165">
        <v>4</v>
      </c>
      <c r="AU102" s="163">
        <v>166</v>
      </c>
      <c r="AV102" s="164">
        <v>68</v>
      </c>
      <c r="AW102" s="165">
        <v>4</v>
      </c>
      <c r="AX102" s="163"/>
      <c r="AY102" s="164"/>
      <c r="AZ102" s="165"/>
      <c r="BA102" s="163"/>
      <c r="BB102" s="164"/>
      <c r="BC102" s="165"/>
      <c r="BD102" s="209">
        <f t="shared" si="16"/>
        <v>8</v>
      </c>
      <c r="BE102" s="210"/>
      <c r="BF102" s="348" t="s">
        <v>219</v>
      </c>
      <c r="BG102" s="349"/>
      <c r="BH102" s="349"/>
      <c r="BI102" s="350"/>
    </row>
    <row r="103" spans="1:61" s="65" customFormat="1" ht="95.25" customHeight="1" x14ac:dyDescent="1.25">
      <c r="A103" s="345" t="s">
        <v>226</v>
      </c>
      <c r="B103" s="199" t="s">
        <v>341</v>
      </c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1"/>
      <c r="P103" s="202">
        <v>6</v>
      </c>
      <c r="Q103" s="203"/>
      <c r="R103" s="202">
        <v>5</v>
      </c>
      <c r="S103" s="204"/>
      <c r="T103" s="205">
        <f t="shared" si="17"/>
        <v>310</v>
      </c>
      <c r="U103" s="206"/>
      <c r="V103" s="207">
        <f t="shared" si="15"/>
        <v>136</v>
      </c>
      <c r="W103" s="208"/>
      <c r="X103" s="209">
        <v>68</v>
      </c>
      <c r="Y103" s="203"/>
      <c r="Z103" s="202">
        <v>34</v>
      </c>
      <c r="AA103" s="203"/>
      <c r="AB103" s="202">
        <v>34</v>
      </c>
      <c r="AC103" s="203"/>
      <c r="AD103" s="204"/>
      <c r="AE103" s="204"/>
      <c r="AF103" s="163"/>
      <c r="AG103" s="164"/>
      <c r="AH103" s="165"/>
      <c r="AI103" s="163"/>
      <c r="AJ103" s="164"/>
      <c r="AK103" s="165"/>
      <c r="AL103" s="163"/>
      <c r="AM103" s="164"/>
      <c r="AN103" s="165"/>
      <c r="AO103" s="153"/>
      <c r="AP103" s="164"/>
      <c r="AQ103" s="152"/>
      <c r="AR103" s="163">
        <v>144</v>
      </c>
      <c r="AS103" s="164">
        <f>34+34</f>
        <v>68</v>
      </c>
      <c r="AT103" s="165">
        <v>3</v>
      </c>
      <c r="AU103" s="163">
        <v>166</v>
      </c>
      <c r="AV103" s="164">
        <f>34+18+16</f>
        <v>68</v>
      </c>
      <c r="AW103" s="165">
        <v>4</v>
      </c>
      <c r="AX103" s="163"/>
      <c r="AY103" s="164"/>
      <c r="AZ103" s="165"/>
      <c r="BA103" s="163"/>
      <c r="BB103" s="164"/>
      <c r="BC103" s="165"/>
      <c r="BD103" s="209">
        <f t="shared" si="16"/>
        <v>7</v>
      </c>
      <c r="BE103" s="210"/>
      <c r="BF103" s="272" t="s">
        <v>220</v>
      </c>
      <c r="BG103" s="273"/>
      <c r="BH103" s="273"/>
      <c r="BI103" s="274"/>
    </row>
    <row r="104" spans="1:61" s="65" customFormat="1" ht="167.25" customHeight="1" x14ac:dyDescent="1.25">
      <c r="A104" s="346"/>
      <c r="B104" s="199" t="s">
        <v>342</v>
      </c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1"/>
      <c r="P104" s="202"/>
      <c r="Q104" s="203"/>
      <c r="R104" s="202"/>
      <c r="S104" s="204"/>
      <c r="T104" s="205">
        <f t="shared" si="17"/>
        <v>40</v>
      </c>
      <c r="U104" s="206"/>
      <c r="V104" s="207">
        <f t="shared" si="15"/>
        <v>0</v>
      </c>
      <c r="W104" s="208"/>
      <c r="X104" s="209"/>
      <c r="Y104" s="203"/>
      <c r="Z104" s="202"/>
      <c r="AA104" s="203"/>
      <c r="AB104" s="202"/>
      <c r="AC104" s="203"/>
      <c r="AD104" s="204"/>
      <c r="AE104" s="204"/>
      <c r="AF104" s="163"/>
      <c r="AG104" s="164"/>
      <c r="AH104" s="165"/>
      <c r="AI104" s="163"/>
      <c r="AJ104" s="164"/>
      <c r="AK104" s="165"/>
      <c r="AL104" s="163"/>
      <c r="AM104" s="164"/>
      <c r="AN104" s="165"/>
      <c r="AO104" s="153"/>
      <c r="AP104" s="164"/>
      <c r="AQ104" s="152"/>
      <c r="AR104" s="163"/>
      <c r="AS104" s="164"/>
      <c r="AT104" s="165"/>
      <c r="AU104" s="163">
        <v>40</v>
      </c>
      <c r="AV104" s="164"/>
      <c r="AW104" s="165">
        <v>1</v>
      </c>
      <c r="AX104" s="163"/>
      <c r="AY104" s="164"/>
      <c r="AZ104" s="165"/>
      <c r="BA104" s="163"/>
      <c r="BB104" s="164"/>
      <c r="BC104" s="165"/>
      <c r="BD104" s="209">
        <f t="shared" si="16"/>
        <v>1</v>
      </c>
      <c r="BE104" s="210"/>
      <c r="BF104" s="275"/>
      <c r="BG104" s="276"/>
      <c r="BH104" s="276"/>
      <c r="BI104" s="277"/>
    </row>
    <row r="105" spans="1:61" s="65" customFormat="1" ht="146.25" customHeight="1" x14ac:dyDescent="1.25">
      <c r="A105" s="104" t="s">
        <v>199</v>
      </c>
      <c r="B105" s="199" t="s">
        <v>351</v>
      </c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1"/>
      <c r="P105" s="202">
        <v>6</v>
      </c>
      <c r="Q105" s="203"/>
      <c r="R105" s="202"/>
      <c r="S105" s="204"/>
      <c r="T105" s="205">
        <f t="shared" si="17"/>
        <v>104</v>
      </c>
      <c r="U105" s="206"/>
      <c r="V105" s="207">
        <f t="shared" si="15"/>
        <v>68</v>
      </c>
      <c r="W105" s="208"/>
      <c r="X105" s="209">
        <v>34</v>
      </c>
      <c r="Y105" s="203"/>
      <c r="Z105" s="202"/>
      <c r="AA105" s="203"/>
      <c r="AB105" s="202">
        <v>34</v>
      </c>
      <c r="AC105" s="203"/>
      <c r="AD105" s="204"/>
      <c r="AE105" s="204"/>
      <c r="AF105" s="163"/>
      <c r="AG105" s="164"/>
      <c r="AH105" s="165"/>
      <c r="AI105" s="163"/>
      <c r="AJ105" s="164"/>
      <c r="AK105" s="165"/>
      <c r="AL105" s="163"/>
      <c r="AM105" s="164"/>
      <c r="AN105" s="151"/>
      <c r="AO105" s="163"/>
      <c r="AP105" s="164"/>
      <c r="AQ105" s="165"/>
      <c r="AR105" s="154"/>
      <c r="AS105" s="164"/>
      <c r="AT105" s="165"/>
      <c r="AU105" s="163">
        <v>104</v>
      </c>
      <c r="AV105" s="164">
        <v>68</v>
      </c>
      <c r="AW105" s="165">
        <v>3</v>
      </c>
      <c r="AX105" s="163"/>
      <c r="AY105" s="164"/>
      <c r="AZ105" s="165"/>
      <c r="BA105" s="163"/>
      <c r="BB105" s="164"/>
      <c r="BC105" s="165"/>
      <c r="BD105" s="209">
        <f t="shared" si="16"/>
        <v>3</v>
      </c>
      <c r="BE105" s="210"/>
      <c r="BF105" s="348" t="s">
        <v>221</v>
      </c>
      <c r="BG105" s="349"/>
      <c r="BH105" s="349"/>
      <c r="BI105" s="350"/>
    </row>
    <row r="106" spans="1:61" s="65" customFormat="1" ht="95.25" customHeight="1" x14ac:dyDescent="1.25">
      <c r="A106" s="104" t="s">
        <v>200</v>
      </c>
      <c r="B106" s="199" t="s">
        <v>339</v>
      </c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201"/>
      <c r="P106" s="202"/>
      <c r="Q106" s="203"/>
      <c r="R106" s="202">
        <v>7</v>
      </c>
      <c r="S106" s="210"/>
      <c r="T106" s="205">
        <f t="shared" si="17"/>
        <v>136</v>
      </c>
      <c r="U106" s="206"/>
      <c r="V106" s="207">
        <f t="shared" si="15"/>
        <v>50</v>
      </c>
      <c r="W106" s="208"/>
      <c r="X106" s="209">
        <v>34</v>
      </c>
      <c r="Y106" s="203"/>
      <c r="Z106" s="202"/>
      <c r="AA106" s="203"/>
      <c r="AB106" s="202">
        <v>16</v>
      </c>
      <c r="AC106" s="203"/>
      <c r="AD106" s="204"/>
      <c r="AE106" s="204"/>
      <c r="AF106" s="163"/>
      <c r="AG106" s="164"/>
      <c r="AH106" s="165"/>
      <c r="AI106" s="163"/>
      <c r="AJ106" s="164"/>
      <c r="AK106" s="165"/>
      <c r="AL106" s="163"/>
      <c r="AM106" s="164"/>
      <c r="AN106" s="165"/>
      <c r="AO106" s="153"/>
      <c r="AP106" s="164"/>
      <c r="AQ106" s="152"/>
      <c r="AR106" s="163"/>
      <c r="AS106" s="164"/>
      <c r="AT106" s="165"/>
      <c r="AU106" s="163"/>
      <c r="AV106" s="164"/>
      <c r="AW106" s="165"/>
      <c r="AX106" s="163">
        <v>136</v>
      </c>
      <c r="AY106" s="164">
        <v>50</v>
      </c>
      <c r="AZ106" s="165">
        <v>3</v>
      </c>
      <c r="BA106" s="163"/>
      <c r="BB106" s="164"/>
      <c r="BC106" s="165"/>
      <c r="BD106" s="209">
        <f t="shared" si="16"/>
        <v>3</v>
      </c>
      <c r="BE106" s="210"/>
      <c r="BF106" s="211" t="s">
        <v>233</v>
      </c>
      <c r="BG106" s="212"/>
      <c r="BH106" s="212"/>
      <c r="BI106" s="213"/>
    </row>
    <row r="107" spans="1:61" s="65" customFormat="1" ht="146.25" customHeight="1" x14ac:dyDescent="1.25">
      <c r="A107" s="170" t="s">
        <v>227</v>
      </c>
      <c r="B107" s="461" t="s">
        <v>348</v>
      </c>
      <c r="C107" s="233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  <c r="N107" s="233"/>
      <c r="O107" s="462"/>
      <c r="P107" s="463">
        <v>7</v>
      </c>
      <c r="Q107" s="464"/>
      <c r="R107" s="463"/>
      <c r="S107" s="244"/>
      <c r="T107" s="514">
        <f t="shared" si="17"/>
        <v>134</v>
      </c>
      <c r="U107" s="301"/>
      <c r="V107" s="300">
        <f t="shared" si="15"/>
        <v>68</v>
      </c>
      <c r="W107" s="303"/>
      <c r="X107" s="243">
        <v>34</v>
      </c>
      <c r="Y107" s="464"/>
      <c r="Z107" s="463">
        <v>18</v>
      </c>
      <c r="AA107" s="464"/>
      <c r="AB107" s="463">
        <v>16</v>
      </c>
      <c r="AC107" s="464"/>
      <c r="AD107" s="244"/>
      <c r="AE107" s="244"/>
      <c r="AF107" s="160"/>
      <c r="AG107" s="161"/>
      <c r="AH107" s="162"/>
      <c r="AI107" s="160"/>
      <c r="AJ107" s="161"/>
      <c r="AK107" s="162"/>
      <c r="AL107" s="160"/>
      <c r="AM107" s="161"/>
      <c r="AN107" s="189"/>
      <c r="AO107" s="160"/>
      <c r="AP107" s="161"/>
      <c r="AQ107" s="162"/>
      <c r="AR107" s="190"/>
      <c r="AS107" s="161"/>
      <c r="AT107" s="162"/>
      <c r="AU107" s="160"/>
      <c r="AV107" s="161"/>
      <c r="AW107" s="162"/>
      <c r="AX107" s="160">
        <v>134</v>
      </c>
      <c r="AY107" s="161">
        <v>68</v>
      </c>
      <c r="AZ107" s="162">
        <v>5</v>
      </c>
      <c r="BA107" s="160"/>
      <c r="BB107" s="161"/>
      <c r="BC107" s="162"/>
      <c r="BD107" s="243">
        <f t="shared" si="16"/>
        <v>5</v>
      </c>
      <c r="BE107" s="515"/>
      <c r="BF107" s="431" t="s">
        <v>234</v>
      </c>
      <c r="BG107" s="432"/>
      <c r="BH107" s="432"/>
      <c r="BI107" s="433"/>
    </row>
    <row r="108" spans="1:61" s="65" customFormat="1" ht="152.25" customHeight="1" x14ac:dyDescent="1.25">
      <c r="A108" s="345" t="s">
        <v>228</v>
      </c>
      <c r="B108" s="199" t="s">
        <v>343</v>
      </c>
      <c r="C108" s="20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  <c r="O108" s="201"/>
      <c r="P108" s="202">
        <v>7</v>
      </c>
      <c r="Q108" s="203"/>
      <c r="R108" s="202">
        <v>6</v>
      </c>
      <c r="S108" s="210"/>
      <c r="T108" s="205">
        <f t="shared" si="17"/>
        <v>330</v>
      </c>
      <c r="U108" s="206"/>
      <c r="V108" s="207">
        <f t="shared" si="15"/>
        <v>170</v>
      </c>
      <c r="W108" s="208"/>
      <c r="X108" s="209">
        <v>68</v>
      </c>
      <c r="Y108" s="203"/>
      <c r="Z108" s="202">
        <v>34</v>
      </c>
      <c r="AA108" s="203"/>
      <c r="AB108" s="202">
        <v>68</v>
      </c>
      <c r="AC108" s="203"/>
      <c r="AD108" s="204"/>
      <c r="AE108" s="204"/>
      <c r="AF108" s="163"/>
      <c r="AG108" s="164"/>
      <c r="AH108" s="165"/>
      <c r="AI108" s="163"/>
      <c r="AJ108" s="164"/>
      <c r="AK108" s="165"/>
      <c r="AL108" s="163"/>
      <c r="AM108" s="164"/>
      <c r="AN108" s="165"/>
      <c r="AO108" s="153"/>
      <c r="AP108" s="164"/>
      <c r="AQ108" s="152"/>
      <c r="AR108" s="163"/>
      <c r="AS108" s="164"/>
      <c r="AT108" s="165"/>
      <c r="AU108" s="163">
        <v>130</v>
      </c>
      <c r="AV108" s="164">
        <v>84</v>
      </c>
      <c r="AW108" s="165">
        <v>5</v>
      </c>
      <c r="AX108" s="163">
        <v>200</v>
      </c>
      <c r="AY108" s="164">
        <f>68+18</f>
        <v>86</v>
      </c>
      <c r="AZ108" s="165">
        <v>6</v>
      </c>
      <c r="BA108" s="163"/>
      <c r="BB108" s="164"/>
      <c r="BC108" s="165"/>
      <c r="BD108" s="209">
        <f t="shared" si="16"/>
        <v>11</v>
      </c>
      <c r="BE108" s="210"/>
      <c r="BF108" s="272" t="s">
        <v>235</v>
      </c>
      <c r="BG108" s="273"/>
      <c r="BH108" s="273"/>
      <c r="BI108" s="274"/>
    </row>
    <row r="109" spans="1:61" s="65" customFormat="1" ht="244.5" customHeight="1" x14ac:dyDescent="1.25">
      <c r="A109" s="346"/>
      <c r="B109" s="199" t="s">
        <v>344</v>
      </c>
      <c r="C109" s="200"/>
      <c r="D109" s="200"/>
      <c r="E109" s="200"/>
      <c r="F109" s="200"/>
      <c r="G109" s="200"/>
      <c r="H109" s="200"/>
      <c r="I109" s="200"/>
      <c r="J109" s="200"/>
      <c r="K109" s="200"/>
      <c r="L109" s="200"/>
      <c r="M109" s="200"/>
      <c r="N109" s="200"/>
      <c r="O109" s="201"/>
      <c r="P109" s="202"/>
      <c r="Q109" s="203"/>
      <c r="R109" s="202"/>
      <c r="S109" s="210"/>
      <c r="T109" s="205">
        <f t="shared" si="17"/>
        <v>60</v>
      </c>
      <c r="U109" s="206"/>
      <c r="V109" s="207">
        <f t="shared" si="15"/>
        <v>0</v>
      </c>
      <c r="W109" s="208"/>
      <c r="X109" s="209"/>
      <c r="Y109" s="203"/>
      <c r="Z109" s="202"/>
      <c r="AA109" s="203"/>
      <c r="AB109" s="202"/>
      <c r="AC109" s="203"/>
      <c r="AD109" s="204"/>
      <c r="AE109" s="204"/>
      <c r="AF109" s="163"/>
      <c r="AG109" s="164"/>
      <c r="AH109" s="165"/>
      <c r="AI109" s="163"/>
      <c r="AJ109" s="164"/>
      <c r="AK109" s="165"/>
      <c r="AL109" s="163"/>
      <c r="AM109" s="164"/>
      <c r="AN109" s="165"/>
      <c r="AO109" s="153"/>
      <c r="AP109" s="164"/>
      <c r="AQ109" s="152"/>
      <c r="AR109" s="163"/>
      <c r="AS109" s="164"/>
      <c r="AT109" s="165"/>
      <c r="AU109" s="163"/>
      <c r="AV109" s="164"/>
      <c r="AW109" s="165"/>
      <c r="AX109" s="163">
        <v>60</v>
      </c>
      <c r="AY109" s="164"/>
      <c r="AZ109" s="165">
        <v>2</v>
      </c>
      <c r="BA109" s="163"/>
      <c r="BB109" s="164"/>
      <c r="BC109" s="165"/>
      <c r="BD109" s="209">
        <f t="shared" si="16"/>
        <v>2</v>
      </c>
      <c r="BE109" s="210"/>
      <c r="BF109" s="275"/>
      <c r="BG109" s="276"/>
      <c r="BH109" s="276"/>
      <c r="BI109" s="277"/>
    </row>
    <row r="110" spans="1:61" s="65" customFormat="1" ht="22.5" customHeight="1" x14ac:dyDescent="1.25">
      <c r="A110" s="110"/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2"/>
      <c r="Q110" s="112"/>
      <c r="R110" s="112"/>
      <c r="S110" s="112"/>
      <c r="T110" s="173"/>
      <c r="U110" s="173"/>
      <c r="V110" s="173"/>
      <c r="W110" s="173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3"/>
      <c r="BG110" s="113"/>
      <c r="BH110" s="113"/>
      <c r="BI110" s="113"/>
    </row>
    <row r="111" spans="1:61" s="65" customFormat="1" ht="97.5" customHeight="1" x14ac:dyDescent="1.25">
      <c r="A111" s="116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2"/>
      <c r="Q111" s="112"/>
      <c r="R111" s="112"/>
      <c r="S111" s="112"/>
      <c r="T111" s="173"/>
      <c r="U111" s="173"/>
      <c r="V111" s="173"/>
      <c r="W111" s="173"/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6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3"/>
      <c r="BG111" s="113"/>
      <c r="BH111" s="113"/>
      <c r="BI111" s="113"/>
    </row>
    <row r="112" spans="1:61" s="118" customFormat="1" ht="138.75" customHeight="1" thickBot="1" x14ac:dyDescent="0.3">
      <c r="A112" s="117" t="s">
        <v>331</v>
      </c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7"/>
      <c r="BG112" s="117"/>
      <c r="BH112" s="117"/>
      <c r="BI112" s="117"/>
    </row>
    <row r="113" spans="1:61" s="65" customFormat="1" ht="78" customHeight="1" thickBot="1" x14ac:dyDescent="1.3">
      <c r="A113" s="389" t="s">
        <v>94</v>
      </c>
      <c r="B113" s="397" t="s">
        <v>278</v>
      </c>
      <c r="C113" s="398"/>
      <c r="D113" s="398"/>
      <c r="E113" s="398"/>
      <c r="F113" s="398"/>
      <c r="G113" s="398"/>
      <c r="H113" s="398"/>
      <c r="I113" s="398"/>
      <c r="J113" s="398"/>
      <c r="K113" s="398"/>
      <c r="L113" s="398"/>
      <c r="M113" s="398"/>
      <c r="N113" s="398"/>
      <c r="O113" s="399"/>
      <c r="P113" s="315" t="s">
        <v>8</v>
      </c>
      <c r="Q113" s="314"/>
      <c r="R113" s="315" t="s">
        <v>9</v>
      </c>
      <c r="S113" s="307"/>
      <c r="T113" s="412" t="s">
        <v>10</v>
      </c>
      <c r="U113" s="413"/>
      <c r="V113" s="413"/>
      <c r="W113" s="413"/>
      <c r="X113" s="413"/>
      <c r="Y113" s="413"/>
      <c r="Z113" s="413"/>
      <c r="AA113" s="413"/>
      <c r="AB113" s="413"/>
      <c r="AC113" s="413"/>
      <c r="AD113" s="413"/>
      <c r="AE113" s="414"/>
      <c r="AF113" s="415" t="s">
        <v>33</v>
      </c>
      <c r="AG113" s="416"/>
      <c r="AH113" s="416"/>
      <c r="AI113" s="416"/>
      <c r="AJ113" s="416"/>
      <c r="AK113" s="416"/>
      <c r="AL113" s="416"/>
      <c r="AM113" s="416"/>
      <c r="AN113" s="416"/>
      <c r="AO113" s="416"/>
      <c r="AP113" s="416"/>
      <c r="AQ113" s="416"/>
      <c r="AR113" s="416"/>
      <c r="AS113" s="416"/>
      <c r="AT113" s="416"/>
      <c r="AU113" s="416"/>
      <c r="AV113" s="416"/>
      <c r="AW113" s="416"/>
      <c r="AX113" s="416"/>
      <c r="AY113" s="416"/>
      <c r="AZ113" s="416"/>
      <c r="BA113" s="416"/>
      <c r="BB113" s="416"/>
      <c r="BC113" s="417"/>
      <c r="BD113" s="418" t="s">
        <v>23</v>
      </c>
      <c r="BE113" s="419"/>
      <c r="BF113" s="306" t="s">
        <v>95</v>
      </c>
      <c r="BG113" s="307"/>
      <c r="BH113" s="307"/>
      <c r="BI113" s="308"/>
    </row>
    <row r="114" spans="1:61" s="65" customFormat="1" ht="69.75" customHeight="1" thickBot="1" x14ac:dyDescent="1.3">
      <c r="A114" s="390"/>
      <c r="B114" s="400"/>
      <c r="C114" s="401"/>
      <c r="D114" s="401"/>
      <c r="E114" s="401"/>
      <c r="F114" s="401"/>
      <c r="G114" s="401"/>
      <c r="H114" s="401"/>
      <c r="I114" s="401"/>
      <c r="J114" s="401"/>
      <c r="K114" s="401"/>
      <c r="L114" s="401"/>
      <c r="M114" s="401"/>
      <c r="N114" s="401"/>
      <c r="O114" s="402"/>
      <c r="P114" s="316"/>
      <c r="Q114" s="256"/>
      <c r="R114" s="316"/>
      <c r="S114" s="310"/>
      <c r="T114" s="306" t="s">
        <v>5</v>
      </c>
      <c r="U114" s="314"/>
      <c r="V114" s="315" t="s">
        <v>11</v>
      </c>
      <c r="W114" s="308"/>
      <c r="X114" s="318" t="s">
        <v>12</v>
      </c>
      <c r="Y114" s="318"/>
      <c r="Z114" s="318"/>
      <c r="AA114" s="318"/>
      <c r="AB114" s="318"/>
      <c r="AC114" s="318"/>
      <c r="AD114" s="318"/>
      <c r="AE114" s="319"/>
      <c r="AF114" s="252" t="s">
        <v>14</v>
      </c>
      <c r="AG114" s="253"/>
      <c r="AH114" s="253"/>
      <c r="AI114" s="253"/>
      <c r="AJ114" s="253"/>
      <c r="AK114" s="254"/>
      <c r="AL114" s="252" t="s">
        <v>15</v>
      </c>
      <c r="AM114" s="253"/>
      <c r="AN114" s="253"/>
      <c r="AO114" s="253"/>
      <c r="AP114" s="253"/>
      <c r="AQ114" s="254"/>
      <c r="AR114" s="252" t="s">
        <v>16</v>
      </c>
      <c r="AS114" s="253"/>
      <c r="AT114" s="253"/>
      <c r="AU114" s="253"/>
      <c r="AV114" s="253"/>
      <c r="AW114" s="254"/>
      <c r="AX114" s="252" t="s">
        <v>112</v>
      </c>
      <c r="AY114" s="253"/>
      <c r="AZ114" s="253"/>
      <c r="BA114" s="253"/>
      <c r="BB114" s="253"/>
      <c r="BC114" s="254"/>
      <c r="BD114" s="420"/>
      <c r="BE114" s="421"/>
      <c r="BF114" s="309"/>
      <c r="BG114" s="310"/>
      <c r="BH114" s="310"/>
      <c r="BI114" s="311"/>
    </row>
    <row r="115" spans="1:61" s="65" customFormat="1" ht="171" customHeight="1" thickBot="1" x14ac:dyDescent="1.3">
      <c r="A115" s="390"/>
      <c r="B115" s="400"/>
      <c r="C115" s="401"/>
      <c r="D115" s="401"/>
      <c r="E115" s="401"/>
      <c r="F115" s="401"/>
      <c r="G115" s="401"/>
      <c r="H115" s="401"/>
      <c r="I115" s="401"/>
      <c r="J115" s="401"/>
      <c r="K115" s="401"/>
      <c r="L115" s="401"/>
      <c r="M115" s="401"/>
      <c r="N115" s="401"/>
      <c r="O115" s="402"/>
      <c r="P115" s="316"/>
      <c r="Q115" s="256"/>
      <c r="R115" s="316"/>
      <c r="S115" s="310"/>
      <c r="T115" s="309"/>
      <c r="U115" s="256"/>
      <c r="V115" s="316"/>
      <c r="W115" s="311"/>
      <c r="X115" s="255" t="s">
        <v>13</v>
      </c>
      <c r="Y115" s="256"/>
      <c r="Z115" s="320" t="s">
        <v>96</v>
      </c>
      <c r="AA115" s="256"/>
      <c r="AB115" s="320" t="s">
        <v>97</v>
      </c>
      <c r="AC115" s="256"/>
      <c r="AD115" s="316" t="s">
        <v>71</v>
      </c>
      <c r="AE115" s="310"/>
      <c r="AF115" s="259" t="s">
        <v>127</v>
      </c>
      <c r="AG115" s="253"/>
      <c r="AH115" s="254"/>
      <c r="AI115" s="259" t="s">
        <v>128</v>
      </c>
      <c r="AJ115" s="253"/>
      <c r="AK115" s="254"/>
      <c r="AL115" s="259" t="s">
        <v>129</v>
      </c>
      <c r="AM115" s="253"/>
      <c r="AN115" s="254"/>
      <c r="AO115" s="259" t="s">
        <v>130</v>
      </c>
      <c r="AP115" s="253"/>
      <c r="AQ115" s="254"/>
      <c r="AR115" s="259" t="s">
        <v>131</v>
      </c>
      <c r="AS115" s="253"/>
      <c r="AT115" s="254"/>
      <c r="AU115" s="259" t="s">
        <v>132</v>
      </c>
      <c r="AV115" s="253"/>
      <c r="AW115" s="254"/>
      <c r="AX115" s="259" t="s">
        <v>287</v>
      </c>
      <c r="AY115" s="253"/>
      <c r="AZ115" s="254"/>
      <c r="BA115" s="259" t="s">
        <v>288</v>
      </c>
      <c r="BB115" s="253"/>
      <c r="BC115" s="254"/>
      <c r="BD115" s="420"/>
      <c r="BE115" s="421"/>
      <c r="BF115" s="309"/>
      <c r="BG115" s="310"/>
      <c r="BH115" s="310"/>
      <c r="BI115" s="311"/>
    </row>
    <row r="116" spans="1:61" s="65" customFormat="1" ht="346.5" customHeight="1" thickBot="1" x14ac:dyDescent="1.3">
      <c r="A116" s="391"/>
      <c r="B116" s="403"/>
      <c r="C116" s="404"/>
      <c r="D116" s="404"/>
      <c r="E116" s="404"/>
      <c r="F116" s="404"/>
      <c r="G116" s="404"/>
      <c r="H116" s="404"/>
      <c r="I116" s="404"/>
      <c r="J116" s="404"/>
      <c r="K116" s="404"/>
      <c r="L116" s="404"/>
      <c r="M116" s="404"/>
      <c r="N116" s="404"/>
      <c r="O116" s="405"/>
      <c r="P116" s="317"/>
      <c r="Q116" s="258"/>
      <c r="R116" s="317"/>
      <c r="S116" s="257"/>
      <c r="T116" s="312"/>
      <c r="U116" s="258"/>
      <c r="V116" s="317"/>
      <c r="W116" s="313"/>
      <c r="X116" s="257"/>
      <c r="Y116" s="258"/>
      <c r="Z116" s="317"/>
      <c r="AA116" s="258"/>
      <c r="AB116" s="317"/>
      <c r="AC116" s="258"/>
      <c r="AD116" s="317"/>
      <c r="AE116" s="257"/>
      <c r="AF116" s="91" t="s">
        <v>3</v>
      </c>
      <c r="AG116" s="92" t="s">
        <v>17</v>
      </c>
      <c r="AH116" s="93" t="s">
        <v>18</v>
      </c>
      <c r="AI116" s="91" t="s">
        <v>3</v>
      </c>
      <c r="AJ116" s="92" t="s">
        <v>17</v>
      </c>
      <c r="AK116" s="93" t="s">
        <v>18</v>
      </c>
      <c r="AL116" s="91" t="s">
        <v>3</v>
      </c>
      <c r="AM116" s="92" t="s">
        <v>17</v>
      </c>
      <c r="AN116" s="93" t="s">
        <v>18</v>
      </c>
      <c r="AO116" s="91" t="s">
        <v>3</v>
      </c>
      <c r="AP116" s="92" t="s">
        <v>17</v>
      </c>
      <c r="AQ116" s="93" t="s">
        <v>18</v>
      </c>
      <c r="AR116" s="91" t="s">
        <v>3</v>
      </c>
      <c r="AS116" s="92" t="s">
        <v>17</v>
      </c>
      <c r="AT116" s="93" t="s">
        <v>18</v>
      </c>
      <c r="AU116" s="94" t="s">
        <v>3</v>
      </c>
      <c r="AV116" s="95" t="s">
        <v>17</v>
      </c>
      <c r="AW116" s="96" t="s">
        <v>18</v>
      </c>
      <c r="AX116" s="91" t="s">
        <v>3</v>
      </c>
      <c r="AY116" s="92" t="s">
        <v>17</v>
      </c>
      <c r="AZ116" s="93" t="s">
        <v>18</v>
      </c>
      <c r="BA116" s="91" t="s">
        <v>3</v>
      </c>
      <c r="BB116" s="92" t="s">
        <v>17</v>
      </c>
      <c r="BC116" s="93" t="s">
        <v>18</v>
      </c>
      <c r="BD116" s="422"/>
      <c r="BE116" s="423"/>
      <c r="BF116" s="312"/>
      <c r="BG116" s="257"/>
      <c r="BH116" s="257"/>
      <c r="BI116" s="313"/>
    </row>
    <row r="117" spans="1:61" s="65" customFormat="1" ht="86.25" customHeight="1" x14ac:dyDescent="1.25">
      <c r="A117" s="345" t="s">
        <v>240</v>
      </c>
      <c r="B117" s="199" t="s">
        <v>346</v>
      </c>
      <c r="C117" s="200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1"/>
      <c r="P117" s="202"/>
      <c r="Q117" s="203"/>
      <c r="R117" s="202">
        <v>7</v>
      </c>
      <c r="S117" s="210"/>
      <c r="T117" s="205">
        <f t="shared" ref="T117:T118" si="18">AF117+AI117+AL117+AO117+AR117+AU117+AX117+BA117</f>
        <v>114</v>
      </c>
      <c r="U117" s="206"/>
      <c r="V117" s="207">
        <f t="shared" ref="V117:V120" si="19">AG117+AJ117+AM117+AP117+AS117+AV117+AY117+BB117</f>
        <v>68</v>
      </c>
      <c r="W117" s="208"/>
      <c r="X117" s="209">
        <v>34</v>
      </c>
      <c r="Y117" s="203"/>
      <c r="Z117" s="202">
        <v>16</v>
      </c>
      <c r="AA117" s="203"/>
      <c r="AB117" s="202">
        <v>18</v>
      </c>
      <c r="AC117" s="203"/>
      <c r="AD117" s="204"/>
      <c r="AE117" s="204"/>
      <c r="AF117" s="163"/>
      <c r="AG117" s="164"/>
      <c r="AH117" s="165"/>
      <c r="AI117" s="163"/>
      <c r="AJ117" s="164"/>
      <c r="AK117" s="165"/>
      <c r="AL117" s="163"/>
      <c r="AM117" s="164"/>
      <c r="AN117" s="165"/>
      <c r="AO117" s="153"/>
      <c r="AP117" s="164"/>
      <c r="AQ117" s="152"/>
      <c r="AR117" s="163"/>
      <c r="AS117" s="164"/>
      <c r="AT117" s="165"/>
      <c r="AU117" s="163"/>
      <c r="AV117" s="164"/>
      <c r="AW117" s="165"/>
      <c r="AX117" s="163">
        <v>114</v>
      </c>
      <c r="AY117" s="164">
        <v>68</v>
      </c>
      <c r="AZ117" s="165">
        <v>4</v>
      </c>
      <c r="BA117" s="163"/>
      <c r="BB117" s="164"/>
      <c r="BC117" s="165"/>
      <c r="BD117" s="209">
        <f t="shared" ref="BD117:BD120" si="20">AH117+AK117+AN117+AQ117+AT117+AW117+AZ117+BC117</f>
        <v>4</v>
      </c>
      <c r="BE117" s="210"/>
      <c r="BF117" s="272" t="s">
        <v>236</v>
      </c>
      <c r="BG117" s="273"/>
      <c r="BH117" s="273"/>
      <c r="BI117" s="274"/>
    </row>
    <row r="118" spans="1:61" s="65" customFormat="1" ht="148.5" customHeight="1" x14ac:dyDescent="1.25">
      <c r="A118" s="346"/>
      <c r="B118" s="199" t="s">
        <v>347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1"/>
      <c r="P118" s="202"/>
      <c r="Q118" s="203"/>
      <c r="R118" s="202"/>
      <c r="S118" s="210"/>
      <c r="T118" s="205">
        <f t="shared" si="18"/>
        <v>60</v>
      </c>
      <c r="U118" s="206"/>
      <c r="V118" s="207">
        <f t="shared" si="19"/>
        <v>0</v>
      </c>
      <c r="W118" s="208"/>
      <c r="X118" s="209"/>
      <c r="Y118" s="203"/>
      <c r="Z118" s="202"/>
      <c r="AA118" s="203"/>
      <c r="AB118" s="202"/>
      <c r="AC118" s="203"/>
      <c r="AD118" s="204"/>
      <c r="AE118" s="204"/>
      <c r="AF118" s="163"/>
      <c r="AG118" s="164"/>
      <c r="AH118" s="165"/>
      <c r="AI118" s="163"/>
      <c r="AJ118" s="164"/>
      <c r="AK118" s="165"/>
      <c r="AL118" s="163"/>
      <c r="AM118" s="164"/>
      <c r="AN118" s="165"/>
      <c r="AO118" s="153"/>
      <c r="AP118" s="164"/>
      <c r="AQ118" s="152"/>
      <c r="AR118" s="163"/>
      <c r="AS118" s="164"/>
      <c r="AT118" s="165"/>
      <c r="AU118" s="163"/>
      <c r="AV118" s="164"/>
      <c r="AW118" s="165"/>
      <c r="AX118" s="163">
        <v>60</v>
      </c>
      <c r="AY118" s="164"/>
      <c r="AZ118" s="165">
        <v>2</v>
      </c>
      <c r="BA118" s="163"/>
      <c r="BB118" s="164"/>
      <c r="BC118" s="165"/>
      <c r="BD118" s="209">
        <f t="shared" si="20"/>
        <v>2</v>
      </c>
      <c r="BE118" s="210"/>
      <c r="BF118" s="275"/>
      <c r="BG118" s="276"/>
      <c r="BH118" s="276"/>
      <c r="BI118" s="277"/>
    </row>
    <row r="119" spans="1:61" s="65" customFormat="1" ht="139.5" customHeight="1" x14ac:dyDescent="1.25">
      <c r="A119" s="345" t="s">
        <v>241</v>
      </c>
      <c r="B119" s="199" t="s">
        <v>349</v>
      </c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1"/>
      <c r="P119" s="202">
        <v>7</v>
      </c>
      <c r="Q119" s="203"/>
      <c r="R119" s="202"/>
      <c r="S119" s="204"/>
      <c r="T119" s="205">
        <f>AF119+AI119+AL119+AO119+AR119+AU119+AX119+BA119</f>
        <v>100</v>
      </c>
      <c r="U119" s="206"/>
      <c r="V119" s="207">
        <f t="shared" si="19"/>
        <v>50</v>
      </c>
      <c r="W119" s="208"/>
      <c r="X119" s="209">
        <v>16</v>
      </c>
      <c r="Y119" s="203"/>
      <c r="Z119" s="202">
        <v>18</v>
      </c>
      <c r="AA119" s="203"/>
      <c r="AB119" s="202">
        <v>16</v>
      </c>
      <c r="AC119" s="203"/>
      <c r="AD119" s="204"/>
      <c r="AE119" s="204"/>
      <c r="AF119" s="163"/>
      <c r="AG119" s="164"/>
      <c r="AH119" s="165"/>
      <c r="AI119" s="163"/>
      <c r="AJ119" s="164"/>
      <c r="AK119" s="165"/>
      <c r="AL119" s="163"/>
      <c r="AM119" s="164"/>
      <c r="AN119" s="151"/>
      <c r="AO119" s="163"/>
      <c r="AP119" s="164"/>
      <c r="AQ119" s="165"/>
      <c r="AR119" s="154"/>
      <c r="AS119" s="164"/>
      <c r="AT119" s="165"/>
      <c r="AU119" s="163"/>
      <c r="AV119" s="164"/>
      <c r="AW119" s="165"/>
      <c r="AX119" s="163">
        <v>100</v>
      </c>
      <c r="AY119" s="164">
        <v>50</v>
      </c>
      <c r="AZ119" s="165">
        <v>3</v>
      </c>
      <c r="BA119" s="163"/>
      <c r="BB119" s="164"/>
      <c r="BC119" s="165"/>
      <c r="BD119" s="209">
        <f t="shared" si="20"/>
        <v>3</v>
      </c>
      <c r="BE119" s="210"/>
      <c r="BF119" s="502" t="s">
        <v>218</v>
      </c>
      <c r="BG119" s="503"/>
      <c r="BH119" s="503"/>
      <c r="BI119" s="504"/>
    </row>
    <row r="120" spans="1:61" s="65" customFormat="1" ht="240.75" customHeight="1" thickBot="1" x14ac:dyDescent="1.3">
      <c r="A120" s="346"/>
      <c r="B120" s="199" t="s">
        <v>350</v>
      </c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1"/>
      <c r="P120" s="202"/>
      <c r="Q120" s="203"/>
      <c r="R120" s="202"/>
      <c r="S120" s="204"/>
      <c r="T120" s="205">
        <f>AF120+AI120+AL120+AO120+AR120+AU120+AX120+BA120</f>
        <v>60</v>
      </c>
      <c r="U120" s="206"/>
      <c r="V120" s="207">
        <f t="shared" si="19"/>
        <v>0</v>
      </c>
      <c r="W120" s="208"/>
      <c r="X120" s="209"/>
      <c r="Y120" s="203"/>
      <c r="Z120" s="202"/>
      <c r="AA120" s="203"/>
      <c r="AB120" s="202"/>
      <c r="AC120" s="203"/>
      <c r="AD120" s="204"/>
      <c r="AE120" s="204"/>
      <c r="AF120" s="163"/>
      <c r="AG120" s="164"/>
      <c r="AH120" s="165"/>
      <c r="AI120" s="163"/>
      <c r="AJ120" s="164"/>
      <c r="AK120" s="165"/>
      <c r="AL120" s="163"/>
      <c r="AM120" s="164"/>
      <c r="AN120" s="151"/>
      <c r="AO120" s="163"/>
      <c r="AP120" s="164"/>
      <c r="AQ120" s="165"/>
      <c r="AR120" s="154"/>
      <c r="AS120" s="164"/>
      <c r="AT120" s="165"/>
      <c r="AU120" s="163"/>
      <c r="AV120" s="164"/>
      <c r="AW120" s="165"/>
      <c r="AX120" s="163">
        <v>60</v>
      </c>
      <c r="AY120" s="164"/>
      <c r="AZ120" s="165">
        <v>2</v>
      </c>
      <c r="BA120" s="163"/>
      <c r="BB120" s="164"/>
      <c r="BC120" s="165"/>
      <c r="BD120" s="209">
        <f t="shared" si="20"/>
        <v>2</v>
      </c>
      <c r="BE120" s="210"/>
      <c r="BF120" s="431"/>
      <c r="BG120" s="432"/>
      <c r="BH120" s="432"/>
      <c r="BI120" s="433"/>
    </row>
    <row r="121" spans="1:61" s="65" customFormat="1" ht="95.25" customHeight="1" thickBot="1" x14ac:dyDescent="1.3">
      <c r="A121" s="121" t="s">
        <v>126</v>
      </c>
      <c r="B121" s="522" t="s">
        <v>124</v>
      </c>
      <c r="C121" s="270"/>
      <c r="D121" s="270"/>
      <c r="E121" s="270"/>
      <c r="F121" s="270"/>
      <c r="G121" s="270"/>
      <c r="H121" s="270"/>
      <c r="I121" s="270"/>
      <c r="J121" s="270"/>
      <c r="K121" s="270"/>
      <c r="L121" s="270"/>
      <c r="M121" s="270"/>
      <c r="N121" s="270"/>
      <c r="O121" s="523"/>
      <c r="P121" s="524"/>
      <c r="Q121" s="525"/>
      <c r="R121" s="524"/>
      <c r="S121" s="318"/>
      <c r="T121" s="526"/>
      <c r="U121" s="525"/>
      <c r="V121" s="318"/>
      <c r="W121" s="319"/>
      <c r="X121" s="526"/>
      <c r="Y121" s="525"/>
      <c r="Z121" s="524"/>
      <c r="AA121" s="525"/>
      <c r="AB121" s="524"/>
      <c r="AC121" s="525"/>
      <c r="AD121" s="318"/>
      <c r="AE121" s="318"/>
      <c r="AF121" s="157"/>
      <c r="AG121" s="158"/>
      <c r="AH121" s="159"/>
      <c r="AI121" s="157"/>
      <c r="AJ121" s="158"/>
      <c r="AK121" s="159"/>
      <c r="AL121" s="157"/>
      <c r="AM121" s="158"/>
      <c r="AN121" s="159"/>
      <c r="AO121" s="157"/>
      <c r="AP121" s="158"/>
      <c r="AQ121" s="159"/>
      <c r="AR121" s="157"/>
      <c r="AS121" s="158"/>
      <c r="AT121" s="159"/>
      <c r="AU121" s="157"/>
      <c r="AV121" s="158"/>
      <c r="AW121" s="159"/>
      <c r="AX121" s="157"/>
      <c r="AY121" s="158"/>
      <c r="AZ121" s="159"/>
      <c r="BA121" s="157"/>
      <c r="BB121" s="158"/>
      <c r="BC121" s="159"/>
      <c r="BD121" s="527"/>
      <c r="BE121" s="528"/>
      <c r="BF121" s="516"/>
      <c r="BG121" s="517"/>
      <c r="BH121" s="517"/>
      <c r="BI121" s="518"/>
    </row>
    <row r="122" spans="1:61" s="65" customFormat="1" ht="86.25" customHeight="1" x14ac:dyDescent="1.25">
      <c r="A122" s="170" t="s">
        <v>66</v>
      </c>
      <c r="B122" s="529" t="s">
        <v>291</v>
      </c>
      <c r="C122" s="509"/>
      <c r="D122" s="509"/>
      <c r="E122" s="509"/>
      <c r="F122" s="509"/>
      <c r="G122" s="509"/>
      <c r="H122" s="509"/>
      <c r="I122" s="509"/>
      <c r="J122" s="509"/>
      <c r="K122" s="509"/>
      <c r="L122" s="509"/>
      <c r="M122" s="509"/>
      <c r="N122" s="509"/>
      <c r="O122" s="530"/>
      <c r="P122" s="202"/>
      <c r="Q122" s="203"/>
      <c r="R122" s="202" t="s">
        <v>162</v>
      </c>
      <c r="S122" s="204"/>
      <c r="T122" s="205">
        <f>AF122+AI122+AL122+AO122+AR122+AU122+AX122+BA122</f>
        <v>20</v>
      </c>
      <c r="U122" s="206"/>
      <c r="V122" s="207">
        <f>AG122+AJ122+AM122+AP122+AS122+AV122+AY122+BB122</f>
        <v>10</v>
      </c>
      <c r="W122" s="208"/>
      <c r="X122" s="209">
        <v>10</v>
      </c>
      <c r="Y122" s="203"/>
      <c r="Z122" s="202"/>
      <c r="AA122" s="203"/>
      <c r="AB122" s="202"/>
      <c r="AC122" s="203"/>
      <c r="AD122" s="204"/>
      <c r="AE122" s="204"/>
      <c r="AF122" s="163">
        <v>20</v>
      </c>
      <c r="AG122" s="164">
        <v>10</v>
      </c>
      <c r="AH122" s="165"/>
      <c r="AI122" s="163"/>
      <c r="AJ122" s="164"/>
      <c r="AK122" s="165"/>
      <c r="AL122" s="163"/>
      <c r="AM122" s="164"/>
      <c r="AN122" s="165"/>
      <c r="AO122" s="153"/>
      <c r="AP122" s="164"/>
      <c r="AQ122" s="152"/>
      <c r="AR122" s="163"/>
      <c r="AS122" s="164"/>
      <c r="AT122" s="165"/>
      <c r="AU122" s="163"/>
      <c r="AV122" s="164"/>
      <c r="AW122" s="165"/>
      <c r="AX122" s="163"/>
      <c r="AY122" s="164"/>
      <c r="AZ122" s="165"/>
      <c r="BA122" s="163"/>
      <c r="BB122" s="164"/>
      <c r="BC122" s="165"/>
      <c r="BD122" s="209">
        <f>AH122+AK122+AN122+AQ122+AT122+AW122+AZ122+BC122</f>
        <v>0</v>
      </c>
      <c r="BE122" s="210"/>
      <c r="BF122" s="211"/>
      <c r="BG122" s="212"/>
      <c r="BH122" s="212"/>
      <c r="BI122" s="213"/>
    </row>
    <row r="123" spans="1:61" s="65" customFormat="1" ht="86.25" customHeight="1" x14ac:dyDescent="1.25">
      <c r="A123" s="170" t="s">
        <v>116</v>
      </c>
      <c r="B123" s="461" t="s">
        <v>158</v>
      </c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  <c r="N123" s="233"/>
      <c r="O123" s="462"/>
      <c r="P123" s="202"/>
      <c r="Q123" s="203"/>
      <c r="R123" s="202" t="s">
        <v>162</v>
      </c>
      <c r="S123" s="204"/>
      <c r="T123" s="205">
        <f>AF123+AI123+AL123+AO123+AR123+AU123+AX123+BA123</f>
        <v>20</v>
      </c>
      <c r="U123" s="206"/>
      <c r="V123" s="207">
        <f>AG123+AJ123+AM123+AP123+AS123+AV123+AY123+BB123</f>
        <v>10</v>
      </c>
      <c r="W123" s="208"/>
      <c r="X123" s="209">
        <v>10</v>
      </c>
      <c r="Y123" s="203"/>
      <c r="Z123" s="202"/>
      <c r="AA123" s="203"/>
      <c r="AB123" s="202"/>
      <c r="AC123" s="203"/>
      <c r="AD123" s="204"/>
      <c r="AE123" s="204"/>
      <c r="AF123" s="163">
        <v>20</v>
      </c>
      <c r="AG123" s="164">
        <v>10</v>
      </c>
      <c r="AH123" s="165"/>
      <c r="AI123" s="163"/>
      <c r="AJ123" s="164"/>
      <c r="AK123" s="165"/>
      <c r="AL123" s="163"/>
      <c r="AM123" s="164"/>
      <c r="AN123" s="165"/>
      <c r="AO123" s="153"/>
      <c r="AP123" s="164"/>
      <c r="AQ123" s="152"/>
      <c r="AR123" s="163"/>
      <c r="AS123" s="164"/>
      <c r="AT123" s="165"/>
      <c r="AU123" s="163"/>
      <c r="AV123" s="164"/>
      <c r="AW123" s="165"/>
      <c r="AX123" s="163"/>
      <c r="AY123" s="164"/>
      <c r="AZ123" s="165"/>
      <c r="BA123" s="163"/>
      <c r="BB123" s="164"/>
      <c r="BC123" s="165"/>
      <c r="BD123" s="209">
        <f>AH123+AK123+AN123+AQ123+AT123+AW123+AZ123+BC123</f>
        <v>0</v>
      </c>
      <c r="BE123" s="210"/>
      <c r="BF123" s="211"/>
      <c r="BG123" s="212"/>
      <c r="BH123" s="212"/>
      <c r="BI123" s="213"/>
    </row>
    <row r="124" spans="1:61" s="65" customFormat="1" ht="86.25" customHeight="1" x14ac:dyDescent="1.25">
      <c r="A124" s="170" t="s">
        <v>153</v>
      </c>
      <c r="B124" s="461" t="s">
        <v>271</v>
      </c>
      <c r="C124" s="233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  <c r="N124" s="233"/>
      <c r="O124" s="462"/>
      <c r="P124" s="202"/>
      <c r="Q124" s="203"/>
      <c r="R124" s="202" t="s">
        <v>265</v>
      </c>
      <c r="S124" s="204"/>
      <c r="T124" s="205">
        <f>AF124+AI124+AL124+AO124+AR124+AU124+AX124+BA124</f>
        <v>136</v>
      </c>
      <c r="U124" s="206"/>
      <c r="V124" s="207">
        <f>AG124+AJ124+AM124+AP124+AS124+AV124+AY124+BB124</f>
        <v>68</v>
      </c>
      <c r="W124" s="208"/>
      <c r="X124" s="209">
        <v>68</v>
      </c>
      <c r="Y124" s="203"/>
      <c r="Z124" s="202"/>
      <c r="AA124" s="203"/>
      <c r="AB124" s="202"/>
      <c r="AC124" s="203"/>
      <c r="AD124" s="204"/>
      <c r="AE124" s="204"/>
      <c r="AF124" s="163"/>
      <c r="AG124" s="164"/>
      <c r="AH124" s="165"/>
      <c r="AI124" s="163"/>
      <c r="AJ124" s="164"/>
      <c r="AK124" s="165"/>
      <c r="AL124" s="163"/>
      <c r="AM124" s="164"/>
      <c r="AN124" s="165"/>
      <c r="AO124" s="153"/>
      <c r="AP124" s="164"/>
      <c r="AQ124" s="152"/>
      <c r="AR124" s="163">
        <v>68</v>
      </c>
      <c r="AS124" s="164">
        <v>34</v>
      </c>
      <c r="AT124" s="165"/>
      <c r="AU124" s="163">
        <v>68</v>
      </c>
      <c r="AV124" s="164">
        <v>34</v>
      </c>
      <c r="AW124" s="165"/>
      <c r="AX124" s="163"/>
      <c r="AY124" s="164"/>
      <c r="AZ124" s="165"/>
      <c r="BA124" s="163"/>
      <c r="BB124" s="164"/>
      <c r="BC124" s="165"/>
      <c r="BD124" s="209">
        <f>AH124+AK124+AN124+AQ124+AT124+AW124+AZ124+BC124</f>
        <v>0</v>
      </c>
      <c r="BE124" s="210"/>
      <c r="BF124" s="211"/>
      <c r="BG124" s="212"/>
      <c r="BH124" s="212"/>
      <c r="BI124" s="213"/>
    </row>
    <row r="125" spans="1:61" s="65" customFormat="1" ht="86.25" customHeight="1" x14ac:dyDescent="1.25">
      <c r="A125" s="170" t="s">
        <v>154</v>
      </c>
      <c r="B125" s="461" t="s">
        <v>159</v>
      </c>
      <c r="C125" s="233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  <c r="N125" s="233"/>
      <c r="O125" s="462"/>
      <c r="P125" s="202"/>
      <c r="Q125" s="203"/>
      <c r="R125" s="202" t="s">
        <v>162</v>
      </c>
      <c r="S125" s="204"/>
      <c r="T125" s="205">
        <f>AF125+AI125+AL125+AO125+AR125+AU125+AX125+BA125</f>
        <v>20</v>
      </c>
      <c r="U125" s="206"/>
      <c r="V125" s="207">
        <f>AG125+AJ125+AM125+AP125+AS125+AV125+AY125+BB125</f>
        <v>10</v>
      </c>
      <c r="W125" s="208"/>
      <c r="X125" s="209">
        <v>10</v>
      </c>
      <c r="Y125" s="203"/>
      <c r="Z125" s="202"/>
      <c r="AA125" s="203"/>
      <c r="AB125" s="202"/>
      <c r="AC125" s="203"/>
      <c r="AD125" s="204"/>
      <c r="AE125" s="204"/>
      <c r="AF125" s="163">
        <v>20</v>
      </c>
      <c r="AG125" s="164">
        <v>10</v>
      </c>
      <c r="AH125" s="165"/>
      <c r="AI125" s="163"/>
      <c r="AJ125" s="164"/>
      <c r="AK125" s="165"/>
      <c r="AL125" s="163"/>
      <c r="AM125" s="164"/>
      <c r="AN125" s="165"/>
      <c r="AO125" s="153"/>
      <c r="AP125" s="164"/>
      <c r="AQ125" s="152"/>
      <c r="AR125" s="163"/>
      <c r="AS125" s="164"/>
      <c r="AT125" s="165"/>
      <c r="AU125" s="163"/>
      <c r="AV125" s="164"/>
      <c r="AW125" s="165"/>
      <c r="AX125" s="163"/>
      <c r="AY125" s="164"/>
      <c r="AZ125" s="165"/>
      <c r="BA125" s="163"/>
      <c r="BB125" s="164"/>
      <c r="BC125" s="165"/>
      <c r="BD125" s="209">
        <f>AH125+AK125+AN125+AQ125+AT125+AW125+AZ125+BC125</f>
        <v>0</v>
      </c>
      <c r="BE125" s="210"/>
      <c r="BF125" s="211"/>
      <c r="BG125" s="212"/>
      <c r="BH125" s="212"/>
      <c r="BI125" s="213"/>
    </row>
    <row r="126" spans="1:61" s="65" customFormat="1" ht="86.25" customHeight="1" thickBot="1" x14ac:dyDescent="1.3">
      <c r="A126" s="109" t="s">
        <v>264</v>
      </c>
      <c r="B126" s="409" t="s">
        <v>160</v>
      </c>
      <c r="C126" s="382"/>
      <c r="D126" s="382"/>
      <c r="E126" s="382"/>
      <c r="F126" s="382"/>
      <c r="G126" s="382"/>
      <c r="H126" s="382"/>
      <c r="I126" s="382"/>
      <c r="J126" s="382"/>
      <c r="K126" s="382"/>
      <c r="L126" s="382"/>
      <c r="M126" s="382"/>
      <c r="N126" s="382"/>
      <c r="O126" s="410"/>
      <c r="P126" s="260"/>
      <c r="Q126" s="261"/>
      <c r="R126" s="260" t="s">
        <v>163</v>
      </c>
      <c r="S126" s="384"/>
      <c r="T126" s="411">
        <f>AF126+AI126+AL126+AO126+AR126+AU126+AX126+BA126</f>
        <v>48</v>
      </c>
      <c r="U126" s="294"/>
      <c r="V126" s="293">
        <f>AG126+AJ126+AM126+AP126+AS126+AV126+AY126+BB126</f>
        <v>24</v>
      </c>
      <c r="W126" s="295"/>
      <c r="X126" s="353">
        <v>24</v>
      </c>
      <c r="Y126" s="261"/>
      <c r="Z126" s="260"/>
      <c r="AA126" s="261"/>
      <c r="AB126" s="260"/>
      <c r="AC126" s="261"/>
      <c r="AD126" s="384"/>
      <c r="AE126" s="384"/>
      <c r="AF126" s="184"/>
      <c r="AG126" s="185"/>
      <c r="AH126" s="186"/>
      <c r="AI126" s="184">
        <v>48</v>
      </c>
      <c r="AJ126" s="185">
        <v>24</v>
      </c>
      <c r="AK126" s="186"/>
      <c r="AL126" s="184"/>
      <c r="AM126" s="185"/>
      <c r="AN126" s="186"/>
      <c r="AO126" s="171"/>
      <c r="AP126" s="185"/>
      <c r="AQ126" s="178"/>
      <c r="AR126" s="184"/>
      <c r="AS126" s="185"/>
      <c r="AT126" s="186"/>
      <c r="AU126" s="184"/>
      <c r="AV126" s="185"/>
      <c r="AW126" s="186"/>
      <c r="AX126" s="184"/>
      <c r="AY126" s="185"/>
      <c r="AZ126" s="186"/>
      <c r="BA126" s="184"/>
      <c r="BB126" s="185"/>
      <c r="BC126" s="186"/>
      <c r="BD126" s="353">
        <f>AH126+AK126+AN126+AQ126+AT126+AW126+AZ126+BC126</f>
        <v>0</v>
      </c>
      <c r="BE126" s="361"/>
      <c r="BF126" s="519"/>
      <c r="BG126" s="520"/>
      <c r="BH126" s="520"/>
      <c r="BI126" s="521"/>
    </row>
    <row r="127" spans="1:61" s="65" customFormat="1" ht="144.75" customHeight="1" thickBot="1" x14ac:dyDescent="1.3">
      <c r="A127" s="121" t="s">
        <v>123</v>
      </c>
      <c r="B127" s="522" t="s">
        <v>125</v>
      </c>
      <c r="C127" s="270"/>
      <c r="D127" s="270"/>
      <c r="E127" s="270"/>
      <c r="F127" s="270"/>
      <c r="G127" s="270"/>
      <c r="H127" s="270"/>
      <c r="I127" s="270"/>
      <c r="J127" s="270"/>
      <c r="K127" s="270"/>
      <c r="L127" s="270"/>
      <c r="M127" s="270"/>
      <c r="N127" s="270"/>
      <c r="O127" s="523"/>
      <c r="P127" s="524"/>
      <c r="Q127" s="525"/>
      <c r="R127" s="524"/>
      <c r="S127" s="318"/>
      <c r="T127" s="526"/>
      <c r="U127" s="525"/>
      <c r="V127" s="318"/>
      <c r="W127" s="319"/>
      <c r="X127" s="526"/>
      <c r="Y127" s="525"/>
      <c r="Z127" s="524"/>
      <c r="AA127" s="525"/>
      <c r="AB127" s="524"/>
      <c r="AC127" s="525"/>
      <c r="AD127" s="318"/>
      <c r="AE127" s="318"/>
      <c r="AF127" s="157"/>
      <c r="AG127" s="158"/>
      <c r="AH127" s="159"/>
      <c r="AI127" s="157"/>
      <c r="AJ127" s="158"/>
      <c r="AK127" s="159"/>
      <c r="AL127" s="157"/>
      <c r="AM127" s="158"/>
      <c r="AN127" s="159"/>
      <c r="AO127" s="157"/>
      <c r="AP127" s="158"/>
      <c r="AQ127" s="159"/>
      <c r="AR127" s="157"/>
      <c r="AS127" s="158"/>
      <c r="AT127" s="159"/>
      <c r="AU127" s="157"/>
      <c r="AV127" s="158"/>
      <c r="AW127" s="159"/>
      <c r="AX127" s="157"/>
      <c r="AY127" s="158"/>
      <c r="AZ127" s="159"/>
      <c r="BA127" s="157"/>
      <c r="BB127" s="158"/>
      <c r="BC127" s="159"/>
      <c r="BD127" s="527"/>
      <c r="BE127" s="528"/>
      <c r="BF127" s="516"/>
      <c r="BG127" s="517"/>
      <c r="BH127" s="517"/>
      <c r="BI127" s="518"/>
    </row>
    <row r="128" spans="1:61" s="65" customFormat="1" ht="102.75" customHeight="1" thickBot="1" x14ac:dyDescent="1.3">
      <c r="A128" s="126" t="s">
        <v>70</v>
      </c>
      <c r="B128" s="534" t="s">
        <v>161</v>
      </c>
      <c r="C128" s="535"/>
      <c r="D128" s="535"/>
      <c r="E128" s="535"/>
      <c r="F128" s="535"/>
      <c r="G128" s="535"/>
      <c r="H128" s="535"/>
      <c r="I128" s="535"/>
      <c r="J128" s="535"/>
      <c r="K128" s="535"/>
      <c r="L128" s="535"/>
      <c r="M128" s="535"/>
      <c r="N128" s="535"/>
      <c r="O128" s="536"/>
      <c r="P128" s="524"/>
      <c r="Q128" s="525"/>
      <c r="R128" s="555" t="s">
        <v>164</v>
      </c>
      <c r="S128" s="318"/>
      <c r="T128" s="526" t="s">
        <v>261</v>
      </c>
      <c r="U128" s="525"/>
      <c r="V128" s="318" t="s">
        <v>261</v>
      </c>
      <c r="W128" s="319"/>
      <c r="X128" s="526" t="s">
        <v>165</v>
      </c>
      <c r="Y128" s="525"/>
      <c r="Z128" s="524"/>
      <c r="AA128" s="525"/>
      <c r="AB128" s="524" t="s">
        <v>262</v>
      </c>
      <c r="AC128" s="525"/>
      <c r="AD128" s="318"/>
      <c r="AE128" s="318"/>
      <c r="AF128" s="187" t="s">
        <v>263</v>
      </c>
      <c r="AG128" s="158" t="s">
        <v>263</v>
      </c>
      <c r="AH128" s="159"/>
      <c r="AI128" s="187" t="s">
        <v>263</v>
      </c>
      <c r="AJ128" s="158" t="s">
        <v>263</v>
      </c>
      <c r="AK128" s="159"/>
      <c r="AL128" s="187" t="s">
        <v>263</v>
      </c>
      <c r="AM128" s="158" t="s">
        <v>263</v>
      </c>
      <c r="AN128" s="159"/>
      <c r="AO128" s="187" t="s">
        <v>263</v>
      </c>
      <c r="AP128" s="158" t="s">
        <v>263</v>
      </c>
      <c r="AQ128" s="159"/>
      <c r="AR128" s="187" t="s">
        <v>266</v>
      </c>
      <c r="AS128" s="158" t="s">
        <v>266</v>
      </c>
      <c r="AT128" s="159"/>
      <c r="AU128" s="187" t="s">
        <v>266</v>
      </c>
      <c r="AV128" s="158" t="s">
        <v>266</v>
      </c>
      <c r="AW128" s="159"/>
      <c r="AX128" s="157"/>
      <c r="AY128" s="158"/>
      <c r="AZ128" s="159"/>
      <c r="BA128" s="157"/>
      <c r="BB128" s="158"/>
      <c r="BC128" s="159"/>
      <c r="BD128" s="542"/>
      <c r="BE128" s="543"/>
      <c r="BF128" s="544" t="s">
        <v>303</v>
      </c>
      <c r="BG128" s="545"/>
      <c r="BH128" s="545"/>
      <c r="BI128" s="546"/>
    </row>
    <row r="129" spans="1:61" s="65" customFormat="1" ht="16.5" customHeight="1" thickBot="1" x14ac:dyDescent="1.3">
      <c r="A129" s="547"/>
      <c r="B129" s="548"/>
      <c r="C129" s="548"/>
      <c r="D129" s="548"/>
      <c r="E129" s="548"/>
      <c r="F129" s="548"/>
      <c r="G129" s="548"/>
      <c r="H129" s="548"/>
      <c r="I129" s="548"/>
      <c r="J129" s="548"/>
      <c r="K129" s="548"/>
      <c r="L129" s="548"/>
      <c r="M129" s="548"/>
      <c r="N129" s="548"/>
      <c r="O129" s="548"/>
      <c r="P129" s="548"/>
      <c r="Q129" s="548"/>
      <c r="R129" s="548"/>
      <c r="S129" s="548"/>
      <c r="T129" s="548"/>
      <c r="U129" s="548"/>
      <c r="V129" s="548"/>
      <c r="W129" s="548"/>
      <c r="X129" s="548"/>
      <c r="Y129" s="548"/>
      <c r="Z129" s="548"/>
      <c r="AA129" s="548"/>
      <c r="AB129" s="548"/>
      <c r="AC129" s="548"/>
      <c r="AD129" s="548"/>
      <c r="AE129" s="548"/>
      <c r="AF129" s="548"/>
      <c r="AG129" s="548"/>
      <c r="AH129" s="548"/>
      <c r="AI129" s="548"/>
      <c r="AJ129" s="548"/>
      <c r="AK129" s="548"/>
      <c r="AL129" s="548"/>
      <c r="AM129" s="548"/>
      <c r="AN129" s="548"/>
      <c r="AO129" s="548"/>
      <c r="AP129" s="548"/>
      <c r="AQ129" s="548"/>
      <c r="AR129" s="548"/>
      <c r="AS129" s="548"/>
      <c r="AT129" s="548"/>
      <c r="AU129" s="548"/>
      <c r="AV129" s="548"/>
      <c r="AW129" s="548"/>
      <c r="AX129" s="548"/>
      <c r="AY129" s="548"/>
      <c r="AZ129" s="548"/>
      <c r="BA129" s="548"/>
      <c r="BB129" s="548"/>
      <c r="BC129" s="548"/>
      <c r="BD129" s="548"/>
      <c r="BE129" s="548"/>
      <c r="BF129" s="548"/>
      <c r="BG129" s="548"/>
      <c r="BH129" s="548"/>
      <c r="BI129" s="549"/>
    </row>
    <row r="130" spans="1:61" s="65" customFormat="1" ht="150" customHeight="1" thickBot="1" x14ac:dyDescent="1.3">
      <c r="A130" s="551" t="s">
        <v>115</v>
      </c>
      <c r="B130" s="552"/>
      <c r="C130" s="552"/>
      <c r="D130" s="552"/>
      <c r="E130" s="552"/>
      <c r="F130" s="552"/>
      <c r="G130" s="552"/>
      <c r="H130" s="552"/>
      <c r="I130" s="552"/>
      <c r="J130" s="552"/>
      <c r="K130" s="552"/>
      <c r="L130" s="552"/>
      <c r="M130" s="552"/>
      <c r="N130" s="552"/>
      <c r="O130" s="552"/>
      <c r="P130" s="552"/>
      <c r="Q130" s="552"/>
      <c r="R130" s="552"/>
      <c r="S130" s="553"/>
      <c r="T130" s="438">
        <f>T34+T85</f>
        <v>7885</v>
      </c>
      <c r="U130" s="386"/>
      <c r="V130" s="438">
        <f>V34+V85</f>
        <v>3336</v>
      </c>
      <c r="W130" s="386"/>
      <c r="X130" s="438">
        <f>X34+X85</f>
        <v>1636</v>
      </c>
      <c r="Y130" s="386"/>
      <c r="Z130" s="438">
        <f>Z34+Z85</f>
        <v>600</v>
      </c>
      <c r="AA130" s="386"/>
      <c r="AB130" s="438">
        <f>AB34+AB85</f>
        <v>972</v>
      </c>
      <c r="AC130" s="386"/>
      <c r="AD130" s="438">
        <f>AD34+AD85</f>
        <v>128</v>
      </c>
      <c r="AE130" s="386"/>
      <c r="AF130" s="134">
        <f t="shared" ref="AF130:BD130" si="21">AF34+AF85</f>
        <v>1114</v>
      </c>
      <c r="AG130" s="135">
        <f t="shared" si="21"/>
        <v>508</v>
      </c>
      <c r="AH130" s="177">
        <f t="shared" si="21"/>
        <v>28</v>
      </c>
      <c r="AI130" s="134">
        <f t="shared" si="21"/>
        <v>1130</v>
      </c>
      <c r="AJ130" s="135">
        <f t="shared" si="21"/>
        <v>474</v>
      </c>
      <c r="AK130" s="177">
        <f t="shared" si="21"/>
        <v>27</v>
      </c>
      <c r="AL130" s="134">
        <f t="shared" si="21"/>
        <v>1100</v>
      </c>
      <c r="AM130" s="135">
        <f t="shared" si="21"/>
        <v>498</v>
      </c>
      <c r="AN130" s="177">
        <f t="shared" si="21"/>
        <v>28</v>
      </c>
      <c r="AO130" s="134">
        <f t="shared" si="21"/>
        <v>1056</v>
      </c>
      <c r="AP130" s="135">
        <f t="shared" si="21"/>
        <v>456</v>
      </c>
      <c r="AQ130" s="177">
        <f t="shared" si="21"/>
        <v>26</v>
      </c>
      <c r="AR130" s="134">
        <f t="shared" si="21"/>
        <v>1144</v>
      </c>
      <c r="AS130" s="135">
        <f t="shared" si="21"/>
        <v>446</v>
      </c>
      <c r="AT130" s="177">
        <f t="shared" si="21"/>
        <v>28</v>
      </c>
      <c r="AU130" s="134">
        <f t="shared" si="21"/>
        <v>1010</v>
      </c>
      <c r="AV130" s="135">
        <f t="shared" si="21"/>
        <v>422</v>
      </c>
      <c r="AW130" s="177">
        <f t="shared" si="21"/>
        <v>27</v>
      </c>
      <c r="AX130" s="134">
        <f t="shared" si="21"/>
        <v>1115</v>
      </c>
      <c r="AY130" s="135">
        <f t="shared" si="21"/>
        <v>422</v>
      </c>
      <c r="AZ130" s="177">
        <f t="shared" si="21"/>
        <v>33</v>
      </c>
      <c r="BA130" s="134">
        <f t="shared" si="21"/>
        <v>216</v>
      </c>
      <c r="BB130" s="135">
        <f t="shared" si="21"/>
        <v>110</v>
      </c>
      <c r="BC130" s="177">
        <f t="shared" si="21"/>
        <v>6</v>
      </c>
      <c r="BD130" s="438">
        <f t="shared" si="21"/>
        <v>203</v>
      </c>
      <c r="BE130" s="554"/>
      <c r="BF130" s="235"/>
      <c r="BG130" s="236"/>
      <c r="BH130" s="236"/>
      <c r="BI130" s="237"/>
    </row>
    <row r="131" spans="1:61" s="65" customFormat="1" ht="112.5" hidden="1" customHeight="1" x14ac:dyDescent="1.25">
      <c r="A131" s="217"/>
      <c r="B131" s="218"/>
      <c r="C131" s="218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68"/>
      <c r="U131" s="263"/>
      <c r="V131" s="262"/>
      <c r="W131" s="269"/>
      <c r="X131" s="264"/>
      <c r="Y131" s="263"/>
      <c r="Z131" s="262"/>
      <c r="AA131" s="263"/>
      <c r="AB131" s="262"/>
      <c r="AC131" s="263"/>
      <c r="AD131" s="262"/>
      <c r="AE131" s="264"/>
      <c r="AF131" s="265">
        <f>AH130+AK130+N141</f>
        <v>60</v>
      </c>
      <c r="AG131" s="266"/>
      <c r="AH131" s="266"/>
      <c r="AI131" s="266"/>
      <c r="AJ131" s="266"/>
      <c r="AK131" s="267"/>
      <c r="AL131" s="265">
        <f>AN130+AQ130+AC141</f>
        <v>60</v>
      </c>
      <c r="AM131" s="266"/>
      <c r="AN131" s="266"/>
      <c r="AO131" s="266"/>
      <c r="AP131" s="266"/>
      <c r="AQ131" s="267"/>
      <c r="AR131" s="265">
        <f>AT130+AW130+AC142</f>
        <v>60</v>
      </c>
      <c r="AS131" s="266"/>
      <c r="AT131" s="266"/>
      <c r="AU131" s="266"/>
      <c r="AV131" s="266"/>
      <c r="AW131" s="267"/>
      <c r="AX131" s="265">
        <f>AZ130+BC130+AC143+AP141</f>
        <v>60</v>
      </c>
      <c r="AY131" s="266"/>
      <c r="AZ131" s="266"/>
      <c r="BA131" s="266"/>
      <c r="BB131" s="266"/>
      <c r="BC131" s="267"/>
      <c r="BD131" s="268"/>
      <c r="BE131" s="269"/>
      <c r="BF131" s="374"/>
      <c r="BG131" s="375"/>
      <c r="BH131" s="375"/>
      <c r="BI131" s="550"/>
    </row>
    <row r="132" spans="1:61" s="65" customFormat="1" ht="112.5" hidden="1" customHeight="1" x14ac:dyDescent="1.25">
      <c r="A132" s="217"/>
      <c r="B132" s="218"/>
      <c r="C132" s="218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/>
      <c r="S132" s="218"/>
      <c r="T132" s="268"/>
      <c r="U132" s="263"/>
      <c r="V132" s="262"/>
      <c r="W132" s="269"/>
      <c r="X132" s="264"/>
      <c r="Y132" s="263"/>
      <c r="Z132" s="262"/>
      <c r="AA132" s="263"/>
      <c r="AB132" s="262"/>
      <c r="AC132" s="263"/>
      <c r="AD132" s="262"/>
      <c r="AE132" s="264"/>
      <c r="AF132" s="268">
        <f>ROUND(AF130/21,0)</f>
        <v>53</v>
      </c>
      <c r="AG132" s="264"/>
      <c r="AH132" s="269"/>
      <c r="AI132" s="268">
        <f>ROUND(AI130/21,0)</f>
        <v>54</v>
      </c>
      <c r="AJ132" s="264"/>
      <c r="AK132" s="269"/>
      <c r="AL132" s="268">
        <f>ROUND(AL130/21,0)</f>
        <v>52</v>
      </c>
      <c r="AM132" s="264"/>
      <c r="AN132" s="269"/>
      <c r="AO132" s="268">
        <f>ROUND(AO130/21,0)</f>
        <v>50</v>
      </c>
      <c r="AP132" s="264"/>
      <c r="AQ132" s="269"/>
      <c r="AR132" s="268">
        <f>ROUND(AR130/21,0)</f>
        <v>54</v>
      </c>
      <c r="AS132" s="264"/>
      <c r="AT132" s="269"/>
      <c r="AU132" s="268">
        <f>ROUND(AU130/21,0)</f>
        <v>48</v>
      </c>
      <c r="AV132" s="264"/>
      <c r="AW132" s="269"/>
      <c r="AX132" s="268">
        <f>ROUND(AX130/21,0)</f>
        <v>53</v>
      </c>
      <c r="AY132" s="264"/>
      <c r="AZ132" s="269"/>
      <c r="BA132" s="214">
        <f>ROUND(BA130/4,0)</f>
        <v>54</v>
      </c>
      <c r="BB132" s="215"/>
      <c r="BC132" s="216"/>
      <c r="BD132" s="268"/>
      <c r="BE132" s="269"/>
      <c r="BF132" s="243"/>
      <c r="BG132" s="244"/>
      <c r="BH132" s="244"/>
      <c r="BI132" s="515"/>
    </row>
    <row r="133" spans="1:61" s="65" customFormat="1" ht="94.5" customHeight="1" x14ac:dyDescent="1.25">
      <c r="A133" s="217" t="s">
        <v>19</v>
      </c>
      <c r="B133" s="218"/>
      <c r="C133" s="218"/>
      <c r="D133" s="218"/>
      <c r="E133" s="218"/>
      <c r="F133" s="218"/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68"/>
      <c r="U133" s="263"/>
      <c r="V133" s="262"/>
      <c r="W133" s="269"/>
      <c r="X133" s="264"/>
      <c r="Y133" s="263"/>
      <c r="Z133" s="262"/>
      <c r="AA133" s="263"/>
      <c r="AB133" s="262"/>
      <c r="AC133" s="263"/>
      <c r="AD133" s="262"/>
      <c r="AE133" s="264"/>
      <c r="AF133" s="268">
        <f>ROUND(AG130/17,0)</f>
        <v>30</v>
      </c>
      <c r="AG133" s="264"/>
      <c r="AH133" s="269"/>
      <c r="AI133" s="268">
        <f>ROUND(AJ130/17,0)</f>
        <v>28</v>
      </c>
      <c r="AJ133" s="264"/>
      <c r="AK133" s="269"/>
      <c r="AL133" s="268">
        <f>ROUND(AM130/17,0)</f>
        <v>29</v>
      </c>
      <c r="AM133" s="264"/>
      <c r="AN133" s="269"/>
      <c r="AO133" s="268">
        <f>ROUND(AP130/17,0)</f>
        <v>27</v>
      </c>
      <c r="AP133" s="264"/>
      <c r="AQ133" s="269"/>
      <c r="AR133" s="268">
        <f>ROUND(AS130/17,0)</f>
        <v>26</v>
      </c>
      <c r="AS133" s="264"/>
      <c r="AT133" s="269"/>
      <c r="AU133" s="268">
        <f>ROUND(AV130/17,0)</f>
        <v>25</v>
      </c>
      <c r="AV133" s="264"/>
      <c r="AW133" s="269"/>
      <c r="AX133" s="268">
        <f>ROUND(AY130/17,0)</f>
        <v>25</v>
      </c>
      <c r="AY133" s="264"/>
      <c r="AZ133" s="269"/>
      <c r="BA133" s="268">
        <f>ROUND(BB130/4,0)</f>
        <v>28</v>
      </c>
      <c r="BB133" s="264"/>
      <c r="BC133" s="269"/>
      <c r="BD133" s="268"/>
      <c r="BE133" s="269"/>
      <c r="BF133" s="243"/>
      <c r="BG133" s="244"/>
      <c r="BH133" s="244"/>
      <c r="BI133" s="515"/>
    </row>
    <row r="134" spans="1:61" s="65" customFormat="1" ht="94.5" customHeight="1" x14ac:dyDescent="1.25">
      <c r="A134" s="217" t="s">
        <v>20</v>
      </c>
      <c r="B134" s="218"/>
      <c r="C134" s="218"/>
      <c r="D134" s="218"/>
      <c r="E134" s="218"/>
      <c r="F134" s="218"/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4">
        <f>SUM(AF134:BC134)</f>
        <v>4</v>
      </c>
      <c r="U134" s="250"/>
      <c r="V134" s="251"/>
      <c r="W134" s="216"/>
      <c r="X134" s="215"/>
      <c r="Y134" s="250"/>
      <c r="Z134" s="251"/>
      <c r="AA134" s="250"/>
      <c r="AB134" s="251"/>
      <c r="AC134" s="250"/>
      <c r="AD134" s="251"/>
      <c r="AE134" s="215"/>
      <c r="AF134" s="214">
        <v>0</v>
      </c>
      <c r="AG134" s="215"/>
      <c r="AH134" s="216"/>
      <c r="AI134" s="214"/>
      <c r="AJ134" s="215"/>
      <c r="AK134" s="216"/>
      <c r="AL134" s="214"/>
      <c r="AM134" s="215"/>
      <c r="AN134" s="216"/>
      <c r="AO134" s="214"/>
      <c r="AP134" s="215"/>
      <c r="AQ134" s="216"/>
      <c r="AR134" s="214"/>
      <c r="AS134" s="215"/>
      <c r="AT134" s="216"/>
      <c r="AU134" s="214">
        <v>1</v>
      </c>
      <c r="AV134" s="215"/>
      <c r="AW134" s="216"/>
      <c r="AX134" s="214">
        <v>3</v>
      </c>
      <c r="AY134" s="215"/>
      <c r="AZ134" s="216"/>
      <c r="BA134" s="214"/>
      <c r="BB134" s="215"/>
      <c r="BC134" s="216"/>
      <c r="BD134" s="214"/>
      <c r="BE134" s="216"/>
      <c r="BF134" s="209"/>
      <c r="BG134" s="204"/>
      <c r="BH134" s="204"/>
      <c r="BI134" s="210"/>
    </row>
    <row r="135" spans="1:61" s="65" customFormat="1" ht="94.5" customHeight="1" x14ac:dyDescent="1.25">
      <c r="A135" s="217" t="s">
        <v>2</v>
      </c>
      <c r="B135" s="218"/>
      <c r="C135" s="218"/>
      <c r="D135" s="218"/>
      <c r="E135" s="218"/>
      <c r="F135" s="218"/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4">
        <f>SUM(AF135:BC135)</f>
        <v>3</v>
      </c>
      <c r="U135" s="250"/>
      <c r="V135" s="251"/>
      <c r="W135" s="216"/>
      <c r="X135" s="215"/>
      <c r="Y135" s="250"/>
      <c r="Z135" s="251"/>
      <c r="AA135" s="250"/>
      <c r="AB135" s="251"/>
      <c r="AC135" s="250"/>
      <c r="AD135" s="251"/>
      <c r="AE135" s="215"/>
      <c r="AF135" s="214">
        <v>0</v>
      </c>
      <c r="AG135" s="215"/>
      <c r="AH135" s="216"/>
      <c r="AI135" s="214"/>
      <c r="AJ135" s="215"/>
      <c r="AK135" s="216"/>
      <c r="AL135" s="214"/>
      <c r="AM135" s="215"/>
      <c r="AN135" s="216"/>
      <c r="AO135" s="214">
        <v>1</v>
      </c>
      <c r="AP135" s="215"/>
      <c r="AQ135" s="216"/>
      <c r="AR135" s="214">
        <v>1</v>
      </c>
      <c r="AS135" s="215"/>
      <c r="AT135" s="216"/>
      <c r="AU135" s="214">
        <v>1</v>
      </c>
      <c r="AV135" s="215"/>
      <c r="AW135" s="216"/>
      <c r="AX135" s="214"/>
      <c r="AY135" s="215"/>
      <c r="AZ135" s="216"/>
      <c r="BA135" s="214"/>
      <c r="BB135" s="215"/>
      <c r="BC135" s="216"/>
      <c r="BD135" s="214"/>
      <c r="BE135" s="216"/>
      <c r="BF135" s="209"/>
      <c r="BG135" s="204"/>
      <c r="BH135" s="204"/>
      <c r="BI135" s="210"/>
    </row>
    <row r="136" spans="1:61" s="65" customFormat="1" ht="94.5" customHeight="1" x14ac:dyDescent="1.25">
      <c r="A136" s="217" t="s">
        <v>21</v>
      </c>
      <c r="B136" s="218"/>
      <c r="C136" s="218"/>
      <c r="D136" s="218"/>
      <c r="E136" s="218"/>
      <c r="F136" s="218"/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/>
      <c r="S136" s="218"/>
      <c r="T136" s="214">
        <f>SUM(AF136:BC136)</f>
        <v>30</v>
      </c>
      <c r="U136" s="250"/>
      <c r="V136" s="251"/>
      <c r="W136" s="216"/>
      <c r="X136" s="215"/>
      <c r="Y136" s="250"/>
      <c r="Z136" s="251"/>
      <c r="AA136" s="250"/>
      <c r="AB136" s="251"/>
      <c r="AC136" s="250"/>
      <c r="AD136" s="251"/>
      <c r="AE136" s="215"/>
      <c r="AF136" s="214">
        <v>5</v>
      </c>
      <c r="AG136" s="215"/>
      <c r="AH136" s="216"/>
      <c r="AI136" s="214">
        <v>5</v>
      </c>
      <c r="AJ136" s="215"/>
      <c r="AK136" s="216"/>
      <c r="AL136" s="214">
        <v>4</v>
      </c>
      <c r="AM136" s="215"/>
      <c r="AN136" s="216"/>
      <c r="AO136" s="214">
        <v>4</v>
      </c>
      <c r="AP136" s="215"/>
      <c r="AQ136" s="216"/>
      <c r="AR136" s="214">
        <v>4</v>
      </c>
      <c r="AS136" s="215"/>
      <c r="AT136" s="216"/>
      <c r="AU136" s="214">
        <v>4</v>
      </c>
      <c r="AV136" s="215"/>
      <c r="AW136" s="216"/>
      <c r="AX136" s="214">
        <v>4</v>
      </c>
      <c r="AY136" s="215"/>
      <c r="AZ136" s="216"/>
      <c r="BA136" s="214"/>
      <c r="BB136" s="215"/>
      <c r="BC136" s="216"/>
      <c r="BD136" s="214"/>
      <c r="BE136" s="216"/>
      <c r="BF136" s="209"/>
      <c r="BG136" s="204"/>
      <c r="BH136" s="204"/>
      <c r="BI136" s="210"/>
    </row>
    <row r="137" spans="1:61" s="65" customFormat="1" ht="94.5" customHeight="1" thickBot="1" x14ac:dyDescent="1.3">
      <c r="A137" s="532" t="s">
        <v>22</v>
      </c>
      <c r="B137" s="533"/>
      <c r="C137" s="533"/>
      <c r="D137" s="533"/>
      <c r="E137" s="533"/>
      <c r="F137" s="533"/>
      <c r="G137" s="533"/>
      <c r="H137" s="533"/>
      <c r="I137" s="533"/>
      <c r="J137" s="533"/>
      <c r="K137" s="533"/>
      <c r="L137" s="533"/>
      <c r="M137" s="533"/>
      <c r="N137" s="533"/>
      <c r="O137" s="533"/>
      <c r="P137" s="533"/>
      <c r="Q137" s="533"/>
      <c r="R137" s="533"/>
      <c r="S137" s="533"/>
      <c r="T137" s="537">
        <f>SUM(AF137:BC137)</f>
        <v>24</v>
      </c>
      <c r="U137" s="538"/>
      <c r="V137" s="539"/>
      <c r="W137" s="540"/>
      <c r="X137" s="541"/>
      <c r="Y137" s="538"/>
      <c r="Z137" s="539"/>
      <c r="AA137" s="538"/>
      <c r="AB137" s="539"/>
      <c r="AC137" s="538"/>
      <c r="AD137" s="539"/>
      <c r="AE137" s="541"/>
      <c r="AF137" s="537">
        <v>4</v>
      </c>
      <c r="AG137" s="541"/>
      <c r="AH137" s="540"/>
      <c r="AI137" s="537">
        <v>2</v>
      </c>
      <c r="AJ137" s="541"/>
      <c r="AK137" s="540"/>
      <c r="AL137" s="537">
        <v>4</v>
      </c>
      <c r="AM137" s="541"/>
      <c r="AN137" s="540"/>
      <c r="AO137" s="537">
        <v>3</v>
      </c>
      <c r="AP137" s="541"/>
      <c r="AQ137" s="540"/>
      <c r="AR137" s="537">
        <v>3</v>
      </c>
      <c r="AS137" s="541"/>
      <c r="AT137" s="540"/>
      <c r="AU137" s="537">
        <v>3</v>
      </c>
      <c r="AV137" s="541"/>
      <c r="AW137" s="540"/>
      <c r="AX137" s="537">
        <v>3</v>
      </c>
      <c r="AY137" s="541"/>
      <c r="AZ137" s="540"/>
      <c r="BA137" s="537">
        <v>2</v>
      </c>
      <c r="BB137" s="541"/>
      <c r="BC137" s="540"/>
      <c r="BD137" s="537"/>
      <c r="BE137" s="540"/>
      <c r="BF137" s="353"/>
      <c r="BG137" s="384"/>
      <c r="BH137" s="384"/>
      <c r="BI137" s="361"/>
    </row>
    <row r="138" spans="1:61" s="65" customFormat="1" ht="16.5" customHeight="1" thickBot="1" x14ac:dyDescent="1.3">
      <c r="A138" s="191"/>
      <c r="B138" s="192"/>
      <c r="C138" s="192"/>
      <c r="D138" s="192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  <c r="R138" s="192"/>
      <c r="S138" s="192"/>
      <c r="T138" s="147"/>
      <c r="U138" s="147"/>
      <c r="V138" s="147"/>
      <c r="W138" s="147"/>
      <c r="X138" s="147"/>
      <c r="Y138" s="147"/>
      <c r="Z138" s="147"/>
      <c r="AA138" s="147"/>
      <c r="AB138" s="147"/>
      <c r="AC138" s="147"/>
      <c r="AD138" s="147"/>
      <c r="AE138" s="147"/>
      <c r="AF138" s="148"/>
      <c r="AG138" s="147"/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9"/>
      <c r="AU138" s="148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20"/>
      <c r="BG138" s="120"/>
      <c r="BH138" s="120"/>
      <c r="BI138" s="150"/>
    </row>
    <row r="139" spans="1:61" s="65" customFormat="1" ht="137.25" customHeight="1" thickBot="1" x14ac:dyDescent="1.3">
      <c r="A139" s="445" t="s">
        <v>69</v>
      </c>
      <c r="B139" s="446"/>
      <c r="C139" s="446"/>
      <c r="D139" s="446"/>
      <c r="E139" s="446"/>
      <c r="F139" s="446"/>
      <c r="G139" s="446"/>
      <c r="H139" s="446"/>
      <c r="I139" s="446"/>
      <c r="J139" s="446"/>
      <c r="K139" s="446"/>
      <c r="L139" s="446"/>
      <c r="M139" s="446"/>
      <c r="N139" s="446"/>
      <c r="O139" s="446"/>
      <c r="P139" s="447"/>
      <c r="Q139" s="445" t="s">
        <v>298</v>
      </c>
      <c r="R139" s="446"/>
      <c r="S139" s="446"/>
      <c r="T139" s="446"/>
      <c r="U139" s="446"/>
      <c r="V139" s="446"/>
      <c r="W139" s="446"/>
      <c r="X139" s="446"/>
      <c r="Y139" s="446"/>
      <c r="Z139" s="446"/>
      <c r="AA139" s="446"/>
      <c r="AB139" s="446"/>
      <c r="AC139" s="446"/>
      <c r="AD139" s="446"/>
      <c r="AE139" s="447"/>
      <c r="AF139" s="376" t="s">
        <v>68</v>
      </c>
      <c r="AG139" s="377"/>
      <c r="AH139" s="377"/>
      <c r="AI139" s="377"/>
      <c r="AJ139" s="377"/>
      <c r="AK139" s="377"/>
      <c r="AL139" s="377"/>
      <c r="AM139" s="377"/>
      <c r="AN139" s="377"/>
      <c r="AO139" s="377"/>
      <c r="AP139" s="377"/>
      <c r="AQ139" s="377"/>
      <c r="AR139" s="377"/>
      <c r="AS139" s="377"/>
      <c r="AT139" s="378"/>
      <c r="AU139" s="376" t="s">
        <v>67</v>
      </c>
      <c r="AV139" s="377"/>
      <c r="AW139" s="377"/>
      <c r="AX139" s="377"/>
      <c r="AY139" s="377"/>
      <c r="AZ139" s="377"/>
      <c r="BA139" s="377"/>
      <c r="BB139" s="377"/>
      <c r="BC139" s="377"/>
      <c r="BD139" s="377"/>
      <c r="BE139" s="377"/>
      <c r="BF139" s="377"/>
      <c r="BG139" s="377"/>
      <c r="BH139" s="377"/>
      <c r="BI139" s="378"/>
    </row>
    <row r="140" spans="1:61" s="65" customFormat="1" ht="284.25" customHeight="1" x14ac:dyDescent="1.25">
      <c r="A140" s="321" t="s">
        <v>30</v>
      </c>
      <c r="B140" s="322"/>
      <c r="C140" s="322"/>
      <c r="D140" s="322"/>
      <c r="E140" s="322"/>
      <c r="F140" s="322"/>
      <c r="G140" s="323"/>
      <c r="H140" s="296" t="s">
        <v>29</v>
      </c>
      <c r="I140" s="296"/>
      <c r="J140" s="296"/>
      <c r="K140" s="296" t="s">
        <v>31</v>
      </c>
      <c r="L140" s="296"/>
      <c r="M140" s="296"/>
      <c r="N140" s="297" t="s">
        <v>101</v>
      </c>
      <c r="O140" s="296"/>
      <c r="P140" s="298"/>
      <c r="Q140" s="321" t="s">
        <v>30</v>
      </c>
      <c r="R140" s="322"/>
      <c r="S140" s="322"/>
      <c r="T140" s="322"/>
      <c r="U140" s="322"/>
      <c r="V140" s="323"/>
      <c r="W140" s="296" t="s">
        <v>29</v>
      </c>
      <c r="X140" s="296"/>
      <c r="Y140" s="296"/>
      <c r="Z140" s="296" t="s">
        <v>31</v>
      </c>
      <c r="AA140" s="296"/>
      <c r="AB140" s="296"/>
      <c r="AC140" s="297" t="s">
        <v>101</v>
      </c>
      <c r="AD140" s="296"/>
      <c r="AE140" s="298"/>
      <c r="AF140" s="281" t="s">
        <v>29</v>
      </c>
      <c r="AG140" s="282"/>
      <c r="AH140" s="282"/>
      <c r="AI140" s="282"/>
      <c r="AJ140" s="283"/>
      <c r="AK140" s="299" t="s">
        <v>31</v>
      </c>
      <c r="AL140" s="300"/>
      <c r="AM140" s="300"/>
      <c r="AN140" s="300"/>
      <c r="AO140" s="301"/>
      <c r="AP140" s="302" t="s">
        <v>101</v>
      </c>
      <c r="AQ140" s="300"/>
      <c r="AR140" s="300"/>
      <c r="AS140" s="300"/>
      <c r="AT140" s="303"/>
      <c r="AU140" s="281" t="s">
        <v>166</v>
      </c>
      <c r="AV140" s="282"/>
      <c r="AW140" s="282"/>
      <c r="AX140" s="282"/>
      <c r="AY140" s="282"/>
      <c r="AZ140" s="282"/>
      <c r="BA140" s="282"/>
      <c r="BB140" s="282"/>
      <c r="BC140" s="282"/>
      <c r="BD140" s="282"/>
      <c r="BE140" s="282"/>
      <c r="BF140" s="282"/>
      <c r="BG140" s="282"/>
      <c r="BH140" s="282"/>
      <c r="BI140" s="304"/>
    </row>
    <row r="141" spans="1:61" s="65" customFormat="1" ht="159.75" customHeight="1" x14ac:dyDescent="1.25">
      <c r="A141" s="278" t="s">
        <v>224</v>
      </c>
      <c r="B141" s="279"/>
      <c r="C141" s="279"/>
      <c r="D141" s="279"/>
      <c r="E141" s="279"/>
      <c r="F141" s="279"/>
      <c r="G141" s="280"/>
      <c r="H141" s="324">
        <v>2</v>
      </c>
      <c r="I141" s="279"/>
      <c r="J141" s="280"/>
      <c r="K141" s="324">
        <v>4</v>
      </c>
      <c r="L141" s="279"/>
      <c r="M141" s="280"/>
      <c r="N141" s="324">
        <v>5</v>
      </c>
      <c r="O141" s="279"/>
      <c r="P141" s="371"/>
      <c r="Q141" s="336" t="s">
        <v>333</v>
      </c>
      <c r="R141" s="337"/>
      <c r="S141" s="337"/>
      <c r="T141" s="337"/>
      <c r="U141" s="337"/>
      <c r="V141" s="338"/>
      <c r="W141" s="202">
        <v>4</v>
      </c>
      <c r="X141" s="204"/>
      <c r="Y141" s="203"/>
      <c r="Z141" s="202">
        <v>4</v>
      </c>
      <c r="AA141" s="204"/>
      <c r="AB141" s="203"/>
      <c r="AC141" s="202">
        <v>6</v>
      </c>
      <c r="AD141" s="204"/>
      <c r="AE141" s="210"/>
      <c r="AF141" s="278">
        <v>8</v>
      </c>
      <c r="AG141" s="279"/>
      <c r="AH141" s="279"/>
      <c r="AI141" s="279"/>
      <c r="AJ141" s="280"/>
      <c r="AK141" s="324">
        <v>10</v>
      </c>
      <c r="AL141" s="279"/>
      <c r="AM141" s="279"/>
      <c r="AN141" s="279"/>
      <c r="AO141" s="280"/>
      <c r="AP141" s="327">
        <v>15</v>
      </c>
      <c r="AQ141" s="328"/>
      <c r="AR141" s="328"/>
      <c r="AS141" s="328"/>
      <c r="AT141" s="329"/>
      <c r="AU141" s="281"/>
      <c r="AV141" s="282"/>
      <c r="AW141" s="282"/>
      <c r="AX141" s="282"/>
      <c r="AY141" s="282"/>
      <c r="AZ141" s="282"/>
      <c r="BA141" s="282"/>
      <c r="BB141" s="282"/>
      <c r="BC141" s="282"/>
      <c r="BD141" s="282"/>
      <c r="BE141" s="282"/>
      <c r="BF141" s="282"/>
      <c r="BG141" s="282"/>
      <c r="BH141" s="282"/>
      <c r="BI141" s="304"/>
    </row>
    <row r="142" spans="1:61" s="65" customFormat="1" ht="149.25" customHeight="1" x14ac:dyDescent="1.25">
      <c r="A142" s="281"/>
      <c r="B142" s="282"/>
      <c r="C142" s="282"/>
      <c r="D142" s="282"/>
      <c r="E142" s="282"/>
      <c r="F142" s="282"/>
      <c r="G142" s="283"/>
      <c r="H142" s="325"/>
      <c r="I142" s="282"/>
      <c r="J142" s="283"/>
      <c r="K142" s="325"/>
      <c r="L142" s="282"/>
      <c r="M142" s="283"/>
      <c r="N142" s="325"/>
      <c r="O142" s="282"/>
      <c r="P142" s="304"/>
      <c r="Q142" s="336" t="s">
        <v>332</v>
      </c>
      <c r="R142" s="337"/>
      <c r="S142" s="337"/>
      <c r="T142" s="337"/>
      <c r="U142" s="337"/>
      <c r="V142" s="338"/>
      <c r="W142" s="202">
        <v>6</v>
      </c>
      <c r="X142" s="204"/>
      <c r="Y142" s="203"/>
      <c r="Z142" s="202">
        <v>4</v>
      </c>
      <c r="AA142" s="204"/>
      <c r="AB142" s="203"/>
      <c r="AC142" s="202">
        <v>5</v>
      </c>
      <c r="AD142" s="204"/>
      <c r="AE142" s="210"/>
      <c r="AF142" s="281"/>
      <c r="AG142" s="282"/>
      <c r="AH142" s="282"/>
      <c r="AI142" s="282"/>
      <c r="AJ142" s="283"/>
      <c r="AK142" s="325"/>
      <c r="AL142" s="282"/>
      <c r="AM142" s="282"/>
      <c r="AN142" s="282"/>
      <c r="AO142" s="283"/>
      <c r="AP142" s="330"/>
      <c r="AQ142" s="331"/>
      <c r="AR142" s="331"/>
      <c r="AS142" s="331"/>
      <c r="AT142" s="332"/>
      <c r="AU142" s="281"/>
      <c r="AV142" s="282"/>
      <c r="AW142" s="282"/>
      <c r="AX142" s="282"/>
      <c r="AY142" s="282"/>
      <c r="AZ142" s="282"/>
      <c r="BA142" s="282"/>
      <c r="BB142" s="282"/>
      <c r="BC142" s="282"/>
      <c r="BD142" s="282"/>
      <c r="BE142" s="282"/>
      <c r="BF142" s="282"/>
      <c r="BG142" s="282"/>
      <c r="BH142" s="282"/>
      <c r="BI142" s="304"/>
    </row>
    <row r="143" spans="1:61" s="65" customFormat="1" ht="98.25" customHeight="1" thickBot="1" x14ac:dyDescent="1.3">
      <c r="A143" s="284"/>
      <c r="B143" s="285"/>
      <c r="C143" s="285"/>
      <c r="D143" s="285"/>
      <c r="E143" s="285"/>
      <c r="F143" s="285"/>
      <c r="G143" s="286"/>
      <c r="H143" s="326"/>
      <c r="I143" s="285"/>
      <c r="J143" s="286"/>
      <c r="K143" s="326"/>
      <c r="L143" s="285"/>
      <c r="M143" s="286"/>
      <c r="N143" s="326"/>
      <c r="O143" s="285"/>
      <c r="P143" s="305"/>
      <c r="Q143" s="289" t="s">
        <v>299</v>
      </c>
      <c r="R143" s="290"/>
      <c r="S143" s="290"/>
      <c r="T143" s="290"/>
      <c r="U143" s="290"/>
      <c r="V143" s="291"/>
      <c r="W143" s="292">
        <v>8</v>
      </c>
      <c r="X143" s="293"/>
      <c r="Y143" s="294"/>
      <c r="Z143" s="292">
        <v>4</v>
      </c>
      <c r="AA143" s="293"/>
      <c r="AB143" s="294"/>
      <c r="AC143" s="292">
        <v>6</v>
      </c>
      <c r="AD143" s="293"/>
      <c r="AE143" s="295"/>
      <c r="AF143" s="284"/>
      <c r="AG143" s="285"/>
      <c r="AH143" s="285"/>
      <c r="AI143" s="285"/>
      <c r="AJ143" s="286"/>
      <c r="AK143" s="326"/>
      <c r="AL143" s="285"/>
      <c r="AM143" s="285"/>
      <c r="AN143" s="285"/>
      <c r="AO143" s="286"/>
      <c r="AP143" s="333"/>
      <c r="AQ143" s="334"/>
      <c r="AR143" s="334"/>
      <c r="AS143" s="334"/>
      <c r="AT143" s="335"/>
      <c r="AU143" s="284"/>
      <c r="AV143" s="285"/>
      <c r="AW143" s="285"/>
      <c r="AX143" s="285"/>
      <c r="AY143" s="285"/>
      <c r="AZ143" s="285"/>
      <c r="BA143" s="285"/>
      <c r="BB143" s="285"/>
      <c r="BC143" s="285"/>
      <c r="BD143" s="285"/>
      <c r="BE143" s="285"/>
      <c r="BF143" s="285"/>
      <c r="BG143" s="285"/>
      <c r="BH143" s="285"/>
      <c r="BI143" s="305"/>
    </row>
    <row r="144" spans="1:61" s="65" customFormat="1" ht="22.5" customHeight="1" x14ac:dyDescent="1.25">
      <c r="A144" s="110"/>
      <c r="B144" s="111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2"/>
      <c r="Q144" s="112"/>
      <c r="R144" s="112"/>
      <c r="S144" s="112"/>
      <c r="T144" s="173"/>
      <c r="U144" s="173"/>
      <c r="V144" s="173"/>
      <c r="W144" s="173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3"/>
      <c r="BG144" s="113"/>
      <c r="BH144" s="113"/>
      <c r="BI144" s="113"/>
    </row>
    <row r="145" spans="1:61" s="65" customFormat="1" ht="99" customHeight="1" x14ac:dyDescent="1.25">
      <c r="A145" s="67" t="s">
        <v>109</v>
      </c>
      <c r="B145" s="155"/>
      <c r="C145" s="155"/>
      <c r="D145" s="155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14"/>
      <c r="W145" s="173"/>
      <c r="X145" s="173"/>
      <c r="Y145" s="173"/>
      <c r="Z145" s="173"/>
      <c r="AA145" s="173"/>
      <c r="AB145" s="173"/>
      <c r="AC145" s="173"/>
      <c r="AD145" s="173"/>
      <c r="AE145" s="173"/>
      <c r="AF145" s="173"/>
      <c r="AG145" s="173"/>
      <c r="AH145" s="173"/>
      <c r="AI145" s="173"/>
      <c r="AJ145" s="173"/>
      <c r="AK145" s="173"/>
      <c r="AL145" s="173"/>
      <c r="AM145" s="67" t="s">
        <v>109</v>
      </c>
      <c r="AN145" s="173"/>
      <c r="AO145" s="173"/>
      <c r="AP145" s="174"/>
      <c r="AQ145" s="174"/>
      <c r="AR145" s="174"/>
      <c r="AS145" s="174"/>
      <c r="AT145" s="174"/>
      <c r="AU145" s="173"/>
      <c r="AV145" s="173"/>
      <c r="AW145" s="173"/>
      <c r="AX145" s="173"/>
      <c r="AY145" s="173"/>
      <c r="AZ145" s="173"/>
      <c r="BA145" s="173"/>
      <c r="BB145" s="173"/>
      <c r="BC145" s="173"/>
      <c r="BD145" s="173"/>
      <c r="BE145" s="173"/>
      <c r="BF145" s="173"/>
      <c r="BG145" s="173"/>
      <c r="BH145" s="173"/>
      <c r="BI145" s="173"/>
    </row>
    <row r="146" spans="1:61" s="65" customFormat="1" ht="111" customHeight="1" x14ac:dyDescent="1.25">
      <c r="A146" s="388" t="s">
        <v>293</v>
      </c>
      <c r="B146" s="388"/>
      <c r="C146" s="388"/>
      <c r="D146" s="388"/>
      <c r="E146" s="388"/>
      <c r="F146" s="388"/>
      <c r="G146" s="388"/>
      <c r="H146" s="388"/>
      <c r="I146" s="388"/>
      <c r="J146" s="388"/>
      <c r="K146" s="388"/>
      <c r="L146" s="388"/>
      <c r="M146" s="388"/>
      <c r="N146" s="388"/>
      <c r="O146" s="388"/>
      <c r="P146" s="388"/>
      <c r="Q146" s="388"/>
      <c r="R146" s="388"/>
      <c r="S146" s="388"/>
      <c r="T146" s="388"/>
      <c r="U146" s="388"/>
      <c r="V146" s="388"/>
      <c r="W146" s="388"/>
      <c r="X146" s="388"/>
      <c r="Y146" s="388"/>
      <c r="Z146" s="388"/>
      <c r="AA146" s="173"/>
      <c r="AB146" s="173"/>
      <c r="AC146" s="173"/>
      <c r="AD146" s="173"/>
      <c r="AE146" s="173"/>
      <c r="AF146" s="173"/>
      <c r="AG146" s="173"/>
      <c r="AH146" s="173"/>
      <c r="AI146" s="173"/>
      <c r="AJ146" s="173"/>
      <c r="AK146" s="173"/>
      <c r="AL146" s="173"/>
      <c r="AM146" s="388" t="s">
        <v>253</v>
      </c>
      <c r="AN146" s="388"/>
      <c r="AO146" s="388"/>
      <c r="AP146" s="388"/>
      <c r="AQ146" s="388"/>
      <c r="AR146" s="388"/>
      <c r="AS146" s="388"/>
      <c r="AT146" s="388"/>
      <c r="AU146" s="388"/>
      <c r="AV146" s="388"/>
      <c r="AW146" s="388"/>
      <c r="AX146" s="388"/>
      <c r="AY146" s="388"/>
      <c r="AZ146" s="388"/>
      <c r="BA146" s="388"/>
      <c r="BB146" s="388"/>
      <c r="BC146" s="388"/>
      <c r="BD146" s="388"/>
      <c r="BE146" s="388"/>
      <c r="BF146" s="388"/>
      <c r="BG146" s="388"/>
      <c r="BH146" s="388"/>
      <c r="BI146" s="388"/>
    </row>
    <row r="147" spans="1:61" s="65" customFormat="1" ht="33" customHeight="1" x14ac:dyDescent="1.25">
      <c r="A147" s="388"/>
      <c r="B147" s="388"/>
      <c r="C147" s="388"/>
      <c r="D147" s="388"/>
      <c r="E147" s="388"/>
      <c r="F147" s="388"/>
      <c r="G147" s="388"/>
      <c r="H147" s="388"/>
      <c r="I147" s="388"/>
      <c r="J147" s="388"/>
      <c r="K147" s="388"/>
      <c r="L147" s="388"/>
      <c r="M147" s="388"/>
      <c r="N147" s="388"/>
      <c r="O147" s="388"/>
      <c r="P147" s="388"/>
      <c r="Q147" s="388"/>
      <c r="R147" s="388"/>
      <c r="S147" s="388"/>
      <c r="T147" s="388"/>
      <c r="U147" s="388"/>
      <c r="V147" s="388"/>
      <c r="W147" s="388"/>
      <c r="X147" s="388"/>
      <c r="Y147" s="388"/>
      <c r="Z147" s="388"/>
      <c r="AA147" s="173"/>
      <c r="AB147" s="173"/>
      <c r="AC147" s="173"/>
      <c r="AD147" s="173"/>
      <c r="AE147" s="173"/>
      <c r="AF147" s="173"/>
      <c r="AG147" s="173"/>
      <c r="AH147" s="173"/>
      <c r="AI147" s="173"/>
      <c r="AJ147" s="173"/>
      <c r="AK147" s="173"/>
      <c r="AL147" s="173"/>
      <c r="AM147" s="388"/>
      <c r="AN147" s="388"/>
      <c r="AO147" s="388"/>
      <c r="AP147" s="388"/>
      <c r="AQ147" s="388"/>
      <c r="AR147" s="388"/>
      <c r="AS147" s="388"/>
      <c r="AT147" s="388"/>
      <c r="AU147" s="388"/>
      <c r="AV147" s="388"/>
      <c r="AW147" s="388"/>
      <c r="AX147" s="388"/>
      <c r="AY147" s="388"/>
      <c r="AZ147" s="388"/>
      <c r="BA147" s="388"/>
      <c r="BB147" s="388"/>
      <c r="BC147" s="388"/>
      <c r="BD147" s="388"/>
      <c r="BE147" s="388"/>
      <c r="BF147" s="388"/>
      <c r="BG147" s="388"/>
      <c r="BH147" s="388"/>
      <c r="BI147" s="388"/>
    </row>
    <row r="148" spans="1:61" s="65" customFormat="1" ht="78" customHeight="1" x14ac:dyDescent="1.25">
      <c r="A148" s="342"/>
      <c r="B148" s="342"/>
      <c r="C148" s="342"/>
      <c r="D148" s="342"/>
      <c r="E148" s="342"/>
      <c r="F148" s="342"/>
      <c r="G148" s="115"/>
      <c r="H148" s="373" t="s">
        <v>267</v>
      </c>
      <c r="I148" s="373"/>
      <c r="J148" s="373"/>
      <c r="K148" s="373"/>
      <c r="L148" s="373"/>
      <c r="M148" s="373"/>
      <c r="N148" s="373"/>
      <c r="O148" s="373"/>
      <c r="P148" s="373"/>
      <c r="Q148" s="373"/>
      <c r="R148" s="373"/>
      <c r="S148" s="373"/>
      <c r="T148" s="373"/>
      <c r="U148" s="373"/>
      <c r="V148" s="373"/>
      <c r="W148" s="373"/>
      <c r="X148" s="373"/>
      <c r="Y148" s="373"/>
      <c r="Z148" s="373"/>
      <c r="AA148" s="173"/>
      <c r="AB148" s="173"/>
      <c r="AC148" s="173"/>
      <c r="AD148" s="173"/>
      <c r="AE148" s="173"/>
      <c r="AF148" s="173"/>
      <c r="AG148" s="173"/>
      <c r="AH148" s="173"/>
      <c r="AI148" s="173"/>
      <c r="AJ148" s="173"/>
      <c r="AK148" s="173"/>
      <c r="AL148" s="173"/>
      <c r="AM148" s="342"/>
      <c r="AN148" s="342"/>
      <c r="AO148" s="342"/>
      <c r="AP148" s="342"/>
      <c r="AQ148" s="342"/>
      <c r="AR148" s="342"/>
      <c r="AS148" s="155"/>
      <c r="AT148" s="373" t="s">
        <v>117</v>
      </c>
      <c r="AU148" s="373"/>
      <c r="AV148" s="373"/>
      <c r="AW148" s="373"/>
      <c r="AX148" s="373"/>
      <c r="AY148" s="373"/>
      <c r="AZ148" s="155"/>
      <c r="BA148" s="155"/>
      <c r="BB148" s="155"/>
      <c r="BC148" s="155"/>
      <c r="BD148" s="155"/>
      <c r="BE148" s="155"/>
      <c r="BF148" s="155"/>
      <c r="BG148" s="173"/>
      <c r="BH148" s="173"/>
      <c r="BI148" s="173"/>
    </row>
    <row r="149" spans="1:61" s="65" customFormat="1" ht="97.5" customHeight="1" x14ac:dyDescent="1.25">
      <c r="A149" s="116" t="s">
        <v>290</v>
      </c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2"/>
      <c r="Q149" s="112"/>
      <c r="R149" s="112"/>
      <c r="S149" s="112"/>
      <c r="T149" s="173"/>
      <c r="U149" s="173"/>
      <c r="V149" s="173"/>
      <c r="W149" s="173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/>
      <c r="AK149" s="112"/>
      <c r="AL149" s="112"/>
      <c r="AM149" s="116" t="s">
        <v>290</v>
      </c>
      <c r="AN149" s="112"/>
      <c r="AO149" s="112"/>
      <c r="AP149" s="112"/>
      <c r="AQ149" s="112"/>
      <c r="AR149" s="112"/>
      <c r="AS149" s="112"/>
      <c r="AT149" s="112"/>
      <c r="AU149" s="112"/>
      <c r="AV149" s="112"/>
      <c r="AW149" s="112"/>
      <c r="AX149" s="112"/>
      <c r="AY149" s="112"/>
      <c r="AZ149" s="112"/>
      <c r="BA149" s="112"/>
      <c r="BB149" s="112"/>
      <c r="BC149" s="112"/>
      <c r="BD149" s="112"/>
      <c r="BE149" s="112"/>
      <c r="BF149" s="113"/>
      <c r="BG149" s="113"/>
      <c r="BH149" s="113"/>
      <c r="BI149" s="113"/>
    </row>
    <row r="150" spans="1:61" s="65" customFormat="1" ht="64.5" customHeight="1" x14ac:dyDescent="1.25">
      <c r="A150" s="116"/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2"/>
      <c r="Q150" s="112"/>
      <c r="R150" s="112"/>
      <c r="S150" s="112"/>
      <c r="T150" s="173"/>
      <c r="U150" s="173"/>
      <c r="V150" s="173"/>
      <c r="W150" s="173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6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3"/>
      <c r="BG150" s="113"/>
      <c r="BH150" s="113"/>
      <c r="BI150" s="113"/>
    </row>
    <row r="151" spans="1:61" s="118" customFormat="1" ht="138.75" customHeight="1" x14ac:dyDescent="0.25">
      <c r="A151" s="117" t="s">
        <v>331</v>
      </c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2"/>
      <c r="AK151" s="112"/>
      <c r="AL151" s="112"/>
      <c r="AM151" s="112"/>
      <c r="AN151" s="112"/>
      <c r="AO151" s="112"/>
      <c r="AP151" s="112"/>
      <c r="AQ151" s="112"/>
      <c r="AR151" s="112"/>
      <c r="AS151" s="112"/>
      <c r="AT151" s="112"/>
      <c r="AU151" s="112"/>
      <c r="AV151" s="112"/>
      <c r="AW151" s="112"/>
      <c r="AX151" s="112"/>
      <c r="AY151" s="112"/>
      <c r="AZ151" s="112"/>
      <c r="BA151" s="112"/>
      <c r="BB151" s="112"/>
      <c r="BC151" s="112"/>
      <c r="BD151" s="112"/>
      <c r="BE151" s="112"/>
      <c r="BF151" s="117"/>
      <c r="BG151" s="117"/>
      <c r="BH151" s="117"/>
      <c r="BI151" s="117"/>
    </row>
    <row r="152" spans="1:61" s="65" customFormat="1" ht="66" hidden="1" customHeight="1" x14ac:dyDescent="1.25">
      <c r="A152" s="128"/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  <c r="AC152" s="127"/>
      <c r="AD152" s="127"/>
      <c r="AE152" s="127"/>
      <c r="AF152" s="127"/>
      <c r="AG152" s="127"/>
      <c r="AH152" s="127"/>
      <c r="AI152" s="127"/>
      <c r="AJ152" s="127"/>
      <c r="AK152" s="127"/>
      <c r="AL152" s="127"/>
      <c r="AM152" s="127"/>
      <c r="AN152" s="127"/>
      <c r="AO152" s="127"/>
      <c r="AP152" s="127"/>
      <c r="AQ152" s="127"/>
      <c r="AR152" s="127"/>
      <c r="AS152" s="127"/>
      <c r="AT152" s="127"/>
      <c r="AU152" s="127"/>
      <c r="AV152" s="127"/>
      <c r="AW152" s="127"/>
      <c r="AX152" s="127"/>
      <c r="AY152" s="127"/>
      <c r="AZ152" s="127"/>
      <c r="BA152" s="127"/>
      <c r="BB152" s="127"/>
      <c r="BC152" s="127"/>
      <c r="BD152" s="127"/>
      <c r="BE152" s="127"/>
      <c r="BF152" s="128"/>
      <c r="BG152" s="128"/>
      <c r="BH152" s="128"/>
      <c r="BI152" s="128"/>
    </row>
    <row r="153" spans="1:61" s="65" customFormat="1" ht="137.25" hidden="1" customHeight="1" thickBot="1" x14ac:dyDescent="1.3">
      <c r="A153" s="445" t="s">
        <v>69</v>
      </c>
      <c r="B153" s="446"/>
      <c r="C153" s="446"/>
      <c r="D153" s="446"/>
      <c r="E153" s="446"/>
      <c r="F153" s="446"/>
      <c r="G153" s="446"/>
      <c r="H153" s="446"/>
      <c r="I153" s="446"/>
      <c r="J153" s="446"/>
      <c r="K153" s="446"/>
      <c r="L153" s="446"/>
      <c r="M153" s="446"/>
      <c r="N153" s="446"/>
      <c r="O153" s="446"/>
      <c r="P153" s="447"/>
      <c r="Q153" s="445" t="s">
        <v>292</v>
      </c>
      <c r="R153" s="446"/>
      <c r="S153" s="446"/>
      <c r="T153" s="446"/>
      <c r="U153" s="446"/>
      <c r="V153" s="446"/>
      <c r="W153" s="446"/>
      <c r="X153" s="446"/>
      <c r="Y153" s="446"/>
      <c r="Z153" s="446"/>
      <c r="AA153" s="446"/>
      <c r="AB153" s="446"/>
      <c r="AC153" s="446"/>
      <c r="AD153" s="446"/>
      <c r="AE153" s="447"/>
      <c r="AF153" s="376" t="s">
        <v>68</v>
      </c>
      <c r="AG153" s="377"/>
      <c r="AH153" s="377"/>
      <c r="AI153" s="377"/>
      <c r="AJ153" s="377"/>
      <c r="AK153" s="377"/>
      <c r="AL153" s="377"/>
      <c r="AM153" s="377"/>
      <c r="AN153" s="377"/>
      <c r="AO153" s="377"/>
      <c r="AP153" s="377"/>
      <c r="AQ153" s="377"/>
      <c r="AR153" s="377"/>
      <c r="AS153" s="377"/>
      <c r="AT153" s="378"/>
      <c r="AU153" s="376" t="s">
        <v>67</v>
      </c>
      <c r="AV153" s="377"/>
      <c r="AW153" s="377"/>
      <c r="AX153" s="377"/>
      <c r="AY153" s="377"/>
      <c r="AZ153" s="377"/>
      <c r="BA153" s="377"/>
      <c r="BB153" s="377"/>
      <c r="BC153" s="377"/>
      <c r="BD153" s="377"/>
      <c r="BE153" s="377"/>
      <c r="BF153" s="377"/>
      <c r="BG153" s="377"/>
      <c r="BH153" s="377"/>
      <c r="BI153" s="378"/>
    </row>
    <row r="154" spans="1:61" s="65" customFormat="1" ht="356.25" hidden="1" customHeight="1" x14ac:dyDescent="1.25">
      <c r="A154" s="321" t="s">
        <v>30</v>
      </c>
      <c r="B154" s="322"/>
      <c r="C154" s="322"/>
      <c r="D154" s="322"/>
      <c r="E154" s="322"/>
      <c r="F154" s="322"/>
      <c r="G154" s="323"/>
      <c r="H154" s="296" t="s">
        <v>29</v>
      </c>
      <c r="I154" s="296"/>
      <c r="J154" s="296"/>
      <c r="K154" s="296" t="s">
        <v>31</v>
      </c>
      <c r="L154" s="296"/>
      <c r="M154" s="296"/>
      <c r="N154" s="297" t="s">
        <v>101</v>
      </c>
      <c r="O154" s="296"/>
      <c r="P154" s="298"/>
      <c r="Q154" s="321" t="s">
        <v>30</v>
      </c>
      <c r="R154" s="322"/>
      <c r="S154" s="322"/>
      <c r="T154" s="322"/>
      <c r="U154" s="322"/>
      <c r="V154" s="323"/>
      <c r="W154" s="296" t="s">
        <v>29</v>
      </c>
      <c r="X154" s="296"/>
      <c r="Y154" s="296"/>
      <c r="Z154" s="296" t="s">
        <v>31</v>
      </c>
      <c r="AA154" s="296"/>
      <c r="AB154" s="296"/>
      <c r="AC154" s="297" t="s">
        <v>101</v>
      </c>
      <c r="AD154" s="296"/>
      <c r="AE154" s="298"/>
      <c r="AF154" s="281" t="s">
        <v>29</v>
      </c>
      <c r="AG154" s="282"/>
      <c r="AH154" s="282"/>
      <c r="AI154" s="282"/>
      <c r="AJ154" s="283"/>
      <c r="AK154" s="299" t="s">
        <v>31</v>
      </c>
      <c r="AL154" s="300"/>
      <c r="AM154" s="300"/>
      <c r="AN154" s="300"/>
      <c r="AO154" s="301"/>
      <c r="AP154" s="302" t="s">
        <v>101</v>
      </c>
      <c r="AQ154" s="300"/>
      <c r="AR154" s="300"/>
      <c r="AS154" s="300"/>
      <c r="AT154" s="303"/>
      <c r="AU154" s="281" t="s">
        <v>166</v>
      </c>
      <c r="AV154" s="282"/>
      <c r="AW154" s="282"/>
      <c r="AX154" s="282"/>
      <c r="AY154" s="282"/>
      <c r="AZ154" s="282"/>
      <c r="BA154" s="282"/>
      <c r="BB154" s="282"/>
      <c r="BC154" s="282"/>
      <c r="BD154" s="282"/>
      <c r="BE154" s="282"/>
      <c r="BF154" s="282"/>
      <c r="BG154" s="282"/>
      <c r="BH154" s="282"/>
      <c r="BI154" s="304"/>
    </row>
    <row r="155" spans="1:61" s="65" customFormat="1" ht="221.25" hidden="1" customHeight="1" x14ac:dyDescent="1.25">
      <c r="A155" s="278" t="s">
        <v>224</v>
      </c>
      <c r="B155" s="279"/>
      <c r="C155" s="279"/>
      <c r="D155" s="279"/>
      <c r="E155" s="279"/>
      <c r="F155" s="279"/>
      <c r="G155" s="280"/>
      <c r="H155" s="324">
        <v>2</v>
      </c>
      <c r="I155" s="279"/>
      <c r="J155" s="280"/>
      <c r="K155" s="324">
        <v>4</v>
      </c>
      <c r="L155" s="279"/>
      <c r="M155" s="280"/>
      <c r="N155" s="324">
        <v>6</v>
      </c>
      <c r="O155" s="279"/>
      <c r="P155" s="371"/>
      <c r="Q155" s="336" t="s">
        <v>294</v>
      </c>
      <c r="R155" s="337"/>
      <c r="S155" s="337"/>
      <c r="T155" s="337"/>
      <c r="U155" s="337"/>
      <c r="V155" s="338"/>
      <c r="W155" s="202">
        <v>4</v>
      </c>
      <c r="X155" s="204"/>
      <c r="Y155" s="203"/>
      <c r="Z155" s="202">
        <v>4</v>
      </c>
      <c r="AA155" s="204"/>
      <c r="AB155" s="203"/>
      <c r="AC155" s="202">
        <v>5</v>
      </c>
      <c r="AD155" s="204"/>
      <c r="AE155" s="210"/>
      <c r="AF155" s="278">
        <v>8</v>
      </c>
      <c r="AG155" s="279"/>
      <c r="AH155" s="279"/>
      <c r="AI155" s="279"/>
      <c r="AJ155" s="280"/>
      <c r="AK155" s="324">
        <v>10</v>
      </c>
      <c r="AL155" s="279"/>
      <c r="AM155" s="279"/>
      <c r="AN155" s="279"/>
      <c r="AO155" s="280"/>
      <c r="AP155" s="327">
        <v>15</v>
      </c>
      <c r="AQ155" s="328"/>
      <c r="AR155" s="328"/>
      <c r="AS155" s="328"/>
      <c r="AT155" s="329"/>
      <c r="AU155" s="281"/>
      <c r="AV155" s="282"/>
      <c r="AW155" s="282"/>
      <c r="AX155" s="282"/>
      <c r="AY155" s="282"/>
      <c r="AZ155" s="282"/>
      <c r="BA155" s="282"/>
      <c r="BB155" s="282"/>
      <c r="BC155" s="282"/>
      <c r="BD155" s="282"/>
      <c r="BE155" s="282"/>
      <c r="BF155" s="282"/>
      <c r="BG155" s="282"/>
      <c r="BH155" s="282"/>
      <c r="BI155" s="304"/>
    </row>
    <row r="156" spans="1:61" s="65" customFormat="1" ht="236.25" hidden="1" customHeight="1" x14ac:dyDescent="1.25">
      <c r="A156" s="281"/>
      <c r="B156" s="282"/>
      <c r="C156" s="282"/>
      <c r="D156" s="282"/>
      <c r="E156" s="282"/>
      <c r="F156" s="282"/>
      <c r="G156" s="283"/>
      <c r="H156" s="325"/>
      <c r="I156" s="282"/>
      <c r="J156" s="283"/>
      <c r="K156" s="325"/>
      <c r="L156" s="282"/>
      <c r="M156" s="283"/>
      <c r="N156" s="325"/>
      <c r="O156" s="282"/>
      <c r="P156" s="304"/>
      <c r="Q156" s="336" t="s">
        <v>295</v>
      </c>
      <c r="R156" s="337"/>
      <c r="S156" s="337"/>
      <c r="T156" s="337"/>
      <c r="U156" s="337"/>
      <c r="V156" s="338"/>
      <c r="W156" s="202">
        <v>6</v>
      </c>
      <c r="X156" s="204"/>
      <c r="Y156" s="203"/>
      <c r="Z156" s="202">
        <v>4</v>
      </c>
      <c r="AA156" s="204"/>
      <c r="AB156" s="203"/>
      <c r="AC156" s="202">
        <v>5</v>
      </c>
      <c r="AD156" s="204"/>
      <c r="AE156" s="210"/>
      <c r="AF156" s="281"/>
      <c r="AG156" s="282"/>
      <c r="AH156" s="282"/>
      <c r="AI156" s="282"/>
      <c r="AJ156" s="283"/>
      <c r="AK156" s="325"/>
      <c r="AL156" s="282"/>
      <c r="AM156" s="282"/>
      <c r="AN156" s="282"/>
      <c r="AO156" s="283"/>
      <c r="AP156" s="330"/>
      <c r="AQ156" s="331"/>
      <c r="AR156" s="331"/>
      <c r="AS156" s="331"/>
      <c r="AT156" s="332"/>
      <c r="AU156" s="281"/>
      <c r="AV156" s="282"/>
      <c r="AW156" s="282"/>
      <c r="AX156" s="282"/>
      <c r="AY156" s="282"/>
      <c r="AZ156" s="282"/>
      <c r="BA156" s="282"/>
      <c r="BB156" s="282"/>
      <c r="BC156" s="282"/>
      <c r="BD156" s="282"/>
      <c r="BE156" s="282"/>
      <c r="BF156" s="282"/>
      <c r="BG156" s="282"/>
      <c r="BH156" s="282"/>
      <c r="BI156" s="304"/>
    </row>
    <row r="157" spans="1:61" s="65" customFormat="1" ht="215.25" hidden="1" customHeight="1" thickBot="1" x14ac:dyDescent="1.3">
      <c r="A157" s="284"/>
      <c r="B157" s="285"/>
      <c r="C157" s="285"/>
      <c r="D157" s="285"/>
      <c r="E157" s="285"/>
      <c r="F157" s="285"/>
      <c r="G157" s="286"/>
      <c r="H157" s="326"/>
      <c r="I157" s="285"/>
      <c r="J157" s="286"/>
      <c r="K157" s="326"/>
      <c r="L157" s="285"/>
      <c r="M157" s="286"/>
      <c r="N157" s="326"/>
      <c r="O157" s="285"/>
      <c r="P157" s="305"/>
      <c r="Q157" s="289" t="s">
        <v>296</v>
      </c>
      <c r="R157" s="290"/>
      <c r="S157" s="290"/>
      <c r="T157" s="290"/>
      <c r="U157" s="290"/>
      <c r="V157" s="291"/>
      <c r="W157" s="292">
        <v>8</v>
      </c>
      <c r="X157" s="293"/>
      <c r="Y157" s="294"/>
      <c r="Z157" s="292">
        <v>4</v>
      </c>
      <c r="AA157" s="293"/>
      <c r="AB157" s="294"/>
      <c r="AC157" s="292">
        <v>6</v>
      </c>
      <c r="AD157" s="293"/>
      <c r="AE157" s="295"/>
      <c r="AF157" s="284"/>
      <c r="AG157" s="285"/>
      <c r="AH157" s="285"/>
      <c r="AI157" s="285"/>
      <c r="AJ157" s="286"/>
      <c r="AK157" s="326"/>
      <c r="AL157" s="285"/>
      <c r="AM157" s="285"/>
      <c r="AN157" s="285"/>
      <c r="AO157" s="286"/>
      <c r="AP157" s="333"/>
      <c r="AQ157" s="334"/>
      <c r="AR157" s="334"/>
      <c r="AS157" s="334"/>
      <c r="AT157" s="335"/>
      <c r="AU157" s="284"/>
      <c r="AV157" s="285"/>
      <c r="AW157" s="285"/>
      <c r="AX157" s="285"/>
      <c r="AY157" s="285"/>
      <c r="AZ157" s="285"/>
      <c r="BA157" s="285"/>
      <c r="BB157" s="285"/>
      <c r="BC157" s="285"/>
      <c r="BD157" s="285"/>
      <c r="BE157" s="285"/>
      <c r="BF157" s="285"/>
      <c r="BG157" s="285"/>
      <c r="BH157" s="285"/>
      <c r="BI157" s="305"/>
    </row>
    <row r="158" spans="1:61" s="65" customFormat="1" ht="73.8" hidden="1" x14ac:dyDescent="1.25">
      <c r="R158" s="66"/>
      <c r="S158" s="66"/>
      <c r="BF158" s="182"/>
      <c r="BG158" s="182"/>
      <c r="BH158" s="182"/>
      <c r="BI158" s="182"/>
    </row>
    <row r="159" spans="1:61" s="65" customFormat="1" ht="104.25" hidden="1" customHeight="1" x14ac:dyDescent="1.25">
      <c r="A159" s="128"/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  <c r="AC159" s="127"/>
      <c r="AD159" s="127"/>
      <c r="AE159" s="127"/>
      <c r="AF159" s="127"/>
      <c r="AG159" s="127"/>
      <c r="AH159" s="127"/>
      <c r="AI159" s="127"/>
      <c r="AJ159" s="127"/>
      <c r="AK159" s="127"/>
      <c r="AL159" s="127"/>
      <c r="AM159" s="127"/>
      <c r="AN159" s="127"/>
      <c r="AO159" s="127"/>
      <c r="AP159" s="127"/>
      <c r="AQ159" s="127"/>
      <c r="AR159" s="127"/>
      <c r="AS159" s="127"/>
      <c r="AT159" s="127"/>
      <c r="AU159" s="127"/>
      <c r="AV159" s="127"/>
      <c r="AW159" s="127"/>
      <c r="AX159" s="127"/>
      <c r="AY159" s="127"/>
      <c r="AZ159" s="127"/>
      <c r="BA159" s="127"/>
      <c r="BB159" s="127"/>
      <c r="BC159" s="127"/>
      <c r="BD159" s="127"/>
      <c r="BE159" s="127"/>
      <c r="BF159" s="128"/>
      <c r="BG159" s="128"/>
      <c r="BH159" s="128"/>
      <c r="BI159" s="128"/>
    </row>
    <row r="160" spans="1:61" s="65" customFormat="1" ht="110.25" customHeight="1" thickBot="1" x14ac:dyDescent="1.3">
      <c r="A160" s="127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9" t="s">
        <v>108</v>
      </c>
      <c r="AB160" s="127"/>
      <c r="AC160" s="127"/>
      <c r="AD160" s="127"/>
      <c r="AE160" s="127"/>
      <c r="AF160" s="127"/>
      <c r="AG160" s="127"/>
      <c r="AH160" s="127"/>
      <c r="AI160" s="127"/>
      <c r="AJ160" s="127"/>
      <c r="AK160" s="127"/>
      <c r="AL160" s="127"/>
      <c r="AM160" s="127"/>
      <c r="AN160" s="127"/>
      <c r="AO160" s="127"/>
      <c r="AP160" s="127"/>
      <c r="AQ160" s="127"/>
      <c r="AR160" s="127"/>
      <c r="AS160" s="127"/>
      <c r="AT160" s="127"/>
      <c r="AU160" s="127"/>
      <c r="AV160" s="127"/>
      <c r="AW160" s="127"/>
      <c r="AX160" s="127"/>
      <c r="AY160" s="127"/>
      <c r="AZ160" s="127"/>
      <c r="BA160" s="127"/>
      <c r="BB160" s="127"/>
      <c r="BC160" s="127"/>
      <c r="BD160" s="127"/>
      <c r="BE160" s="127"/>
      <c r="BF160" s="128"/>
      <c r="BG160" s="128"/>
      <c r="BH160" s="128"/>
      <c r="BI160" s="128"/>
    </row>
    <row r="161" spans="1:61" s="65" customFormat="1" ht="233.25" customHeight="1" thickBot="1" x14ac:dyDescent="1.3">
      <c r="A161" s="372" t="s">
        <v>300</v>
      </c>
      <c r="B161" s="270"/>
      <c r="C161" s="270"/>
      <c r="D161" s="270"/>
      <c r="E161" s="235" t="s">
        <v>102</v>
      </c>
      <c r="F161" s="236"/>
      <c r="G161" s="236"/>
      <c r="H161" s="236"/>
      <c r="I161" s="236"/>
      <c r="J161" s="236"/>
      <c r="K161" s="236"/>
      <c r="L161" s="236"/>
      <c r="M161" s="236"/>
      <c r="N161" s="236"/>
      <c r="O161" s="236"/>
      <c r="P161" s="236"/>
      <c r="Q161" s="236"/>
      <c r="R161" s="236"/>
      <c r="S161" s="236"/>
      <c r="T161" s="236"/>
      <c r="U161" s="236"/>
      <c r="V161" s="236"/>
      <c r="W161" s="236"/>
      <c r="X161" s="236"/>
      <c r="Y161" s="236"/>
      <c r="Z161" s="236"/>
      <c r="AA161" s="236"/>
      <c r="AB161" s="236"/>
      <c r="AC161" s="236"/>
      <c r="AD161" s="236"/>
      <c r="AE161" s="236"/>
      <c r="AF161" s="236"/>
      <c r="AG161" s="236"/>
      <c r="AH161" s="236"/>
      <c r="AI161" s="236"/>
      <c r="AJ161" s="236"/>
      <c r="AK161" s="236"/>
      <c r="AL161" s="236"/>
      <c r="AM161" s="236"/>
      <c r="AN161" s="236"/>
      <c r="AO161" s="236"/>
      <c r="AP161" s="236"/>
      <c r="AQ161" s="236"/>
      <c r="AR161" s="236"/>
      <c r="AS161" s="236"/>
      <c r="AT161" s="236"/>
      <c r="AU161" s="236"/>
      <c r="AV161" s="236"/>
      <c r="AW161" s="236"/>
      <c r="AX161" s="236"/>
      <c r="AY161" s="236"/>
      <c r="AZ161" s="236"/>
      <c r="BA161" s="236"/>
      <c r="BB161" s="236"/>
      <c r="BC161" s="237"/>
      <c r="BD161" s="270" t="s">
        <v>272</v>
      </c>
      <c r="BE161" s="270"/>
      <c r="BF161" s="270"/>
      <c r="BG161" s="270"/>
      <c r="BH161" s="270"/>
      <c r="BI161" s="271"/>
    </row>
    <row r="162" spans="1:61" s="65" customFormat="1" ht="194.25" customHeight="1" x14ac:dyDescent="1.25">
      <c r="A162" s="243" t="s">
        <v>201</v>
      </c>
      <c r="B162" s="244"/>
      <c r="C162" s="244"/>
      <c r="D162" s="244"/>
      <c r="E162" s="238" t="s">
        <v>318</v>
      </c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0"/>
      <c r="AK162" s="200"/>
      <c r="AL162" s="200"/>
      <c r="AM162" s="200"/>
      <c r="AN162" s="200"/>
      <c r="AO162" s="200"/>
      <c r="AP162" s="200"/>
      <c r="AQ162" s="200"/>
      <c r="AR162" s="200"/>
      <c r="AS162" s="200"/>
      <c r="AT162" s="200"/>
      <c r="AU162" s="200"/>
      <c r="AV162" s="200"/>
      <c r="AW162" s="200"/>
      <c r="AX162" s="200"/>
      <c r="AY162" s="200"/>
      <c r="AZ162" s="200"/>
      <c r="BA162" s="200"/>
      <c r="BB162" s="200"/>
      <c r="BC162" s="239"/>
      <c r="BD162" s="231" t="s">
        <v>169</v>
      </c>
      <c r="BE162" s="231"/>
      <c r="BF162" s="231"/>
      <c r="BG162" s="231"/>
      <c r="BH162" s="231"/>
      <c r="BI162" s="232"/>
    </row>
    <row r="163" spans="1:61" s="65" customFormat="1" ht="192.75" customHeight="1" x14ac:dyDescent="1.25">
      <c r="A163" s="209" t="s">
        <v>202</v>
      </c>
      <c r="B163" s="204"/>
      <c r="C163" s="204"/>
      <c r="D163" s="204"/>
      <c r="E163" s="238" t="s">
        <v>324</v>
      </c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  <c r="AK163" s="200"/>
      <c r="AL163" s="200"/>
      <c r="AM163" s="200"/>
      <c r="AN163" s="200"/>
      <c r="AO163" s="200"/>
      <c r="AP163" s="200"/>
      <c r="AQ163" s="200"/>
      <c r="AR163" s="200"/>
      <c r="AS163" s="200"/>
      <c r="AT163" s="200"/>
      <c r="AU163" s="200"/>
      <c r="AV163" s="200"/>
      <c r="AW163" s="200"/>
      <c r="AX163" s="200"/>
      <c r="AY163" s="200"/>
      <c r="AZ163" s="200"/>
      <c r="BA163" s="200"/>
      <c r="BB163" s="200"/>
      <c r="BC163" s="239"/>
      <c r="BD163" s="231" t="s">
        <v>170</v>
      </c>
      <c r="BE163" s="231"/>
      <c r="BF163" s="231"/>
      <c r="BG163" s="231"/>
      <c r="BH163" s="231"/>
      <c r="BI163" s="232"/>
    </row>
    <row r="164" spans="1:61" s="65" customFormat="1" ht="149.25" customHeight="1" x14ac:dyDescent="1.25">
      <c r="A164" s="243" t="s">
        <v>203</v>
      </c>
      <c r="B164" s="244"/>
      <c r="C164" s="244"/>
      <c r="D164" s="244"/>
      <c r="E164" s="217" t="s">
        <v>319</v>
      </c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  <c r="Q164" s="233"/>
      <c r="R164" s="233"/>
      <c r="S164" s="233"/>
      <c r="T164" s="233"/>
      <c r="U164" s="233"/>
      <c r="V164" s="233"/>
      <c r="W164" s="233"/>
      <c r="X164" s="233"/>
      <c r="Y164" s="233"/>
      <c r="Z164" s="233"/>
      <c r="AA164" s="233"/>
      <c r="AB164" s="233"/>
      <c r="AC164" s="233"/>
      <c r="AD164" s="233"/>
      <c r="AE164" s="233"/>
      <c r="AF164" s="233"/>
      <c r="AG164" s="233"/>
      <c r="AH164" s="233"/>
      <c r="AI164" s="233"/>
      <c r="AJ164" s="233"/>
      <c r="AK164" s="233"/>
      <c r="AL164" s="233"/>
      <c r="AM164" s="233"/>
      <c r="AN164" s="233"/>
      <c r="AO164" s="233"/>
      <c r="AP164" s="233"/>
      <c r="AQ164" s="233"/>
      <c r="AR164" s="233"/>
      <c r="AS164" s="233"/>
      <c r="AT164" s="233"/>
      <c r="AU164" s="233"/>
      <c r="AV164" s="233"/>
      <c r="AW164" s="233"/>
      <c r="AX164" s="233"/>
      <c r="AY164" s="233"/>
      <c r="AZ164" s="233"/>
      <c r="BA164" s="233"/>
      <c r="BB164" s="233"/>
      <c r="BC164" s="234"/>
      <c r="BD164" s="245" t="s">
        <v>171</v>
      </c>
      <c r="BE164" s="245"/>
      <c r="BF164" s="245"/>
      <c r="BG164" s="245"/>
      <c r="BH164" s="245"/>
      <c r="BI164" s="246"/>
    </row>
    <row r="165" spans="1:61" s="65" customFormat="1" ht="251.25" customHeight="1" x14ac:dyDescent="1.25">
      <c r="A165" s="243" t="s">
        <v>204</v>
      </c>
      <c r="B165" s="244"/>
      <c r="C165" s="244"/>
      <c r="D165" s="244"/>
      <c r="E165" s="217" t="s">
        <v>320</v>
      </c>
      <c r="F165" s="233"/>
      <c r="G165" s="233"/>
      <c r="H165" s="233"/>
      <c r="I165" s="233"/>
      <c r="J165" s="233"/>
      <c r="K165" s="233"/>
      <c r="L165" s="233"/>
      <c r="M165" s="233"/>
      <c r="N165" s="233"/>
      <c r="O165" s="233"/>
      <c r="P165" s="233"/>
      <c r="Q165" s="233"/>
      <c r="R165" s="233"/>
      <c r="S165" s="233"/>
      <c r="T165" s="233"/>
      <c r="U165" s="233"/>
      <c r="V165" s="233"/>
      <c r="W165" s="233"/>
      <c r="X165" s="233"/>
      <c r="Y165" s="233"/>
      <c r="Z165" s="233"/>
      <c r="AA165" s="233"/>
      <c r="AB165" s="233"/>
      <c r="AC165" s="233"/>
      <c r="AD165" s="233"/>
      <c r="AE165" s="233"/>
      <c r="AF165" s="233"/>
      <c r="AG165" s="233"/>
      <c r="AH165" s="233"/>
      <c r="AI165" s="233"/>
      <c r="AJ165" s="233"/>
      <c r="AK165" s="233"/>
      <c r="AL165" s="233"/>
      <c r="AM165" s="233"/>
      <c r="AN165" s="233"/>
      <c r="AO165" s="233"/>
      <c r="AP165" s="233"/>
      <c r="AQ165" s="233"/>
      <c r="AR165" s="233"/>
      <c r="AS165" s="233"/>
      <c r="AT165" s="233"/>
      <c r="AU165" s="233"/>
      <c r="AV165" s="233"/>
      <c r="AW165" s="233"/>
      <c r="AX165" s="233"/>
      <c r="AY165" s="233"/>
      <c r="AZ165" s="233"/>
      <c r="BA165" s="233"/>
      <c r="BB165" s="233"/>
      <c r="BC165" s="234"/>
      <c r="BD165" s="245" t="s">
        <v>302</v>
      </c>
      <c r="BE165" s="245"/>
      <c r="BF165" s="245"/>
      <c r="BG165" s="245"/>
      <c r="BH165" s="245"/>
      <c r="BI165" s="246"/>
    </row>
    <row r="166" spans="1:61" s="65" customFormat="1" ht="126.75" customHeight="1" x14ac:dyDescent="1.25">
      <c r="A166" s="209" t="s">
        <v>205</v>
      </c>
      <c r="B166" s="204"/>
      <c r="C166" s="204"/>
      <c r="D166" s="204"/>
      <c r="E166" s="238" t="s">
        <v>366</v>
      </c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0"/>
      <c r="AK166" s="200"/>
      <c r="AL166" s="200"/>
      <c r="AM166" s="200"/>
      <c r="AN166" s="200"/>
      <c r="AO166" s="200"/>
      <c r="AP166" s="200"/>
      <c r="AQ166" s="200"/>
      <c r="AR166" s="200"/>
      <c r="AS166" s="200"/>
      <c r="AT166" s="200"/>
      <c r="AU166" s="200"/>
      <c r="AV166" s="200"/>
      <c r="AW166" s="200"/>
      <c r="AX166" s="200"/>
      <c r="AY166" s="200"/>
      <c r="AZ166" s="200"/>
      <c r="BA166" s="200"/>
      <c r="BB166" s="200"/>
      <c r="BC166" s="239"/>
      <c r="BD166" s="231" t="s">
        <v>286</v>
      </c>
      <c r="BE166" s="231"/>
      <c r="BF166" s="231"/>
      <c r="BG166" s="231"/>
      <c r="BH166" s="231"/>
      <c r="BI166" s="232"/>
    </row>
    <row r="167" spans="1:61" s="65" customFormat="1" ht="129.75" customHeight="1" x14ac:dyDescent="1.25">
      <c r="A167" s="209" t="s">
        <v>268</v>
      </c>
      <c r="B167" s="204"/>
      <c r="C167" s="204"/>
      <c r="D167" s="204"/>
      <c r="E167" s="228" t="s">
        <v>212</v>
      </c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  <c r="AA167" s="229"/>
      <c r="AB167" s="229"/>
      <c r="AC167" s="229"/>
      <c r="AD167" s="229"/>
      <c r="AE167" s="229"/>
      <c r="AF167" s="229"/>
      <c r="AG167" s="229"/>
      <c r="AH167" s="229"/>
      <c r="AI167" s="229"/>
      <c r="AJ167" s="229"/>
      <c r="AK167" s="229"/>
      <c r="AL167" s="229"/>
      <c r="AM167" s="229"/>
      <c r="AN167" s="229"/>
      <c r="AO167" s="229"/>
      <c r="AP167" s="229"/>
      <c r="AQ167" s="229"/>
      <c r="AR167" s="229"/>
      <c r="AS167" s="229"/>
      <c r="AT167" s="229"/>
      <c r="AU167" s="229"/>
      <c r="AV167" s="229"/>
      <c r="AW167" s="229"/>
      <c r="AX167" s="229"/>
      <c r="AY167" s="229"/>
      <c r="AZ167" s="229"/>
      <c r="BA167" s="229"/>
      <c r="BB167" s="229"/>
      <c r="BC167" s="230"/>
      <c r="BD167" s="231" t="s">
        <v>104</v>
      </c>
      <c r="BE167" s="231"/>
      <c r="BF167" s="231"/>
      <c r="BG167" s="231"/>
      <c r="BH167" s="231"/>
      <c r="BI167" s="232"/>
    </row>
    <row r="168" spans="1:61" s="65" customFormat="1" ht="177.75" customHeight="1" x14ac:dyDescent="1.25">
      <c r="A168" s="209" t="s">
        <v>269</v>
      </c>
      <c r="B168" s="204"/>
      <c r="C168" s="204"/>
      <c r="D168" s="204"/>
      <c r="E168" s="228" t="s">
        <v>323</v>
      </c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29"/>
      <c r="Q168" s="229"/>
      <c r="R168" s="229"/>
      <c r="S168" s="229"/>
      <c r="T168" s="229"/>
      <c r="U168" s="229"/>
      <c r="V168" s="229"/>
      <c r="W168" s="229"/>
      <c r="X168" s="229"/>
      <c r="Y168" s="229"/>
      <c r="Z168" s="229"/>
      <c r="AA168" s="229"/>
      <c r="AB168" s="229"/>
      <c r="AC168" s="229"/>
      <c r="AD168" s="229"/>
      <c r="AE168" s="229"/>
      <c r="AF168" s="229"/>
      <c r="AG168" s="229"/>
      <c r="AH168" s="229"/>
      <c r="AI168" s="229"/>
      <c r="AJ168" s="229"/>
      <c r="AK168" s="229"/>
      <c r="AL168" s="229"/>
      <c r="AM168" s="229"/>
      <c r="AN168" s="229"/>
      <c r="AO168" s="229"/>
      <c r="AP168" s="229"/>
      <c r="AQ168" s="229"/>
      <c r="AR168" s="229"/>
      <c r="AS168" s="229"/>
      <c r="AT168" s="229"/>
      <c r="AU168" s="229"/>
      <c r="AV168" s="229"/>
      <c r="AW168" s="229"/>
      <c r="AX168" s="229"/>
      <c r="AY168" s="229"/>
      <c r="AZ168" s="229"/>
      <c r="BA168" s="229"/>
      <c r="BB168" s="229"/>
      <c r="BC168" s="230"/>
      <c r="BD168" s="231" t="s">
        <v>231</v>
      </c>
      <c r="BE168" s="231"/>
      <c r="BF168" s="231"/>
      <c r="BG168" s="231"/>
      <c r="BH168" s="231"/>
      <c r="BI168" s="232"/>
    </row>
    <row r="169" spans="1:61" s="65" customFormat="1" ht="161.25" customHeight="1" x14ac:dyDescent="1.25">
      <c r="A169" s="209" t="s">
        <v>273</v>
      </c>
      <c r="B169" s="204"/>
      <c r="C169" s="204"/>
      <c r="D169" s="204"/>
      <c r="E169" s="228" t="s">
        <v>325</v>
      </c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  <c r="AA169" s="229"/>
      <c r="AB169" s="229"/>
      <c r="AC169" s="229"/>
      <c r="AD169" s="229"/>
      <c r="AE169" s="229"/>
      <c r="AF169" s="229"/>
      <c r="AG169" s="229"/>
      <c r="AH169" s="229"/>
      <c r="AI169" s="229"/>
      <c r="AJ169" s="229"/>
      <c r="AK169" s="229"/>
      <c r="AL169" s="229"/>
      <c r="AM169" s="229"/>
      <c r="AN169" s="229"/>
      <c r="AO169" s="229"/>
      <c r="AP169" s="229"/>
      <c r="AQ169" s="229"/>
      <c r="AR169" s="229"/>
      <c r="AS169" s="229"/>
      <c r="AT169" s="229"/>
      <c r="AU169" s="229"/>
      <c r="AV169" s="229"/>
      <c r="AW169" s="229"/>
      <c r="AX169" s="229"/>
      <c r="AY169" s="229"/>
      <c r="AZ169" s="229"/>
      <c r="BA169" s="229"/>
      <c r="BB169" s="229"/>
      <c r="BC169" s="230"/>
      <c r="BD169" s="231" t="s">
        <v>232</v>
      </c>
      <c r="BE169" s="231"/>
      <c r="BF169" s="231"/>
      <c r="BG169" s="231"/>
      <c r="BH169" s="231"/>
      <c r="BI169" s="232"/>
    </row>
    <row r="170" spans="1:61" s="65" customFormat="1" ht="149.25" customHeight="1" thickBot="1" x14ac:dyDescent="1.3">
      <c r="A170" s="353" t="s">
        <v>303</v>
      </c>
      <c r="B170" s="384"/>
      <c r="C170" s="384"/>
      <c r="D170" s="361"/>
      <c r="E170" s="240" t="s">
        <v>274</v>
      </c>
      <c r="F170" s="241"/>
      <c r="G170" s="241"/>
      <c r="H170" s="241"/>
      <c r="I170" s="241"/>
      <c r="J170" s="241"/>
      <c r="K170" s="241"/>
      <c r="L170" s="241"/>
      <c r="M170" s="241"/>
      <c r="N170" s="241"/>
      <c r="O170" s="241"/>
      <c r="P170" s="241"/>
      <c r="Q170" s="241"/>
      <c r="R170" s="241"/>
      <c r="S170" s="241"/>
      <c r="T170" s="241"/>
      <c r="U170" s="241"/>
      <c r="V170" s="241"/>
      <c r="W170" s="241"/>
      <c r="X170" s="241"/>
      <c r="Y170" s="241"/>
      <c r="Z170" s="241"/>
      <c r="AA170" s="241"/>
      <c r="AB170" s="241"/>
      <c r="AC170" s="241"/>
      <c r="AD170" s="241"/>
      <c r="AE170" s="241"/>
      <c r="AF170" s="241"/>
      <c r="AG170" s="241"/>
      <c r="AH170" s="241"/>
      <c r="AI170" s="241"/>
      <c r="AJ170" s="241"/>
      <c r="AK170" s="241"/>
      <c r="AL170" s="241"/>
      <c r="AM170" s="241"/>
      <c r="AN170" s="241"/>
      <c r="AO170" s="241"/>
      <c r="AP170" s="241"/>
      <c r="AQ170" s="241"/>
      <c r="AR170" s="241"/>
      <c r="AS170" s="241"/>
      <c r="AT170" s="241"/>
      <c r="AU170" s="241"/>
      <c r="AV170" s="241"/>
      <c r="AW170" s="241"/>
      <c r="AX170" s="241"/>
      <c r="AY170" s="241"/>
      <c r="AZ170" s="241"/>
      <c r="BA170" s="241"/>
      <c r="BB170" s="241"/>
      <c r="BC170" s="242"/>
      <c r="BD170" s="287" t="s">
        <v>70</v>
      </c>
      <c r="BE170" s="287"/>
      <c r="BF170" s="287"/>
      <c r="BG170" s="287"/>
      <c r="BH170" s="287"/>
      <c r="BI170" s="288"/>
    </row>
    <row r="171" spans="1:61" s="65" customFormat="1" ht="188.25" customHeight="1" x14ac:dyDescent="1.25">
      <c r="A171" s="374" t="s">
        <v>206</v>
      </c>
      <c r="B171" s="375"/>
      <c r="C171" s="375"/>
      <c r="D171" s="375"/>
      <c r="E171" s="406" t="s">
        <v>222</v>
      </c>
      <c r="F171" s="407"/>
      <c r="G171" s="407"/>
      <c r="H171" s="407"/>
      <c r="I171" s="407"/>
      <c r="J171" s="407"/>
      <c r="K171" s="407"/>
      <c r="L171" s="407"/>
      <c r="M171" s="407"/>
      <c r="N171" s="407"/>
      <c r="O171" s="407"/>
      <c r="P171" s="407"/>
      <c r="Q171" s="407"/>
      <c r="R171" s="407"/>
      <c r="S171" s="407"/>
      <c r="T171" s="407"/>
      <c r="U171" s="407"/>
      <c r="V171" s="407"/>
      <c r="W171" s="407"/>
      <c r="X171" s="407"/>
      <c r="Y171" s="407"/>
      <c r="Z171" s="407"/>
      <c r="AA171" s="407"/>
      <c r="AB171" s="407"/>
      <c r="AC171" s="407"/>
      <c r="AD171" s="407"/>
      <c r="AE171" s="407"/>
      <c r="AF171" s="407"/>
      <c r="AG171" s="407"/>
      <c r="AH171" s="407"/>
      <c r="AI171" s="407"/>
      <c r="AJ171" s="407"/>
      <c r="AK171" s="407"/>
      <c r="AL171" s="407"/>
      <c r="AM171" s="407"/>
      <c r="AN171" s="407"/>
      <c r="AO171" s="407"/>
      <c r="AP171" s="407"/>
      <c r="AQ171" s="407"/>
      <c r="AR171" s="407"/>
      <c r="AS171" s="407"/>
      <c r="AT171" s="407"/>
      <c r="AU171" s="407"/>
      <c r="AV171" s="407"/>
      <c r="AW171" s="407"/>
      <c r="AX171" s="407"/>
      <c r="AY171" s="407"/>
      <c r="AZ171" s="407"/>
      <c r="BA171" s="407"/>
      <c r="BB171" s="407"/>
      <c r="BC171" s="408"/>
      <c r="BD171" s="379" t="s">
        <v>304</v>
      </c>
      <c r="BE171" s="379"/>
      <c r="BF171" s="379"/>
      <c r="BG171" s="379"/>
      <c r="BH171" s="379"/>
      <c r="BI171" s="380"/>
    </row>
    <row r="172" spans="1:61" s="65" customFormat="1" ht="119.25" customHeight="1" x14ac:dyDescent="1.25">
      <c r="A172" s="243" t="s">
        <v>207</v>
      </c>
      <c r="B172" s="244"/>
      <c r="C172" s="244"/>
      <c r="D172" s="244"/>
      <c r="E172" s="228" t="s">
        <v>256</v>
      </c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9"/>
      <c r="Q172" s="229"/>
      <c r="R172" s="229"/>
      <c r="S172" s="229"/>
      <c r="T172" s="229"/>
      <c r="U172" s="229"/>
      <c r="V172" s="229"/>
      <c r="W172" s="229"/>
      <c r="X172" s="229"/>
      <c r="Y172" s="229"/>
      <c r="Z172" s="229"/>
      <c r="AA172" s="229"/>
      <c r="AB172" s="229"/>
      <c r="AC172" s="229"/>
      <c r="AD172" s="229"/>
      <c r="AE172" s="229"/>
      <c r="AF172" s="229"/>
      <c r="AG172" s="229"/>
      <c r="AH172" s="229"/>
      <c r="AI172" s="229"/>
      <c r="AJ172" s="229"/>
      <c r="AK172" s="229"/>
      <c r="AL172" s="229"/>
      <c r="AM172" s="229"/>
      <c r="AN172" s="229"/>
      <c r="AO172" s="229"/>
      <c r="AP172" s="229"/>
      <c r="AQ172" s="229"/>
      <c r="AR172" s="229"/>
      <c r="AS172" s="229"/>
      <c r="AT172" s="229"/>
      <c r="AU172" s="229"/>
      <c r="AV172" s="229"/>
      <c r="AW172" s="229"/>
      <c r="AX172" s="229"/>
      <c r="AY172" s="229"/>
      <c r="AZ172" s="229"/>
      <c r="BA172" s="229"/>
      <c r="BB172" s="229"/>
      <c r="BC172" s="230"/>
      <c r="BD172" s="231" t="s">
        <v>187</v>
      </c>
      <c r="BE172" s="231"/>
      <c r="BF172" s="231"/>
      <c r="BG172" s="231"/>
      <c r="BH172" s="231"/>
      <c r="BI172" s="232"/>
    </row>
    <row r="173" spans="1:61" s="65" customFormat="1" ht="146.25" customHeight="1" x14ac:dyDescent="1.25">
      <c r="A173" s="243" t="s">
        <v>208</v>
      </c>
      <c r="B173" s="244"/>
      <c r="C173" s="244"/>
      <c r="D173" s="244"/>
      <c r="E173" s="228" t="s">
        <v>223</v>
      </c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9"/>
      <c r="Q173" s="229"/>
      <c r="R173" s="229"/>
      <c r="S173" s="229"/>
      <c r="T173" s="229"/>
      <c r="U173" s="229"/>
      <c r="V173" s="229"/>
      <c r="W173" s="229"/>
      <c r="X173" s="229"/>
      <c r="Y173" s="229"/>
      <c r="Z173" s="229"/>
      <c r="AA173" s="229"/>
      <c r="AB173" s="229"/>
      <c r="AC173" s="229"/>
      <c r="AD173" s="229"/>
      <c r="AE173" s="229"/>
      <c r="AF173" s="229"/>
      <c r="AG173" s="229"/>
      <c r="AH173" s="229"/>
      <c r="AI173" s="229"/>
      <c r="AJ173" s="229"/>
      <c r="AK173" s="229"/>
      <c r="AL173" s="229"/>
      <c r="AM173" s="229"/>
      <c r="AN173" s="229"/>
      <c r="AO173" s="229"/>
      <c r="AP173" s="229"/>
      <c r="AQ173" s="229"/>
      <c r="AR173" s="229"/>
      <c r="AS173" s="229"/>
      <c r="AT173" s="229"/>
      <c r="AU173" s="229"/>
      <c r="AV173" s="229"/>
      <c r="AW173" s="229"/>
      <c r="AX173" s="229"/>
      <c r="AY173" s="229"/>
      <c r="AZ173" s="229"/>
      <c r="BA173" s="229"/>
      <c r="BB173" s="229"/>
      <c r="BC173" s="230"/>
      <c r="BD173" s="231" t="s">
        <v>192</v>
      </c>
      <c r="BE173" s="231"/>
      <c r="BF173" s="231"/>
      <c r="BG173" s="231"/>
      <c r="BH173" s="231"/>
      <c r="BI173" s="232"/>
    </row>
    <row r="174" spans="1:61" s="65" customFormat="1" ht="119.25" customHeight="1" x14ac:dyDescent="1.25">
      <c r="A174" s="243" t="s">
        <v>209</v>
      </c>
      <c r="B174" s="244"/>
      <c r="C174" s="244"/>
      <c r="D174" s="244"/>
      <c r="E174" s="228" t="s">
        <v>254</v>
      </c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9"/>
      <c r="Q174" s="229"/>
      <c r="R174" s="229"/>
      <c r="S174" s="229"/>
      <c r="T174" s="229"/>
      <c r="U174" s="229"/>
      <c r="V174" s="229"/>
      <c r="W174" s="229"/>
      <c r="X174" s="229"/>
      <c r="Y174" s="229"/>
      <c r="Z174" s="229"/>
      <c r="AA174" s="229"/>
      <c r="AB174" s="229"/>
      <c r="AC174" s="229"/>
      <c r="AD174" s="229"/>
      <c r="AE174" s="229"/>
      <c r="AF174" s="229"/>
      <c r="AG174" s="229"/>
      <c r="AH174" s="229"/>
      <c r="AI174" s="229"/>
      <c r="AJ174" s="229"/>
      <c r="AK174" s="229"/>
      <c r="AL174" s="229"/>
      <c r="AM174" s="229"/>
      <c r="AN174" s="229"/>
      <c r="AO174" s="229"/>
      <c r="AP174" s="229"/>
      <c r="AQ174" s="229"/>
      <c r="AR174" s="229"/>
      <c r="AS174" s="229"/>
      <c r="AT174" s="229"/>
      <c r="AU174" s="229"/>
      <c r="AV174" s="229"/>
      <c r="AW174" s="229"/>
      <c r="AX174" s="229"/>
      <c r="AY174" s="229"/>
      <c r="AZ174" s="229"/>
      <c r="BA174" s="229"/>
      <c r="BB174" s="229"/>
      <c r="BC174" s="230"/>
      <c r="BD174" s="231" t="s">
        <v>193</v>
      </c>
      <c r="BE174" s="231"/>
      <c r="BF174" s="231"/>
      <c r="BG174" s="231"/>
      <c r="BH174" s="231"/>
      <c r="BI174" s="232"/>
    </row>
    <row r="175" spans="1:61" s="65" customFormat="1" ht="137.25" customHeight="1" x14ac:dyDescent="1.25">
      <c r="A175" s="511" t="s">
        <v>210</v>
      </c>
      <c r="B175" s="512"/>
      <c r="C175" s="512"/>
      <c r="D175" s="512"/>
      <c r="E175" s="228" t="s">
        <v>367</v>
      </c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  <c r="T175" s="229"/>
      <c r="U175" s="229"/>
      <c r="V175" s="229"/>
      <c r="W175" s="229"/>
      <c r="X175" s="229"/>
      <c r="Y175" s="229"/>
      <c r="Z175" s="229"/>
      <c r="AA175" s="229"/>
      <c r="AB175" s="229"/>
      <c r="AC175" s="229"/>
      <c r="AD175" s="229"/>
      <c r="AE175" s="229"/>
      <c r="AF175" s="229"/>
      <c r="AG175" s="229"/>
      <c r="AH175" s="229"/>
      <c r="AI175" s="229"/>
      <c r="AJ175" s="229"/>
      <c r="AK175" s="229"/>
      <c r="AL175" s="229"/>
      <c r="AM175" s="229"/>
      <c r="AN175" s="229"/>
      <c r="AO175" s="229"/>
      <c r="AP175" s="229"/>
      <c r="AQ175" s="229"/>
      <c r="AR175" s="229"/>
      <c r="AS175" s="229"/>
      <c r="AT175" s="229"/>
      <c r="AU175" s="229"/>
      <c r="AV175" s="229"/>
      <c r="AW175" s="229"/>
      <c r="AX175" s="229"/>
      <c r="AY175" s="229"/>
      <c r="AZ175" s="229"/>
      <c r="BA175" s="229"/>
      <c r="BB175" s="229"/>
      <c r="BC175" s="230"/>
      <c r="BD175" s="231" t="s">
        <v>194</v>
      </c>
      <c r="BE175" s="231"/>
      <c r="BF175" s="231"/>
      <c r="BG175" s="231"/>
      <c r="BH175" s="231"/>
      <c r="BI175" s="232"/>
    </row>
    <row r="176" spans="1:61" s="65" customFormat="1" ht="170.25" customHeight="1" x14ac:dyDescent="1.25">
      <c r="A176" s="511" t="s">
        <v>211</v>
      </c>
      <c r="B176" s="512"/>
      <c r="C176" s="512"/>
      <c r="D176" s="512"/>
      <c r="E176" s="238" t="s">
        <v>368</v>
      </c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  <c r="Z176" s="200"/>
      <c r="AA176" s="200"/>
      <c r="AB176" s="200"/>
      <c r="AC176" s="200"/>
      <c r="AD176" s="200"/>
      <c r="AE176" s="200"/>
      <c r="AF176" s="200"/>
      <c r="AG176" s="200"/>
      <c r="AH176" s="200"/>
      <c r="AI176" s="200"/>
      <c r="AJ176" s="200"/>
      <c r="AK176" s="200"/>
      <c r="AL176" s="200"/>
      <c r="AM176" s="200"/>
      <c r="AN176" s="200"/>
      <c r="AO176" s="200"/>
      <c r="AP176" s="200"/>
      <c r="AQ176" s="200"/>
      <c r="AR176" s="200"/>
      <c r="AS176" s="200"/>
      <c r="AT176" s="200"/>
      <c r="AU176" s="200"/>
      <c r="AV176" s="200"/>
      <c r="AW176" s="200"/>
      <c r="AX176" s="200"/>
      <c r="AY176" s="200"/>
      <c r="AZ176" s="200"/>
      <c r="BA176" s="200"/>
      <c r="BB176" s="200"/>
      <c r="BC176" s="239"/>
      <c r="BD176" s="231" t="s">
        <v>195</v>
      </c>
      <c r="BE176" s="231"/>
      <c r="BF176" s="231"/>
      <c r="BG176" s="231"/>
      <c r="BH176" s="231"/>
      <c r="BI176" s="232"/>
    </row>
    <row r="177" spans="1:61" s="65" customFormat="1" ht="124.5" customHeight="1" x14ac:dyDescent="1.25">
      <c r="A177" s="209" t="s">
        <v>242</v>
      </c>
      <c r="B177" s="204"/>
      <c r="C177" s="204"/>
      <c r="D177" s="204"/>
      <c r="E177" s="238" t="s">
        <v>369</v>
      </c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  <c r="Z177" s="200"/>
      <c r="AA177" s="200"/>
      <c r="AB177" s="200"/>
      <c r="AC177" s="200"/>
      <c r="AD177" s="200"/>
      <c r="AE177" s="200"/>
      <c r="AF177" s="200"/>
      <c r="AG177" s="200"/>
      <c r="AH177" s="200"/>
      <c r="AI177" s="200"/>
      <c r="AJ177" s="200"/>
      <c r="AK177" s="200"/>
      <c r="AL177" s="200"/>
      <c r="AM177" s="200"/>
      <c r="AN177" s="200"/>
      <c r="AO177" s="200"/>
      <c r="AP177" s="200"/>
      <c r="AQ177" s="200"/>
      <c r="AR177" s="200"/>
      <c r="AS177" s="200"/>
      <c r="AT177" s="200"/>
      <c r="AU177" s="200"/>
      <c r="AV177" s="200"/>
      <c r="AW177" s="200"/>
      <c r="AX177" s="200"/>
      <c r="AY177" s="200"/>
      <c r="AZ177" s="200"/>
      <c r="BA177" s="200"/>
      <c r="BB177" s="200"/>
      <c r="BC177" s="239"/>
      <c r="BD177" s="231" t="s">
        <v>237</v>
      </c>
      <c r="BE177" s="231"/>
      <c r="BF177" s="231"/>
      <c r="BG177" s="231"/>
      <c r="BH177" s="231"/>
      <c r="BI177" s="232"/>
    </row>
    <row r="178" spans="1:61" s="65" customFormat="1" ht="124.5" customHeight="1" x14ac:dyDescent="1.25">
      <c r="A178" s="209" t="s">
        <v>243</v>
      </c>
      <c r="B178" s="204"/>
      <c r="C178" s="204"/>
      <c r="D178" s="204"/>
      <c r="E178" s="238" t="s">
        <v>249</v>
      </c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200"/>
      <c r="R178" s="200"/>
      <c r="S178" s="200"/>
      <c r="T178" s="200"/>
      <c r="U178" s="200"/>
      <c r="V178" s="200"/>
      <c r="W178" s="200"/>
      <c r="X178" s="200"/>
      <c r="Y178" s="200"/>
      <c r="Z178" s="200"/>
      <c r="AA178" s="200"/>
      <c r="AB178" s="200"/>
      <c r="AC178" s="200"/>
      <c r="AD178" s="200"/>
      <c r="AE178" s="200"/>
      <c r="AF178" s="200"/>
      <c r="AG178" s="200"/>
      <c r="AH178" s="200"/>
      <c r="AI178" s="200"/>
      <c r="AJ178" s="200"/>
      <c r="AK178" s="200"/>
      <c r="AL178" s="200"/>
      <c r="AM178" s="200"/>
      <c r="AN178" s="200"/>
      <c r="AO178" s="200"/>
      <c r="AP178" s="200"/>
      <c r="AQ178" s="200"/>
      <c r="AR178" s="200"/>
      <c r="AS178" s="200"/>
      <c r="AT178" s="200"/>
      <c r="AU178" s="200"/>
      <c r="AV178" s="200"/>
      <c r="AW178" s="200"/>
      <c r="AX178" s="200"/>
      <c r="AY178" s="200"/>
      <c r="AZ178" s="200"/>
      <c r="BA178" s="200"/>
      <c r="BB178" s="200"/>
      <c r="BC178" s="239"/>
      <c r="BD178" s="231" t="s">
        <v>238</v>
      </c>
      <c r="BE178" s="231"/>
      <c r="BF178" s="231"/>
      <c r="BG178" s="231"/>
      <c r="BH178" s="231"/>
      <c r="BI178" s="232"/>
    </row>
    <row r="179" spans="1:61" s="65" customFormat="1" ht="124.5" customHeight="1" x14ac:dyDescent="1.25">
      <c r="A179" s="209" t="s">
        <v>244</v>
      </c>
      <c r="B179" s="204"/>
      <c r="C179" s="204"/>
      <c r="D179" s="204"/>
      <c r="E179" s="238" t="s">
        <v>248</v>
      </c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200"/>
      <c r="R179" s="200"/>
      <c r="S179" s="200"/>
      <c r="T179" s="200"/>
      <c r="U179" s="200"/>
      <c r="V179" s="200"/>
      <c r="W179" s="200"/>
      <c r="X179" s="200"/>
      <c r="Y179" s="200"/>
      <c r="Z179" s="200"/>
      <c r="AA179" s="200"/>
      <c r="AB179" s="200"/>
      <c r="AC179" s="200"/>
      <c r="AD179" s="200"/>
      <c r="AE179" s="200"/>
      <c r="AF179" s="200"/>
      <c r="AG179" s="200"/>
      <c r="AH179" s="200"/>
      <c r="AI179" s="200"/>
      <c r="AJ179" s="200"/>
      <c r="AK179" s="200"/>
      <c r="AL179" s="200"/>
      <c r="AM179" s="200"/>
      <c r="AN179" s="200"/>
      <c r="AO179" s="200"/>
      <c r="AP179" s="200"/>
      <c r="AQ179" s="200"/>
      <c r="AR179" s="200"/>
      <c r="AS179" s="200"/>
      <c r="AT179" s="200"/>
      <c r="AU179" s="200"/>
      <c r="AV179" s="200"/>
      <c r="AW179" s="200"/>
      <c r="AX179" s="200"/>
      <c r="AY179" s="200"/>
      <c r="AZ179" s="200"/>
      <c r="BA179" s="200"/>
      <c r="BB179" s="200"/>
      <c r="BC179" s="239"/>
      <c r="BD179" s="231" t="s">
        <v>239</v>
      </c>
      <c r="BE179" s="231"/>
      <c r="BF179" s="231"/>
      <c r="BG179" s="231"/>
      <c r="BH179" s="231"/>
      <c r="BI179" s="232"/>
    </row>
    <row r="180" spans="1:61" s="65" customFormat="1" ht="124.5" customHeight="1" x14ac:dyDescent="1.25">
      <c r="A180" s="243" t="s">
        <v>245</v>
      </c>
      <c r="B180" s="244"/>
      <c r="C180" s="244"/>
      <c r="D180" s="244"/>
      <c r="E180" s="238" t="s">
        <v>255</v>
      </c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  <c r="Q180" s="200"/>
      <c r="R180" s="200"/>
      <c r="S180" s="200"/>
      <c r="T180" s="200"/>
      <c r="U180" s="200"/>
      <c r="V180" s="200"/>
      <c r="W180" s="200"/>
      <c r="X180" s="200"/>
      <c r="Y180" s="200"/>
      <c r="Z180" s="200"/>
      <c r="AA180" s="200"/>
      <c r="AB180" s="200"/>
      <c r="AC180" s="200"/>
      <c r="AD180" s="200"/>
      <c r="AE180" s="200"/>
      <c r="AF180" s="200"/>
      <c r="AG180" s="200"/>
      <c r="AH180" s="200"/>
      <c r="AI180" s="200"/>
      <c r="AJ180" s="200"/>
      <c r="AK180" s="200"/>
      <c r="AL180" s="200"/>
      <c r="AM180" s="200"/>
      <c r="AN180" s="200"/>
      <c r="AO180" s="200"/>
      <c r="AP180" s="200"/>
      <c r="AQ180" s="200"/>
      <c r="AR180" s="200"/>
      <c r="AS180" s="200"/>
      <c r="AT180" s="200"/>
      <c r="AU180" s="200"/>
      <c r="AV180" s="200"/>
      <c r="AW180" s="200"/>
      <c r="AX180" s="200"/>
      <c r="AY180" s="200"/>
      <c r="AZ180" s="200"/>
      <c r="BA180" s="200"/>
      <c r="BB180" s="200"/>
      <c r="BC180" s="239"/>
      <c r="BD180" s="231" t="s">
        <v>257</v>
      </c>
      <c r="BE180" s="231"/>
      <c r="BF180" s="231"/>
      <c r="BG180" s="231"/>
      <c r="BH180" s="231"/>
      <c r="BI180" s="232"/>
    </row>
    <row r="181" spans="1:61" s="65" customFormat="1" ht="124.5" customHeight="1" x14ac:dyDescent="1.25">
      <c r="A181" s="243" t="s">
        <v>246</v>
      </c>
      <c r="B181" s="244"/>
      <c r="C181" s="244"/>
      <c r="D181" s="244"/>
      <c r="E181" s="238" t="s">
        <v>352</v>
      </c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200"/>
      <c r="R181" s="200"/>
      <c r="S181" s="200"/>
      <c r="T181" s="200"/>
      <c r="U181" s="200"/>
      <c r="V181" s="200"/>
      <c r="W181" s="200"/>
      <c r="X181" s="200"/>
      <c r="Y181" s="200"/>
      <c r="Z181" s="200"/>
      <c r="AA181" s="200"/>
      <c r="AB181" s="200"/>
      <c r="AC181" s="200"/>
      <c r="AD181" s="200"/>
      <c r="AE181" s="200"/>
      <c r="AF181" s="200"/>
      <c r="AG181" s="200"/>
      <c r="AH181" s="200"/>
      <c r="AI181" s="200"/>
      <c r="AJ181" s="200"/>
      <c r="AK181" s="200"/>
      <c r="AL181" s="200"/>
      <c r="AM181" s="200"/>
      <c r="AN181" s="200"/>
      <c r="AO181" s="200"/>
      <c r="AP181" s="200"/>
      <c r="AQ181" s="200"/>
      <c r="AR181" s="200"/>
      <c r="AS181" s="200"/>
      <c r="AT181" s="200"/>
      <c r="AU181" s="200"/>
      <c r="AV181" s="200"/>
      <c r="AW181" s="200"/>
      <c r="AX181" s="200"/>
      <c r="AY181" s="200"/>
      <c r="AZ181" s="200"/>
      <c r="BA181" s="200"/>
      <c r="BB181" s="200"/>
      <c r="BC181" s="239"/>
      <c r="BD181" s="231" t="s">
        <v>196</v>
      </c>
      <c r="BE181" s="231"/>
      <c r="BF181" s="231"/>
      <c r="BG181" s="231"/>
      <c r="BH181" s="231"/>
      <c r="BI181" s="232"/>
    </row>
    <row r="182" spans="1:61" s="65" customFormat="1" ht="145.5" customHeight="1" thickBot="1" x14ac:dyDescent="1.3">
      <c r="A182" s="353" t="s">
        <v>259</v>
      </c>
      <c r="B182" s="384"/>
      <c r="C182" s="384"/>
      <c r="D182" s="384"/>
      <c r="E182" s="381" t="s">
        <v>247</v>
      </c>
      <c r="F182" s="382"/>
      <c r="G182" s="382"/>
      <c r="H182" s="382"/>
      <c r="I182" s="382"/>
      <c r="J182" s="382"/>
      <c r="K182" s="382"/>
      <c r="L182" s="382"/>
      <c r="M182" s="382"/>
      <c r="N182" s="382"/>
      <c r="O182" s="382"/>
      <c r="P182" s="382"/>
      <c r="Q182" s="382"/>
      <c r="R182" s="382"/>
      <c r="S182" s="382"/>
      <c r="T182" s="382"/>
      <c r="U182" s="382"/>
      <c r="V182" s="382"/>
      <c r="W182" s="382"/>
      <c r="X182" s="382"/>
      <c r="Y182" s="382"/>
      <c r="Z182" s="382"/>
      <c r="AA182" s="382"/>
      <c r="AB182" s="382"/>
      <c r="AC182" s="382"/>
      <c r="AD182" s="382"/>
      <c r="AE182" s="382"/>
      <c r="AF182" s="382"/>
      <c r="AG182" s="382"/>
      <c r="AH182" s="382"/>
      <c r="AI182" s="382"/>
      <c r="AJ182" s="382"/>
      <c r="AK182" s="382"/>
      <c r="AL182" s="382"/>
      <c r="AM182" s="382"/>
      <c r="AN182" s="382"/>
      <c r="AO182" s="382"/>
      <c r="AP182" s="382"/>
      <c r="AQ182" s="382"/>
      <c r="AR182" s="382"/>
      <c r="AS182" s="382"/>
      <c r="AT182" s="382"/>
      <c r="AU182" s="382"/>
      <c r="AV182" s="382"/>
      <c r="AW182" s="382"/>
      <c r="AX182" s="382"/>
      <c r="AY182" s="382"/>
      <c r="AZ182" s="382"/>
      <c r="BA182" s="382"/>
      <c r="BB182" s="382"/>
      <c r="BC182" s="383"/>
      <c r="BD182" s="287" t="s">
        <v>197</v>
      </c>
      <c r="BE182" s="287"/>
      <c r="BF182" s="287"/>
      <c r="BG182" s="287"/>
      <c r="BH182" s="287"/>
      <c r="BI182" s="288"/>
    </row>
    <row r="183" spans="1:61" s="65" customFormat="1" ht="139.5" customHeight="1" x14ac:dyDescent="1.25">
      <c r="A183" s="374" t="s">
        <v>213</v>
      </c>
      <c r="B183" s="375"/>
      <c r="C183" s="375"/>
      <c r="D183" s="375"/>
      <c r="E183" s="508" t="s">
        <v>370</v>
      </c>
      <c r="F183" s="509"/>
      <c r="G183" s="509"/>
      <c r="H183" s="509"/>
      <c r="I183" s="509"/>
      <c r="J183" s="509"/>
      <c r="K183" s="509"/>
      <c r="L183" s="509"/>
      <c r="M183" s="509"/>
      <c r="N183" s="509"/>
      <c r="O183" s="509"/>
      <c r="P183" s="509"/>
      <c r="Q183" s="509"/>
      <c r="R183" s="509"/>
      <c r="S183" s="509"/>
      <c r="T183" s="509"/>
      <c r="U183" s="509"/>
      <c r="V183" s="509"/>
      <c r="W183" s="509"/>
      <c r="X183" s="509"/>
      <c r="Y183" s="509"/>
      <c r="Z183" s="509"/>
      <c r="AA183" s="509"/>
      <c r="AB183" s="509"/>
      <c r="AC183" s="509"/>
      <c r="AD183" s="509"/>
      <c r="AE183" s="509"/>
      <c r="AF183" s="509"/>
      <c r="AG183" s="509"/>
      <c r="AH183" s="509"/>
      <c r="AI183" s="509"/>
      <c r="AJ183" s="509"/>
      <c r="AK183" s="509"/>
      <c r="AL183" s="509"/>
      <c r="AM183" s="509"/>
      <c r="AN183" s="509"/>
      <c r="AO183" s="509"/>
      <c r="AP183" s="509"/>
      <c r="AQ183" s="509"/>
      <c r="AR183" s="509"/>
      <c r="AS183" s="509"/>
      <c r="AT183" s="509"/>
      <c r="AU183" s="509"/>
      <c r="AV183" s="509"/>
      <c r="AW183" s="509"/>
      <c r="AX183" s="509"/>
      <c r="AY183" s="509"/>
      <c r="AZ183" s="509"/>
      <c r="BA183" s="509"/>
      <c r="BB183" s="509"/>
      <c r="BC183" s="510"/>
      <c r="BD183" s="379" t="s">
        <v>279</v>
      </c>
      <c r="BE183" s="379"/>
      <c r="BF183" s="379"/>
      <c r="BG183" s="379"/>
      <c r="BH183" s="379"/>
      <c r="BI183" s="380"/>
    </row>
    <row r="184" spans="1:61" s="65" customFormat="1" ht="142.5" customHeight="1" x14ac:dyDescent="1.25">
      <c r="A184" s="209" t="s">
        <v>214</v>
      </c>
      <c r="B184" s="204"/>
      <c r="C184" s="204"/>
      <c r="D184" s="204"/>
      <c r="E184" s="228" t="s">
        <v>354</v>
      </c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9"/>
      <c r="Q184" s="229"/>
      <c r="R184" s="229"/>
      <c r="S184" s="229"/>
      <c r="T184" s="229"/>
      <c r="U184" s="229"/>
      <c r="V184" s="229"/>
      <c r="W184" s="229"/>
      <c r="X184" s="229"/>
      <c r="Y184" s="229"/>
      <c r="Z184" s="229"/>
      <c r="AA184" s="229"/>
      <c r="AB184" s="229"/>
      <c r="AC184" s="229"/>
      <c r="AD184" s="229"/>
      <c r="AE184" s="229"/>
      <c r="AF184" s="229"/>
      <c r="AG184" s="229"/>
      <c r="AH184" s="229"/>
      <c r="AI184" s="229"/>
      <c r="AJ184" s="229"/>
      <c r="AK184" s="229"/>
      <c r="AL184" s="229"/>
      <c r="AM184" s="229"/>
      <c r="AN184" s="229"/>
      <c r="AO184" s="229"/>
      <c r="AP184" s="229"/>
      <c r="AQ184" s="229"/>
      <c r="AR184" s="229"/>
      <c r="AS184" s="229"/>
      <c r="AT184" s="229"/>
      <c r="AU184" s="229"/>
      <c r="AV184" s="229"/>
      <c r="AW184" s="229"/>
      <c r="AX184" s="229"/>
      <c r="AY184" s="229"/>
      <c r="AZ184" s="229"/>
      <c r="BA184" s="229"/>
      <c r="BB184" s="229"/>
      <c r="BC184" s="230"/>
      <c r="BD184" s="231" t="s">
        <v>190</v>
      </c>
      <c r="BE184" s="231"/>
      <c r="BF184" s="231"/>
      <c r="BG184" s="231"/>
      <c r="BH184" s="231"/>
      <c r="BI184" s="232"/>
    </row>
    <row r="185" spans="1:61" s="65" customFormat="1" ht="148.5" customHeight="1" x14ac:dyDescent="1.25">
      <c r="A185" s="209" t="s">
        <v>215</v>
      </c>
      <c r="B185" s="204"/>
      <c r="C185" s="204"/>
      <c r="D185" s="204"/>
      <c r="E185" s="228" t="s">
        <v>355</v>
      </c>
      <c r="F185" s="229"/>
      <c r="G185" s="229"/>
      <c r="H185" s="229"/>
      <c r="I185" s="229"/>
      <c r="J185" s="229"/>
      <c r="K185" s="229"/>
      <c r="L185" s="229"/>
      <c r="M185" s="229"/>
      <c r="N185" s="229"/>
      <c r="O185" s="229"/>
      <c r="P185" s="229"/>
      <c r="Q185" s="229"/>
      <c r="R185" s="229"/>
      <c r="S185" s="229"/>
      <c r="T185" s="229"/>
      <c r="U185" s="229"/>
      <c r="V185" s="229"/>
      <c r="W185" s="229"/>
      <c r="X185" s="229"/>
      <c r="Y185" s="229"/>
      <c r="Z185" s="229"/>
      <c r="AA185" s="229"/>
      <c r="AB185" s="229"/>
      <c r="AC185" s="229"/>
      <c r="AD185" s="229"/>
      <c r="AE185" s="229"/>
      <c r="AF185" s="229"/>
      <c r="AG185" s="229"/>
      <c r="AH185" s="229"/>
      <c r="AI185" s="229"/>
      <c r="AJ185" s="229"/>
      <c r="AK185" s="229"/>
      <c r="AL185" s="229"/>
      <c r="AM185" s="229"/>
      <c r="AN185" s="229"/>
      <c r="AO185" s="229"/>
      <c r="AP185" s="229"/>
      <c r="AQ185" s="229"/>
      <c r="AR185" s="229"/>
      <c r="AS185" s="229"/>
      <c r="AT185" s="229"/>
      <c r="AU185" s="229"/>
      <c r="AV185" s="229"/>
      <c r="AW185" s="229"/>
      <c r="AX185" s="229"/>
      <c r="AY185" s="229"/>
      <c r="AZ185" s="229"/>
      <c r="BA185" s="229"/>
      <c r="BB185" s="229"/>
      <c r="BC185" s="230"/>
      <c r="BD185" s="231" t="s">
        <v>280</v>
      </c>
      <c r="BE185" s="231"/>
      <c r="BF185" s="231"/>
      <c r="BG185" s="231"/>
      <c r="BH185" s="231"/>
      <c r="BI185" s="232"/>
    </row>
    <row r="186" spans="1:61" s="65" customFormat="1" ht="130.5" customHeight="1" x14ac:dyDescent="1.25">
      <c r="A186" s="209" t="s">
        <v>216</v>
      </c>
      <c r="B186" s="204"/>
      <c r="C186" s="204"/>
      <c r="D186" s="204"/>
      <c r="E186" s="228" t="s">
        <v>356</v>
      </c>
      <c r="F186" s="229"/>
      <c r="G186" s="229"/>
      <c r="H186" s="229"/>
      <c r="I186" s="229"/>
      <c r="J186" s="229"/>
      <c r="K186" s="229"/>
      <c r="L186" s="229"/>
      <c r="M186" s="229"/>
      <c r="N186" s="229"/>
      <c r="O186" s="229"/>
      <c r="P186" s="229"/>
      <c r="Q186" s="229"/>
      <c r="R186" s="229"/>
      <c r="S186" s="229"/>
      <c r="T186" s="229"/>
      <c r="U186" s="229"/>
      <c r="V186" s="229"/>
      <c r="W186" s="229"/>
      <c r="X186" s="229"/>
      <c r="Y186" s="229"/>
      <c r="Z186" s="229"/>
      <c r="AA186" s="229"/>
      <c r="AB186" s="229"/>
      <c r="AC186" s="229"/>
      <c r="AD186" s="229"/>
      <c r="AE186" s="229"/>
      <c r="AF186" s="229"/>
      <c r="AG186" s="229"/>
      <c r="AH186" s="229"/>
      <c r="AI186" s="229"/>
      <c r="AJ186" s="229"/>
      <c r="AK186" s="229"/>
      <c r="AL186" s="229"/>
      <c r="AM186" s="229"/>
      <c r="AN186" s="229"/>
      <c r="AO186" s="229"/>
      <c r="AP186" s="229"/>
      <c r="AQ186" s="229"/>
      <c r="AR186" s="229"/>
      <c r="AS186" s="229"/>
      <c r="AT186" s="229"/>
      <c r="AU186" s="229"/>
      <c r="AV186" s="229"/>
      <c r="AW186" s="229"/>
      <c r="AX186" s="229"/>
      <c r="AY186" s="229"/>
      <c r="AZ186" s="229"/>
      <c r="BA186" s="229"/>
      <c r="BB186" s="229"/>
      <c r="BC186" s="230"/>
      <c r="BD186" s="231" t="s">
        <v>281</v>
      </c>
      <c r="BE186" s="231"/>
      <c r="BF186" s="231"/>
      <c r="BG186" s="231"/>
      <c r="BH186" s="231"/>
      <c r="BI186" s="232"/>
    </row>
    <row r="187" spans="1:61" s="65" customFormat="1" ht="46.5" customHeight="1" x14ac:dyDescent="1.25">
      <c r="A187" s="110"/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2"/>
      <c r="Q187" s="112"/>
      <c r="R187" s="112"/>
      <c r="S187" s="112"/>
      <c r="T187" s="173"/>
      <c r="U187" s="173"/>
      <c r="V187" s="173"/>
      <c r="W187" s="173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112"/>
      <c r="BC187" s="112"/>
      <c r="BD187" s="112"/>
      <c r="BE187" s="112"/>
      <c r="BF187" s="113"/>
      <c r="BG187" s="113"/>
      <c r="BH187" s="113"/>
      <c r="BI187" s="113"/>
    </row>
    <row r="188" spans="1:61" s="65" customFormat="1" ht="61.5" customHeight="1" x14ac:dyDescent="1.25">
      <c r="A188" s="116"/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2"/>
      <c r="Q188" s="112"/>
      <c r="R188" s="112"/>
      <c r="S188" s="112"/>
      <c r="T188" s="173"/>
      <c r="U188" s="173"/>
      <c r="V188" s="173"/>
      <c r="W188" s="173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6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112"/>
      <c r="BC188" s="112"/>
      <c r="BD188" s="112"/>
      <c r="BE188" s="112"/>
      <c r="BF188" s="113"/>
      <c r="BG188" s="113"/>
      <c r="BH188" s="113"/>
      <c r="BI188" s="113"/>
    </row>
    <row r="189" spans="1:61" s="118" customFormat="1" ht="138.75" customHeight="1" thickBot="1" x14ac:dyDescent="0.3">
      <c r="A189" s="117" t="s">
        <v>331</v>
      </c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112"/>
      <c r="BC189" s="112"/>
      <c r="BD189" s="112"/>
      <c r="BE189" s="112"/>
      <c r="BF189" s="117"/>
      <c r="BG189" s="117"/>
      <c r="BH189" s="117"/>
      <c r="BI189" s="117"/>
    </row>
    <row r="190" spans="1:61" s="65" customFormat="1" ht="233.25" customHeight="1" thickBot="1" x14ac:dyDescent="1.3">
      <c r="A190" s="372" t="s">
        <v>300</v>
      </c>
      <c r="B190" s="270"/>
      <c r="C190" s="270"/>
      <c r="D190" s="270"/>
      <c r="E190" s="235" t="s">
        <v>102</v>
      </c>
      <c r="F190" s="236"/>
      <c r="G190" s="236"/>
      <c r="H190" s="236"/>
      <c r="I190" s="236"/>
      <c r="J190" s="236"/>
      <c r="K190" s="236"/>
      <c r="L190" s="236"/>
      <c r="M190" s="236"/>
      <c r="N190" s="236"/>
      <c r="O190" s="236"/>
      <c r="P190" s="236"/>
      <c r="Q190" s="236"/>
      <c r="R190" s="236"/>
      <c r="S190" s="236"/>
      <c r="T190" s="236"/>
      <c r="U190" s="236"/>
      <c r="V190" s="236"/>
      <c r="W190" s="236"/>
      <c r="X190" s="236"/>
      <c r="Y190" s="236"/>
      <c r="Z190" s="236"/>
      <c r="AA190" s="236"/>
      <c r="AB190" s="236"/>
      <c r="AC190" s="236"/>
      <c r="AD190" s="236"/>
      <c r="AE190" s="236"/>
      <c r="AF190" s="236"/>
      <c r="AG190" s="236"/>
      <c r="AH190" s="236"/>
      <c r="AI190" s="236"/>
      <c r="AJ190" s="236"/>
      <c r="AK190" s="236"/>
      <c r="AL190" s="236"/>
      <c r="AM190" s="236"/>
      <c r="AN190" s="236"/>
      <c r="AO190" s="236"/>
      <c r="AP190" s="236"/>
      <c r="AQ190" s="236"/>
      <c r="AR190" s="236"/>
      <c r="AS190" s="236"/>
      <c r="AT190" s="236"/>
      <c r="AU190" s="236"/>
      <c r="AV190" s="236"/>
      <c r="AW190" s="236"/>
      <c r="AX190" s="236"/>
      <c r="AY190" s="236"/>
      <c r="AZ190" s="236"/>
      <c r="BA190" s="236"/>
      <c r="BB190" s="236"/>
      <c r="BC190" s="237"/>
      <c r="BD190" s="270" t="s">
        <v>272</v>
      </c>
      <c r="BE190" s="270"/>
      <c r="BF190" s="270"/>
      <c r="BG190" s="270"/>
      <c r="BH190" s="270"/>
      <c r="BI190" s="271"/>
    </row>
    <row r="191" spans="1:61" s="65" customFormat="1" ht="172.5" customHeight="1" x14ac:dyDescent="1.25">
      <c r="A191" s="243" t="s">
        <v>217</v>
      </c>
      <c r="B191" s="244"/>
      <c r="C191" s="244"/>
      <c r="D191" s="244"/>
      <c r="E191" s="228" t="s">
        <v>357</v>
      </c>
      <c r="F191" s="229"/>
      <c r="G191" s="229"/>
      <c r="H191" s="229"/>
      <c r="I191" s="229"/>
      <c r="J191" s="229"/>
      <c r="K191" s="229"/>
      <c r="L191" s="229"/>
      <c r="M191" s="229"/>
      <c r="N191" s="229"/>
      <c r="O191" s="229"/>
      <c r="P191" s="229"/>
      <c r="Q191" s="229"/>
      <c r="R191" s="229"/>
      <c r="S191" s="229"/>
      <c r="T191" s="229"/>
      <c r="U191" s="229"/>
      <c r="V191" s="229"/>
      <c r="W191" s="229"/>
      <c r="X191" s="229"/>
      <c r="Y191" s="229"/>
      <c r="Z191" s="229"/>
      <c r="AA191" s="229"/>
      <c r="AB191" s="229"/>
      <c r="AC191" s="229"/>
      <c r="AD191" s="229"/>
      <c r="AE191" s="229"/>
      <c r="AF191" s="229"/>
      <c r="AG191" s="229"/>
      <c r="AH191" s="229"/>
      <c r="AI191" s="229"/>
      <c r="AJ191" s="229"/>
      <c r="AK191" s="229"/>
      <c r="AL191" s="229"/>
      <c r="AM191" s="229"/>
      <c r="AN191" s="229"/>
      <c r="AO191" s="229"/>
      <c r="AP191" s="229"/>
      <c r="AQ191" s="229"/>
      <c r="AR191" s="229"/>
      <c r="AS191" s="229"/>
      <c r="AT191" s="229"/>
      <c r="AU191" s="229"/>
      <c r="AV191" s="229"/>
      <c r="AW191" s="229"/>
      <c r="AX191" s="229"/>
      <c r="AY191" s="229"/>
      <c r="AZ191" s="229"/>
      <c r="BA191" s="229"/>
      <c r="BB191" s="229"/>
      <c r="BC191" s="230"/>
      <c r="BD191" s="231" t="s">
        <v>282</v>
      </c>
      <c r="BE191" s="231"/>
      <c r="BF191" s="231"/>
      <c r="BG191" s="231"/>
      <c r="BH191" s="231"/>
      <c r="BI191" s="232"/>
    </row>
    <row r="192" spans="1:61" s="65" customFormat="1" ht="190.5" customHeight="1" x14ac:dyDescent="1.25">
      <c r="A192" s="219" t="s">
        <v>218</v>
      </c>
      <c r="B192" s="220"/>
      <c r="C192" s="220"/>
      <c r="D192" s="221"/>
      <c r="E192" s="222" t="s">
        <v>365</v>
      </c>
      <c r="F192" s="223"/>
      <c r="G192" s="223"/>
      <c r="H192" s="223"/>
      <c r="I192" s="223"/>
      <c r="J192" s="223"/>
      <c r="K192" s="223"/>
      <c r="L192" s="223"/>
      <c r="M192" s="223"/>
      <c r="N192" s="223"/>
      <c r="O192" s="223"/>
      <c r="P192" s="223"/>
      <c r="Q192" s="223"/>
      <c r="R192" s="223"/>
      <c r="S192" s="223"/>
      <c r="T192" s="223"/>
      <c r="U192" s="223"/>
      <c r="V192" s="223"/>
      <c r="W192" s="223"/>
      <c r="X192" s="223"/>
      <c r="Y192" s="223"/>
      <c r="Z192" s="223"/>
      <c r="AA192" s="223"/>
      <c r="AB192" s="223"/>
      <c r="AC192" s="223"/>
      <c r="AD192" s="223"/>
      <c r="AE192" s="223"/>
      <c r="AF192" s="223"/>
      <c r="AG192" s="223"/>
      <c r="AH192" s="223"/>
      <c r="AI192" s="223"/>
      <c r="AJ192" s="223"/>
      <c r="AK192" s="223"/>
      <c r="AL192" s="223"/>
      <c r="AM192" s="223"/>
      <c r="AN192" s="223"/>
      <c r="AO192" s="223"/>
      <c r="AP192" s="223"/>
      <c r="AQ192" s="223"/>
      <c r="AR192" s="223"/>
      <c r="AS192" s="223"/>
      <c r="AT192" s="223"/>
      <c r="AU192" s="223"/>
      <c r="AV192" s="223"/>
      <c r="AW192" s="223"/>
      <c r="AX192" s="223"/>
      <c r="AY192" s="223"/>
      <c r="AZ192" s="223"/>
      <c r="BA192" s="223"/>
      <c r="BB192" s="223"/>
      <c r="BC192" s="224"/>
      <c r="BD192" s="225" t="s">
        <v>364</v>
      </c>
      <c r="BE192" s="226"/>
      <c r="BF192" s="226"/>
      <c r="BG192" s="226"/>
      <c r="BH192" s="226"/>
      <c r="BI192" s="227"/>
    </row>
    <row r="193" spans="1:61" s="65" customFormat="1" ht="181.5" customHeight="1" x14ac:dyDescent="1.25">
      <c r="A193" s="247" t="s">
        <v>219</v>
      </c>
      <c r="B193" s="248"/>
      <c r="C193" s="248"/>
      <c r="D193" s="249"/>
      <c r="E193" s="193" t="s">
        <v>360</v>
      </c>
      <c r="F193" s="194"/>
      <c r="G193" s="194"/>
      <c r="H193" s="194"/>
      <c r="I193" s="194"/>
      <c r="J193" s="194"/>
      <c r="K193" s="194"/>
      <c r="L193" s="194"/>
      <c r="M193" s="194"/>
      <c r="N193" s="194"/>
      <c r="O193" s="194"/>
      <c r="P193" s="194"/>
      <c r="Q193" s="194"/>
      <c r="R193" s="194"/>
      <c r="S193" s="194"/>
      <c r="T193" s="194"/>
      <c r="U193" s="194"/>
      <c r="V193" s="194"/>
      <c r="W193" s="194"/>
      <c r="X193" s="194"/>
      <c r="Y193" s="194"/>
      <c r="Z193" s="194"/>
      <c r="AA193" s="194"/>
      <c r="AB193" s="194"/>
      <c r="AC193" s="194"/>
      <c r="AD193" s="194"/>
      <c r="AE193" s="194"/>
      <c r="AF193" s="194"/>
      <c r="AG193" s="194"/>
      <c r="AH193" s="194"/>
      <c r="AI193" s="194"/>
      <c r="AJ193" s="194"/>
      <c r="AK193" s="194"/>
      <c r="AL193" s="194"/>
      <c r="AM193" s="194"/>
      <c r="AN193" s="194"/>
      <c r="AO193" s="194"/>
      <c r="AP193" s="194"/>
      <c r="AQ193" s="194"/>
      <c r="AR193" s="194"/>
      <c r="AS193" s="194"/>
      <c r="AT193" s="194"/>
      <c r="AU193" s="194"/>
      <c r="AV193" s="194"/>
      <c r="AW193" s="194"/>
      <c r="AX193" s="194"/>
      <c r="AY193" s="194"/>
      <c r="AZ193" s="194"/>
      <c r="BA193" s="194"/>
      <c r="BB193" s="194"/>
      <c r="BC193" s="195"/>
      <c r="BD193" s="196" t="s">
        <v>225</v>
      </c>
      <c r="BE193" s="197"/>
      <c r="BF193" s="197"/>
      <c r="BG193" s="197"/>
      <c r="BH193" s="197"/>
      <c r="BI193" s="198"/>
    </row>
    <row r="194" spans="1:61" s="65" customFormat="1" ht="145.5" customHeight="1" x14ac:dyDescent="1.25">
      <c r="A194" s="247" t="s">
        <v>220</v>
      </c>
      <c r="B194" s="248"/>
      <c r="C194" s="248"/>
      <c r="D194" s="249"/>
      <c r="E194" s="193" t="s">
        <v>361</v>
      </c>
      <c r="F194" s="194"/>
      <c r="G194" s="194"/>
      <c r="H194" s="194"/>
      <c r="I194" s="194"/>
      <c r="J194" s="194"/>
      <c r="K194" s="194"/>
      <c r="L194" s="194"/>
      <c r="M194" s="194"/>
      <c r="N194" s="194"/>
      <c r="O194" s="194"/>
      <c r="P194" s="194"/>
      <c r="Q194" s="194"/>
      <c r="R194" s="194"/>
      <c r="S194" s="194"/>
      <c r="T194" s="194"/>
      <c r="U194" s="194"/>
      <c r="V194" s="194"/>
      <c r="W194" s="194"/>
      <c r="X194" s="194"/>
      <c r="Y194" s="194"/>
      <c r="Z194" s="194"/>
      <c r="AA194" s="194"/>
      <c r="AB194" s="194"/>
      <c r="AC194" s="194"/>
      <c r="AD194" s="194"/>
      <c r="AE194" s="194"/>
      <c r="AF194" s="194"/>
      <c r="AG194" s="194"/>
      <c r="AH194" s="194"/>
      <c r="AI194" s="194"/>
      <c r="AJ194" s="194"/>
      <c r="AK194" s="194"/>
      <c r="AL194" s="194"/>
      <c r="AM194" s="194"/>
      <c r="AN194" s="194"/>
      <c r="AO194" s="194"/>
      <c r="AP194" s="194"/>
      <c r="AQ194" s="194"/>
      <c r="AR194" s="194"/>
      <c r="AS194" s="194"/>
      <c r="AT194" s="194"/>
      <c r="AU194" s="194"/>
      <c r="AV194" s="194"/>
      <c r="AW194" s="194"/>
      <c r="AX194" s="194"/>
      <c r="AY194" s="194"/>
      <c r="AZ194" s="194"/>
      <c r="BA194" s="194"/>
      <c r="BB194" s="194"/>
      <c r="BC194" s="195"/>
      <c r="BD194" s="196" t="s">
        <v>226</v>
      </c>
      <c r="BE194" s="197"/>
      <c r="BF194" s="197"/>
      <c r="BG194" s="197"/>
      <c r="BH194" s="197"/>
      <c r="BI194" s="198"/>
    </row>
    <row r="195" spans="1:61" s="65" customFormat="1" ht="115.5" customHeight="1" x14ac:dyDescent="1.25">
      <c r="A195" s="219" t="s">
        <v>221</v>
      </c>
      <c r="B195" s="220"/>
      <c r="C195" s="220"/>
      <c r="D195" s="221"/>
      <c r="E195" s="222" t="s">
        <v>358</v>
      </c>
      <c r="F195" s="223"/>
      <c r="G195" s="223"/>
      <c r="H195" s="223"/>
      <c r="I195" s="223"/>
      <c r="J195" s="223"/>
      <c r="K195" s="223"/>
      <c r="L195" s="223"/>
      <c r="M195" s="223"/>
      <c r="N195" s="223"/>
      <c r="O195" s="223"/>
      <c r="P195" s="223"/>
      <c r="Q195" s="223"/>
      <c r="R195" s="223"/>
      <c r="S195" s="223"/>
      <c r="T195" s="223"/>
      <c r="U195" s="223"/>
      <c r="V195" s="223"/>
      <c r="W195" s="223"/>
      <c r="X195" s="223"/>
      <c r="Y195" s="223"/>
      <c r="Z195" s="223"/>
      <c r="AA195" s="223"/>
      <c r="AB195" s="223"/>
      <c r="AC195" s="223"/>
      <c r="AD195" s="223"/>
      <c r="AE195" s="223"/>
      <c r="AF195" s="223"/>
      <c r="AG195" s="223"/>
      <c r="AH195" s="223"/>
      <c r="AI195" s="223"/>
      <c r="AJ195" s="223"/>
      <c r="AK195" s="223"/>
      <c r="AL195" s="223"/>
      <c r="AM195" s="223"/>
      <c r="AN195" s="223"/>
      <c r="AO195" s="223"/>
      <c r="AP195" s="223"/>
      <c r="AQ195" s="223"/>
      <c r="AR195" s="223"/>
      <c r="AS195" s="223"/>
      <c r="AT195" s="223"/>
      <c r="AU195" s="223"/>
      <c r="AV195" s="223"/>
      <c r="AW195" s="223"/>
      <c r="AX195" s="223"/>
      <c r="AY195" s="223"/>
      <c r="AZ195" s="223"/>
      <c r="BA195" s="223"/>
      <c r="BB195" s="223"/>
      <c r="BC195" s="224"/>
      <c r="BD195" s="225" t="s">
        <v>199</v>
      </c>
      <c r="BE195" s="226"/>
      <c r="BF195" s="226"/>
      <c r="BG195" s="226"/>
      <c r="BH195" s="226"/>
      <c r="BI195" s="227"/>
    </row>
    <row r="196" spans="1:61" s="65" customFormat="1" ht="115.5" customHeight="1" x14ac:dyDescent="1.25">
      <c r="A196" s="219" t="s">
        <v>233</v>
      </c>
      <c r="B196" s="220"/>
      <c r="C196" s="220"/>
      <c r="D196" s="221"/>
      <c r="E196" s="222" t="s">
        <v>359</v>
      </c>
      <c r="F196" s="223"/>
      <c r="G196" s="223"/>
      <c r="H196" s="223"/>
      <c r="I196" s="223"/>
      <c r="J196" s="223"/>
      <c r="K196" s="223"/>
      <c r="L196" s="223"/>
      <c r="M196" s="223"/>
      <c r="N196" s="223"/>
      <c r="O196" s="223"/>
      <c r="P196" s="223"/>
      <c r="Q196" s="223"/>
      <c r="R196" s="223"/>
      <c r="S196" s="223"/>
      <c r="T196" s="223"/>
      <c r="U196" s="223"/>
      <c r="V196" s="223"/>
      <c r="W196" s="223"/>
      <c r="X196" s="223"/>
      <c r="Y196" s="223"/>
      <c r="Z196" s="223"/>
      <c r="AA196" s="223"/>
      <c r="AB196" s="223"/>
      <c r="AC196" s="223"/>
      <c r="AD196" s="223"/>
      <c r="AE196" s="223"/>
      <c r="AF196" s="223"/>
      <c r="AG196" s="223"/>
      <c r="AH196" s="223"/>
      <c r="AI196" s="223"/>
      <c r="AJ196" s="223"/>
      <c r="AK196" s="223"/>
      <c r="AL196" s="223"/>
      <c r="AM196" s="223"/>
      <c r="AN196" s="223"/>
      <c r="AO196" s="223"/>
      <c r="AP196" s="223"/>
      <c r="AQ196" s="223"/>
      <c r="AR196" s="223"/>
      <c r="AS196" s="223"/>
      <c r="AT196" s="223"/>
      <c r="AU196" s="223"/>
      <c r="AV196" s="223"/>
      <c r="AW196" s="223"/>
      <c r="AX196" s="223"/>
      <c r="AY196" s="223"/>
      <c r="AZ196" s="223"/>
      <c r="BA196" s="223"/>
      <c r="BB196" s="223"/>
      <c r="BC196" s="224"/>
      <c r="BD196" s="225" t="s">
        <v>200</v>
      </c>
      <c r="BE196" s="226"/>
      <c r="BF196" s="226"/>
      <c r="BG196" s="226"/>
      <c r="BH196" s="226"/>
      <c r="BI196" s="227"/>
    </row>
    <row r="197" spans="1:61" s="65" customFormat="1" ht="148.5" customHeight="1" x14ac:dyDescent="1.25">
      <c r="A197" s="247" t="s">
        <v>234</v>
      </c>
      <c r="B197" s="248"/>
      <c r="C197" s="248"/>
      <c r="D197" s="249"/>
      <c r="E197" s="193" t="s">
        <v>362</v>
      </c>
      <c r="F197" s="194"/>
      <c r="G197" s="194"/>
      <c r="H197" s="194"/>
      <c r="I197" s="194"/>
      <c r="J197" s="194"/>
      <c r="K197" s="194"/>
      <c r="L197" s="194"/>
      <c r="M197" s="194"/>
      <c r="N197" s="194"/>
      <c r="O197" s="194"/>
      <c r="P197" s="194"/>
      <c r="Q197" s="194"/>
      <c r="R197" s="194"/>
      <c r="S197" s="194"/>
      <c r="T197" s="194"/>
      <c r="U197" s="194"/>
      <c r="V197" s="194"/>
      <c r="W197" s="194"/>
      <c r="X197" s="194"/>
      <c r="Y197" s="194"/>
      <c r="Z197" s="194"/>
      <c r="AA197" s="194"/>
      <c r="AB197" s="194"/>
      <c r="AC197" s="194"/>
      <c r="AD197" s="194"/>
      <c r="AE197" s="194"/>
      <c r="AF197" s="194"/>
      <c r="AG197" s="194"/>
      <c r="AH197" s="194"/>
      <c r="AI197" s="194"/>
      <c r="AJ197" s="194"/>
      <c r="AK197" s="194"/>
      <c r="AL197" s="194"/>
      <c r="AM197" s="194"/>
      <c r="AN197" s="194"/>
      <c r="AO197" s="194"/>
      <c r="AP197" s="194"/>
      <c r="AQ197" s="194"/>
      <c r="AR197" s="194"/>
      <c r="AS197" s="194"/>
      <c r="AT197" s="194"/>
      <c r="AU197" s="194"/>
      <c r="AV197" s="194"/>
      <c r="AW197" s="194"/>
      <c r="AX197" s="194"/>
      <c r="AY197" s="194"/>
      <c r="AZ197" s="194"/>
      <c r="BA197" s="194"/>
      <c r="BB197" s="194"/>
      <c r="BC197" s="195"/>
      <c r="BD197" s="196" t="s">
        <v>227</v>
      </c>
      <c r="BE197" s="197"/>
      <c r="BF197" s="197"/>
      <c r="BG197" s="197"/>
      <c r="BH197" s="197"/>
      <c r="BI197" s="198"/>
    </row>
    <row r="198" spans="1:61" s="65" customFormat="1" ht="148.5" customHeight="1" x14ac:dyDescent="1.25">
      <c r="A198" s="209" t="s">
        <v>235</v>
      </c>
      <c r="B198" s="204"/>
      <c r="C198" s="204"/>
      <c r="D198" s="210"/>
      <c r="E198" s="228" t="s">
        <v>363</v>
      </c>
      <c r="F198" s="229"/>
      <c r="G198" s="229"/>
      <c r="H198" s="229"/>
      <c r="I198" s="229"/>
      <c r="J198" s="229"/>
      <c r="K198" s="229"/>
      <c r="L198" s="229"/>
      <c r="M198" s="229"/>
      <c r="N198" s="229"/>
      <c r="O198" s="229"/>
      <c r="P198" s="229"/>
      <c r="Q198" s="229"/>
      <c r="R198" s="229"/>
      <c r="S198" s="229"/>
      <c r="T198" s="229"/>
      <c r="U198" s="229"/>
      <c r="V198" s="229"/>
      <c r="W198" s="229"/>
      <c r="X198" s="229"/>
      <c r="Y198" s="229"/>
      <c r="Z198" s="229"/>
      <c r="AA198" s="229"/>
      <c r="AB198" s="229"/>
      <c r="AC198" s="229"/>
      <c r="AD198" s="229"/>
      <c r="AE198" s="229"/>
      <c r="AF198" s="229"/>
      <c r="AG198" s="229"/>
      <c r="AH198" s="229"/>
      <c r="AI198" s="229"/>
      <c r="AJ198" s="229"/>
      <c r="AK198" s="229"/>
      <c r="AL198" s="229"/>
      <c r="AM198" s="229"/>
      <c r="AN198" s="229"/>
      <c r="AO198" s="229"/>
      <c r="AP198" s="229"/>
      <c r="AQ198" s="229"/>
      <c r="AR198" s="229"/>
      <c r="AS198" s="229"/>
      <c r="AT198" s="229"/>
      <c r="AU198" s="229"/>
      <c r="AV198" s="229"/>
      <c r="AW198" s="229"/>
      <c r="AX198" s="229"/>
      <c r="AY198" s="229"/>
      <c r="AZ198" s="229"/>
      <c r="BA198" s="229"/>
      <c r="BB198" s="229"/>
      <c r="BC198" s="230"/>
      <c r="BD198" s="450" t="s">
        <v>228</v>
      </c>
      <c r="BE198" s="231"/>
      <c r="BF198" s="231"/>
      <c r="BG198" s="231"/>
      <c r="BH198" s="231"/>
      <c r="BI198" s="232"/>
    </row>
    <row r="199" spans="1:61" s="65" customFormat="1" ht="148.5" customHeight="1" thickBot="1" x14ac:dyDescent="1.3">
      <c r="A199" s="497" t="s">
        <v>236</v>
      </c>
      <c r="B199" s="498"/>
      <c r="C199" s="498"/>
      <c r="D199" s="499"/>
      <c r="E199" s="454" t="s">
        <v>353</v>
      </c>
      <c r="F199" s="455"/>
      <c r="G199" s="455"/>
      <c r="H199" s="455"/>
      <c r="I199" s="455"/>
      <c r="J199" s="455"/>
      <c r="K199" s="455"/>
      <c r="L199" s="455"/>
      <c r="M199" s="455"/>
      <c r="N199" s="455"/>
      <c r="O199" s="455"/>
      <c r="P199" s="455"/>
      <c r="Q199" s="455"/>
      <c r="R199" s="455"/>
      <c r="S199" s="455"/>
      <c r="T199" s="455"/>
      <c r="U199" s="455"/>
      <c r="V199" s="455"/>
      <c r="W199" s="455"/>
      <c r="X199" s="455"/>
      <c r="Y199" s="455"/>
      <c r="Z199" s="455"/>
      <c r="AA199" s="455"/>
      <c r="AB199" s="455"/>
      <c r="AC199" s="455"/>
      <c r="AD199" s="455"/>
      <c r="AE199" s="455"/>
      <c r="AF199" s="455"/>
      <c r="AG199" s="455"/>
      <c r="AH199" s="455"/>
      <c r="AI199" s="455"/>
      <c r="AJ199" s="455"/>
      <c r="AK199" s="455"/>
      <c r="AL199" s="455"/>
      <c r="AM199" s="455"/>
      <c r="AN199" s="455"/>
      <c r="AO199" s="455"/>
      <c r="AP199" s="455"/>
      <c r="AQ199" s="455"/>
      <c r="AR199" s="455"/>
      <c r="AS199" s="455"/>
      <c r="AT199" s="455"/>
      <c r="AU199" s="455"/>
      <c r="AV199" s="455"/>
      <c r="AW199" s="455"/>
      <c r="AX199" s="455"/>
      <c r="AY199" s="455"/>
      <c r="AZ199" s="455"/>
      <c r="BA199" s="455"/>
      <c r="BB199" s="455"/>
      <c r="BC199" s="456"/>
      <c r="BD199" s="451" t="s">
        <v>240</v>
      </c>
      <c r="BE199" s="452"/>
      <c r="BF199" s="452"/>
      <c r="BG199" s="452"/>
      <c r="BH199" s="452"/>
      <c r="BI199" s="453"/>
    </row>
    <row r="200" spans="1:61" s="65" customFormat="1" ht="113.25" customHeight="1" x14ac:dyDescent="1.25">
      <c r="A200" s="117" t="s">
        <v>328</v>
      </c>
      <c r="B200" s="112"/>
      <c r="C200" s="112"/>
      <c r="D200" s="112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  <c r="Z200" s="111"/>
      <c r="AA200" s="111"/>
      <c r="AB200" s="111"/>
      <c r="AC200" s="111"/>
      <c r="AD200" s="111"/>
      <c r="AE200" s="111"/>
      <c r="AF200" s="111"/>
      <c r="AG200" s="111"/>
      <c r="AH200" s="111"/>
      <c r="AI200" s="111"/>
      <c r="AJ200" s="111"/>
      <c r="AK200" s="111"/>
      <c r="AL200" s="111"/>
      <c r="AM200" s="111"/>
      <c r="AN200" s="111"/>
      <c r="AO200" s="111"/>
      <c r="AP200" s="111"/>
      <c r="AQ200" s="111"/>
      <c r="AR200" s="111"/>
      <c r="AS200" s="111"/>
      <c r="AT200" s="111"/>
      <c r="AU200" s="111"/>
      <c r="AV200" s="111"/>
      <c r="AW200" s="111"/>
      <c r="AX200" s="111"/>
      <c r="AY200" s="111"/>
      <c r="AZ200" s="111"/>
      <c r="BA200" s="111"/>
      <c r="BB200" s="111"/>
      <c r="BC200" s="111"/>
      <c r="BD200" s="111"/>
      <c r="BE200" s="111"/>
      <c r="BF200" s="130"/>
      <c r="BG200" s="130"/>
      <c r="BH200" s="130"/>
      <c r="BI200" s="130"/>
    </row>
    <row r="201" spans="1:61" s="65" customFormat="1" ht="99.75" customHeight="1" x14ac:dyDescent="1.25">
      <c r="A201" s="117" t="s">
        <v>307</v>
      </c>
      <c r="B201" s="112"/>
      <c r="C201" s="112"/>
      <c r="D201" s="112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1"/>
      <c r="Q201" s="111"/>
      <c r="R201" s="111"/>
      <c r="S201" s="111"/>
      <c r="T201" s="111"/>
      <c r="U201" s="111"/>
      <c r="V201" s="111"/>
      <c r="W201" s="111"/>
      <c r="X201" s="111"/>
      <c r="Y201" s="111"/>
      <c r="Z201" s="111"/>
      <c r="AA201" s="111"/>
      <c r="AB201" s="111"/>
      <c r="AC201" s="111"/>
      <c r="AD201" s="111"/>
      <c r="AE201" s="111"/>
      <c r="AF201" s="111"/>
      <c r="AG201" s="111"/>
      <c r="AH201" s="111"/>
      <c r="AI201" s="111"/>
      <c r="AJ201" s="111"/>
      <c r="AK201" s="111"/>
      <c r="AL201" s="111"/>
      <c r="AM201" s="111"/>
      <c r="AN201" s="111"/>
      <c r="AO201" s="111"/>
      <c r="AP201" s="111"/>
      <c r="AQ201" s="111"/>
      <c r="AR201" s="111"/>
      <c r="AS201" s="111"/>
      <c r="AT201" s="111"/>
      <c r="AU201" s="111"/>
      <c r="AV201" s="111"/>
      <c r="AW201" s="111"/>
      <c r="AX201" s="111"/>
      <c r="AY201" s="111"/>
      <c r="AZ201" s="111"/>
      <c r="BA201" s="111"/>
      <c r="BB201" s="111"/>
      <c r="BC201" s="111"/>
      <c r="BD201" s="111"/>
      <c r="BE201" s="111"/>
      <c r="BF201" s="130"/>
      <c r="BG201" s="130"/>
      <c r="BH201" s="130"/>
      <c r="BI201" s="130"/>
    </row>
    <row r="202" spans="1:61" s="65" customFormat="1" ht="59.25" hidden="1" customHeight="1" x14ac:dyDescent="1.25">
      <c r="A202" s="117"/>
      <c r="B202" s="112"/>
      <c r="C202" s="112"/>
      <c r="D202" s="112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  <c r="Z202" s="111"/>
      <c r="AA202" s="111"/>
      <c r="AB202" s="111"/>
      <c r="AC202" s="111"/>
      <c r="AD202" s="111"/>
      <c r="AE202" s="111"/>
      <c r="AF202" s="111"/>
      <c r="AG202" s="111"/>
      <c r="AH202" s="111"/>
      <c r="AI202" s="111"/>
      <c r="AJ202" s="111"/>
      <c r="AK202" s="111"/>
      <c r="AL202" s="111"/>
      <c r="AM202" s="111"/>
      <c r="AN202" s="111"/>
      <c r="AO202" s="111"/>
      <c r="AP202" s="111"/>
      <c r="AQ202" s="111"/>
      <c r="AR202" s="111"/>
      <c r="AS202" s="111"/>
      <c r="AT202" s="111"/>
      <c r="AU202" s="111"/>
      <c r="AV202" s="111"/>
      <c r="AW202" s="111"/>
      <c r="AX202" s="111"/>
      <c r="AY202" s="111"/>
      <c r="AZ202" s="111"/>
      <c r="BA202" s="111"/>
      <c r="BB202" s="111"/>
      <c r="BC202" s="111"/>
      <c r="BD202" s="111"/>
      <c r="BE202" s="111"/>
      <c r="BF202" s="130"/>
      <c r="BG202" s="130"/>
      <c r="BH202" s="130"/>
      <c r="BI202" s="130"/>
    </row>
    <row r="203" spans="1:61" s="65" customFormat="1" ht="82.5" customHeight="1" x14ac:dyDescent="1.25">
      <c r="A203" s="117"/>
      <c r="B203" s="112"/>
      <c r="C203" s="112"/>
      <c r="D203" s="112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  <c r="Z203" s="111"/>
      <c r="AA203" s="111"/>
      <c r="AB203" s="111"/>
      <c r="AC203" s="111"/>
      <c r="AD203" s="111"/>
      <c r="AE203" s="111"/>
      <c r="AF203" s="111"/>
      <c r="AG203" s="111"/>
      <c r="AH203" s="111"/>
      <c r="AI203" s="111"/>
      <c r="AJ203" s="111"/>
      <c r="AK203" s="111"/>
      <c r="AL203" s="111"/>
      <c r="AM203" s="111"/>
      <c r="AN203" s="111"/>
      <c r="AO203" s="111"/>
      <c r="AP203" s="111"/>
      <c r="AQ203" s="111"/>
      <c r="AR203" s="111"/>
      <c r="AS203" s="111"/>
      <c r="AT203" s="111"/>
      <c r="AU203" s="111"/>
      <c r="AV203" s="111"/>
      <c r="AW203" s="111"/>
      <c r="AX203" s="111"/>
      <c r="AY203" s="111"/>
      <c r="AZ203" s="111"/>
      <c r="BA203" s="111"/>
      <c r="BB203" s="111"/>
      <c r="BC203" s="111"/>
      <c r="BD203" s="111"/>
      <c r="BE203" s="111"/>
      <c r="BF203" s="130"/>
      <c r="BG203" s="130"/>
      <c r="BH203" s="130"/>
      <c r="BI203" s="130"/>
    </row>
    <row r="204" spans="1:61" s="65" customFormat="1" ht="70.5" customHeight="1" x14ac:dyDescent="1.25">
      <c r="A204" s="67" t="s">
        <v>109</v>
      </c>
      <c r="B204" s="155"/>
      <c r="C204" s="155"/>
      <c r="D204" s="155"/>
      <c r="E204" s="155"/>
      <c r="F204" s="155"/>
      <c r="G204" s="155"/>
      <c r="H204" s="155"/>
      <c r="I204" s="155"/>
      <c r="J204" s="155"/>
      <c r="K204" s="155"/>
      <c r="L204" s="155"/>
      <c r="M204" s="155"/>
      <c r="N204" s="155"/>
      <c r="O204" s="155"/>
      <c r="P204" s="155"/>
      <c r="Q204" s="155"/>
      <c r="R204" s="131"/>
      <c r="S204" s="131"/>
      <c r="T204" s="155"/>
      <c r="U204" s="155"/>
      <c r="V204" s="155"/>
      <c r="W204" s="155"/>
      <c r="X204" s="155"/>
      <c r="Y204" s="155"/>
      <c r="Z204" s="155"/>
      <c r="AA204" s="155"/>
      <c r="AB204" s="155"/>
      <c r="AC204" s="155"/>
      <c r="AD204" s="155"/>
      <c r="AE204" s="156"/>
      <c r="AG204" s="155"/>
      <c r="AH204" s="155"/>
      <c r="AI204" s="155"/>
      <c r="AJ204" s="67" t="s">
        <v>109</v>
      </c>
      <c r="AK204" s="155"/>
      <c r="AL204" s="155"/>
      <c r="AM204" s="155"/>
      <c r="AN204" s="155"/>
      <c r="AO204" s="155"/>
      <c r="AP204" s="155"/>
      <c r="AQ204" s="155"/>
      <c r="AR204" s="155"/>
      <c r="AS204" s="155"/>
      <c r="AT204" s="155"/>
      <c r="AU204" s="155"/>
      <c r="AV204" s="155"/>
      <c r="AW204" s="155"/>
      <c r="AX204" s="155"/>
      <c r="AY204" s="155"/>
      <c r="AZ204" s="155"/>
      <c r="BA204" s="155"/>
      <c r="BB204" s="155"/>
      <c r="BC204" s="155"/>
      <c r="BD204" s="155"/>
      <c r="BE204" s="155"/>
      <c r="BF204" s="155"/>
      <c r="BG204" s="155"/>
      <c r="BH204" s="155"/>
      <c r="BI204" s="155"/>
    </row>
    <row r="205" spans="1:61" s="65" customFormat="1" ht="154.5" customHeight="1" x14ac:dyDescent="1.25">
      <c r="A205" s="459" t="s">
        <v>134</v>
      </c>
      <c r="B205" s="459"/>
      <c r="C205" s="459"/>
      <c r="D205" s="459"/>
      <c r="E205" s="459"/>
      <c r="F205" s="459"/>
      <c r="G205" s="459"/>
      <c r="H205" s="459"/>
      <c r="I205" s="459"/>
      <c r="J205" s="459"/>
      <c r="K205" s="459"/>
      <c r="L205" s="459"/>
      <c r="M205" s="459"/>
      <c r="N205" s="459"/>
      <c r="O205" s="459"/>
      <c r="P205" s="459"/>
      <c r="Q205" s="459"/>
      <c r="R205" s="459"/>
      <c r="S205" s="459"/>
      <c r="T205" s="459"/>
      <c r="U205" s="459"/>
      <c r="V205" s="459"/>
      <c r="W205" s="459"/>
      <c r="X205" s="459"/>
      <c r="Y205" s="459"/>
      <c r="Z205" s="459"/>
      <c r="AA205" s="459"/>
      <c r="AB205" s="459"/>
      <c r="AC205" s="459"/>
      <c r="AD205" s="155"/>
      <c r="AE205" s="156"/>
      <c r="AF205" s="155"/>
      <c r="AG205" s="155"/>
      <c r="AH205" s="155"/>
      <c r="AI205" s="155"/>
      <c r="AJ205" s="388" t="s">
        <v>293</v>
      </c>
      <c r="AK205" s="388"/>
      <c r="AL205" s="388"/>
      <c r="AM205" s="388"/>
      <c r="AN205" s="388"/>
      <c r="AO205" s="388"/>
      <c r="AP205" s="388"/>
      <c r="AQ205" s="388"/>
      <c r="AR205" s="388"/>
      <c r="AS205" s="388"/>
      <c r="AT205" s="388"/>
      <c r="AU205" s="388"/>
      <c r="AV205" s="388"/>
      <c r="AW205" s="388"/>
      <c r="AX205" s="388"/>
      <c r="AY205" s="388"/>
      <c r="AZ205" s="388"/>
      <c r="BA205" s="388"/>
      <c r="BB205" s="388"/>
      <c r="BC205" s="388"/>
      <c r="BD205" s="388"/>
      <c r="BE205" s="115"/>
      <c r="BF205" s="155"/>
      <c r="BG205" s="155"/>
      <c r="BH205" s="155"/>
      <c r="BI205" s="155"/>
    </row>
    <row r="206" spans="1:61" s="65" customFormat="1" ht="20.25" customHeight="1" x14ac:dyDescent="1.25">
      <c r="A206" s="459"/>
      <c r="B206" s="459"/>
      <c r="C206" s="459"/>
      <c r="D206" s="459"/>
      <c r="E206" s="459"/>
      <c r="F206" s="459"/>
      <c r="G206" s="459"/>
      <c r="H206" s="459"/>
      <c r="I206" s="459"/>
      <c r="J206" s="459"/>
      <c r="K206" s="459"/>
      <c r="L206" s="459"/>
      <c r="M206" s="459"/>
      <c r="N206" s="459"/>
      <c r="O206" s="459"/>
      <c r="P206" s="459"/>
      <c r="Q206" s="459"/>
      <c r="R206" s="459"/>
      <c r="S206" s="459"/>
      <c r="T206" s="459"/>
      <c r="U206" s="459"/>
      <c r="V206" s="459"/>
      <c r="W206" s="459"/>
      <c r="X206" s="459"/>
      <c r="Y206" s="459"/>
      <c r="Z206" s="459"/>
      <c r="AA206" s="459"/>
      <c r="AB206" s="459"/>
      <c r="AC206" s="459"/>
      <c r="AD206" s="155"/>
      <c r="AE206" s="156"/>
      <c r="AF206" s="155"/>
      <c r="AG206" s="155"/>
      <c r="AH206" s="155"/>
      <c r="AI206" s="155"/>
      <c r="AJ206" s="388"/>
      <c r="AK206" s="388"/>
      <c r="AL206" s="388"/>
      <c r="AM206" s="388"/>
      <c r="AN206" s="388"/>
      <c r="AO206" s="388"/>
      <c r="AP206" s="388"/>
      <c r="AQ206" s="388"/>
      <c r="AR206" s="388"/>
      <c r="AS206" s="388"/>
      <c r="AT206" s="388"/>
      <c r="AU206" s="388"/>
      <c r="AV206" s="388"/>
      <c r="AW206" s="388"/>
      <c r="AX206" s="388"/>
      <c r="AY206" s="388"/>
      <c r="AZ206" s="388"/>
      <c r="BA206" s="388"/>
      <c r="BB206" s="388"/>
      <c r="BC206" s="388"/>
      <c r="BD206" s="388"/>
      <c r="BE206" s="115"/>
      <c r="BF206" s="155"/>
      <c r="BG206" s="155"/>
      <c r="BH206" s="155"/>
      <c r="BI206" s="155"/>
    </row>
    <row r="207" spans="1:61" s="65" customFormat="1" ht="95.25" customHeight="1" x14ac:dyDescent="1.25">
      <c r="A207" s="342"/>
      <c r="B207" s="342"/>
      <c r="C207" s="342"/>
      <c r="D207" s="342"/>
      <c r="E207" s="342"/>
      <c r="F207" s="342"/>
      <c r="G207" s="155"/>
      <c r="H207" s="373" t="s">
        <v>133</v>
      </c>
      <c r="I207" s="373"/>
      <c r="J207" s="373"/>
      <c r="K207" s="373"/>
      <c r="L207" s="373"/>
      <c r="M207" s="373"/>
      <c r="N207" s="373"/>
      <c r="O207" s="373"/>
      <c r="P207" s="373"/>
      <c r="Q207" s="373"/>
      <c r="R207" s="373"/>
      <c r="S207" s="373"/>
      <c r="T207" s="373"/>
      <c r="U207" s="373"/>
      <c r="V207" s="373"/>
      <c r="W207" s="373"/>
      <c r="X207" s="155"/>
      <c r="Y207" s="155"/>
      <c r="Z207" s="155"/>
      <c r="AA207" s="155"/>
      <c r="AB207" s="155"/>
      <c r="AC207" s="155"/>
      <c r="AD207" s="155"/>
      <c r="AE207" s="156"/>
      <c r="AF207" s="155"/>
      <c r="AG207" s="155"/>
      <c r="AH207" s="155"/>
      <c r="AI207" s="155"/>
      <c r="AJ207" s="342"/>
      <c r="AK207" s="342"/>
      <c r="AL207" s="342"/>
      <c r="AM207" s="342"/>
      <c r="AN207" s="342"/>
      <c r="AO207" s="342"/>
      <c r="AP207" s="115"/>
      <c r="AQ207" s="373" t="s">
        <v>267</v>
      </c>
      <c r="AR207" s="373"/>
      <c r="AS207" s="373"/>
      <c r="AT207" s="373"/>
      <c r="AU207" s="373"/>
      <c r="AV207" s="373"/>
      <c r="AW207" s="373"/>
      <c r="AX207" s="373"/>
      <c r="AY207" s="373"/>
      <c r="AZ207" s="373"/>
      <c r="BA207" s="373"/>
      <c r="BB207" s="373"/>
      <c r="BC207" s="373"/>
      <c r="BD207" s="115"/>
      <c r="BE207" s="115"/>
      <c r="BF207" s="155"/>
      <c r="BG207" s="155"/>
      <c r="BH207" s="155"/>
      <c r="BI207" s="155"/>
    </row>
    <row r="208" spans="1:61" s="65" customFormat="1" ht="42" customHeight="1" x14ac:dyDescent="1.25">
      <c r="A208" s="132"/>
      <c r="B208" s="155"/>
      <c r="C208" s="155"/>
      <c r="D208" s="155"/>
      <c r="E208" s="155"/>
      <c r="F208" s="155"/>
      <c r="G208" s="155"/>
      <c r="H208" s="132"/>
      <c r="I208" s="155"/>
      <c r="J208" s="155"/>
      <c r="K208" s="155"/>
      <c r="L208" s="155"/>
      <c r="M208" s="155"/>
      <c r="N208" s="155"/>
      <c r="O208" s="155"/>
      <c r="P208" s="155"/>
      <c r="Q208" s="155"/>
      <c r="R208" s="131"/>
      <c r="S208" s="131"/>
      <c r="T208" s="155"/>
      <c r="U208" s="155"/>
      <c r="V208" s="155"/>
      <c r="W208" s="155"/>
      <c r="X208" s="155"/>
      <c r="Y208" s="155"/>
      <c r="Z208" s="155"/>
      <c r="AA208" s="155"/>
      <c r="AB208" s="155"/>
      <c r="AC208" s="155"/>
      <c r="AD208" s="155"/>
      <c r="AE208" s="156"/>
      <c r="AF208" s="155"/>
      <c r="AG208" s="155"/>
      <c r="AH208" s="155"/>
      <c r="AI208" s="155"/>
      <c r="AJ208" s="458"/>
      <c r="AK208" s="458"/>
      <c r="AL208" s="458"/>
      <c r="AM208" s="458"/>
      <c r="AN208" s="458"/>
      <c r="AO208" s="458"/>
      <c r="AP208" s="155"/>
      <c r="AQ208" s="133"/>
      <c r="AR208" s="133"/>
      <c r="AS208" s="133"/>
      <c r="AT208" s="133"/>
      <c r="AU208" s="133"/>
      <c r="AV208" s="133"/>
      <c r="AW208" s="155"/>
      <c r="AX208" s="155"/>
      <c r="AY208" s="155"/>
      <c r="AZ208" s="155"/>
      <c r="BA208" s="155"/>
      <c r="BB208" s="155"/>
      <c r="BC208" s="155"/>
      <c r="BD208" s="155"/>
      <c r="BE208" s="155"/>
      <c r="BF208" s="155"/>
      <c r="BG208" s="155"/>
      <c r="BH208" s="155"/>
      <c r="BI208" s="155"/>
    </row>
    <row r="209" spans="1:61" s="65" customFormat="1" ht="83.25" customHeight="1" x14ac:dyDescent="1.25">
      <c r="A209" s="373" t="s">
        <v>290</v>
      </c>
      <c r="B209" s="373"/>
      <c r="C209" s="373"/>
      <c r="D209" s="373"/>
      <c r="E209" s="373"/>
      <c r="F209" s="373"/>
      <c r="G209" s="373"/>
      <c r="H209" s="373"/>
      <c r="I209" s="373"/>
      <c r="J209" s="373"/>
      <c r="K209" s="373"/>
      <c r="L209" s="373"/>
      <c r="M209" s="373"/>
      <c r="N209" s="155"/>
      <c r="O209" s="155"/>
      <c r="P209" s="155"/>
      <c r="Q209" s="155"/>
      <c r="R209" s="131"/>
      <c r="S209" s="131"/>
      <c r="T209" s="155"/>
      <c r="U209" s="155"/>
      <c r="V209" s="155"/>
      <c r="W209" s="155"/>
      <c r="X209" s="155"/>
      <c r="Y209" s="155"/>
      <c r="Z209" s="155"/>
      <c r="AA209" s="155"/>
      <c r="AB209" s="155"/>
      <c r="AC209" s="155"/>
      <c r="AD209" s="155"/>
      <c r="AE209" s="156"/>
      <c r="AF209" s="155"/>
      <c r="AG209" s="155"/>
      <c r="AH209" s="155"/>
      <c r="AI209" s="155"/>
      <c r="AJ209" s="373" t="s">
        <v>290</v>
      </c>
      <c r="AK209" s="373"/>
      <c r="AL209" s="373"/>
      <c r="AM209" s="373"/>
      <c r="AN209" s="373"/>
      <c r="AO209" s="373"/>
      <c r="AP209" s="373"/>
      <c r="AQ209" s="373"/>
      <c r="AR209" s="373"/>
      <c r="AS209" s="373"/>
      <c r="AT209" s="373"/>
      <c r="AU209" s="373"/>
      <c r="AV209" s="373"/>
      <c r="AW209" s="155"/>
      <c r="AX209" s="155"/>
      <c r="AY209" s="155"/>
      <c r="AZ209" s="155"/>
      <c r="BA209" s="155"/>
      <c r="BB209" s="155"/>
      <c r="BC209" s="155"/>
      <c r="BD209" s="155"/>
      <c r="BE209" s="155"/>
      <c r="BF209" s="155"/>
      <c r="BG209" s="155"/>
      <c r="BH209" s="155"/>
      <c r="BI209" s="155"/>
    </row>
    <row r="210" spans="1:61" s="65" customFormat="1" ht="90.75" hidden="1" customHeight="1" x14ac:dyDescent="1.25">
      <c r="A210" s="448"/>
      <c r="B210" s="448"/>
      <c r="C210" s="448"/>
      <c r="D210" s="448"/>
      <c r="E210" s="448"/>
      <c r="F210" s="448"/>
      <c r="G210" s="155"/>
      <c r="H210" s="155"/>
      <c r="I210" s="155"/>
      <c r="J210" s="155"/>
      <c r="K210" s="155"/>
      <c r="L210" s="155"/>
      <c r="M210" s="155"/>
      <c r="N210" s="155"/>
      <c r="O210" s="155"/>
      <c r="P210" s="155"/>
      <c r="Q210" s="155"/>
      <c r="R210" s="131"/>
      <c r="S210" s="131"/>
      <c r="T210" s="155"/>
      <c r="U210" s="155"/>
      <c r="V210" s="155"/>
      <c r="W210" s="155"/>
      <c r="X210" s="155"/>
      <c r="Y210" s="155"/>
      <c r="Z210" s="155"/>
      <c r="AA210" s="155"/>
      <c r="AB210" s="155"/>
      <c r="AC210" s="155"/>
      <c r="AD210" s="155"/>
      <c r="AE210" s="156"/>
      <c r="AF210" s="155"/>
      <c r="AG210" s="155"/>
      <c r="AH210" s="155"/>
      <c r="AI210" s="155"/>
      <c r="AJ210" s="448"/>
      <c r="AK210" s="448"/>
      <c r="AL210" s="448"/>
      <c r="AM210" s="448"/>
      <c r="AN210" s="448"/>
      <c r="AO210" s="448"/>
      <c r="AP210" s="155"/>
      <c r="AQ210" s="155"/>
      <c r="AR210" s="155"/>
      <c r="AS210" s="155"/>
      <c r="AT210" s="155"/>
      <c r="AU210" s="155"/>
      <c r="AV210" s="155"/>
      <c r="AW210" s="155"/>
      <c r="AX210" s="155"/>
      <c r="AY210" s="155"/>
      <c r="AZ210" s="155"/>
      <c r="BA210" s="155"/>
      <c r="BB210" s="155"/>
      <c r="BC210" s="155"/>
      <c r="BD210" s="155"/>
      <c r="BE210" s="155"/>
      <c r="BF210" s="155"/>
      <c r="BG210" s="155"/>
      <c r="BH210" s="155"/>
      <c r="BI210" s="155"/>
    </row>
    <row r="211" spans="1:61" s="65" customFormat="1" ht="35.25" hidden="1" customHeight="1" x14ac:dyDescent="1.25">
      <c r="A211" s="181"/>
      <c r="B211" s="181"/>
      <c r="C211" s="181"/>
      <c r="D211" s="181"/>
      <c r="E211" s="181"/>
      <c r="F211" s="181"/>
      <c r="G211" s="155"/>
      <c r="H211" s="155"/>
      <c r="I211" s="155"/>
      <c r="J211" s="155"/>
      <c r="K211" s="155"/>
      <c r="L211" s="155"/>
      <c r="M211" s="155"/>
      <c r="N211" s="155"/>
      <c r="O211" s="155"/>
      <c r="P211" s="155"/>
      <c r="Q211" s="155"/>
      <c r="R211" s="131"/>
      <c r="S211" s="131"/>
      <c r="T211" s="155"/>
      <c r="U211" s="155"/>
      <c r="V211" s="155"/>
      <c r="W211" s="155"/>
      <c r="X211" s="155"/>
      <c r="Y211" s="155"/>
      <c r="Z211" s="155"/>
      <c r="AA211" s="155"/>
      <c r="AB211" s="155"/>
      <c r="AC211" s="155"/>
      <c r="AD211" s="155"/>
      <c r="AE211" s="156"/>
      <c r="AF211" s="155"/>
      <c r="AG211" s="155"/>
      <c r="AH211" s="155"/>
      <c r="AI211" s="155"/>
      <c r="AJ211" s="181"/>
      <c r="AK211" s="181"/>
      <c r="AL211" s="181"/>
      <c r="AM211" s="181"/>
      <c r="AN211" s="181"/>
      <c r="AO211" s="181"/>
      <c r="AP211" s="155"/>
      <c r="AQ211" s="155"/>
      <c r="AR211" s="155"/>
      <c r="AS211" s="155"/>
      <c r="AT211" s="155"/>
      <c r="AU211" s="155"/>
      <c r="AV211" s="155"/>
      <c r="AW211" s="155"/>
      <c r="AX211" s="155"/>
      <c r="AY211" s="155"/>
      <c r="AZ211" s="155"/>
      <c r="BA211" s="155"/>
      <c r="BB211" s="155"/>
      <c r="BC211" s="155"/>
      <c r="BD211" s="155"/>
      <c r="BE211" s="155"/>
      <c r="BF211" s="155"/>
      <c r="BG211" s="155"/>
      <c r="BH211" s="155"/>
      <c r="BI211" s="155"/>
    </row>
    <row r="212" spans="1:61" s="65" customFormat="1" ht="176.25" customHeight="1" x14ac:dyDescent="1.25">
      <c r="A212" s="388" t="s">
        <v>329</v>
      </c>
      <c r="B212" s="388"/>
      <c r="C212" s="388"/>
      <c r="D212" s="388"/>
      <c r="E212" s="388"/>
      <c r="F212" s="388"/>
      <c r="G212" s="388"/>
      <c r="H212" s="388"/>
      <c r="I212" s="388"/>
      <c r="J212" s="388"/>
      <c r="K212" s="388"/>
      <c r="L212" s="388"/>
      <c r="M212" s="388"/>
      <c r="N212" s="388"/>
      <c r="O212" s="388"/>
      <c r="P212" s="388"/>
      <c r="Q212" s="388"/>
      <c r="R212" s="388"/>
      <c r="S212" s="388"/>
      <c r="T212" s="388"/>
      <c r="U212" s="388"/>
      <c r="V212" s="388"/>
      <c r="W212" s="388"/>
      <c r="X212" s="388"/>
      <c r="Y212" s="388"/>
      <c r="Z212" s="388"/>
      <c r="AA212" s="388"/>
      <c r="AB212" s="388"/>
      <c r="AC212" s="388"/>
      <c r="AD212" s="155"/>
      <c r="AE212" s="156"/>
      <c r="AF212" s="155"/>
      <c r="AG212" s="155"/>
      <c r="AH212" s="155"/>
      <c r="AI212" s="155"/>
      <c r="AJ212" s="388" t="s">
        <v>253</v>
      </c>
      <c r="AK212" s="388"/>
      <c r="AL212" s="388"/>
      <c r="AM212" s="388"/>
      <c r="AN212" s="388"/>
      <c r="AO212" s="388"/>
      <c r="AP212" s="388"/>
      <c r="AQ212" s="388"/>
      <c r="AR212" s="388"/>
      <c r="AS212" s="388"/>
      <c r="AT212" s="388"/>
      <c r="AU212" s="388"/>
      <c r="AV212" s="388"/>
      <c r="AW212" s="388"/>
      <c r="AX212" s="388"/>
      <c r="AY212" s="388"/>
      <c r="AZ212" s="388"/>
      <c r="BA212" s="388"/>
      <c r="BB212" s="388"/>
      <c r="BC212" s="388"/>
      <c r="BD212" s="115"/>
      <c r="BE212" s="115"/>
      <c r="BF212" s="155"/>
      <c r="BG212" s="155"/>
      <c r="BH212" s="155"/>
      <c r="BI212" s="155"/>
    </row>
    <row r="213" spans="1:61" s="65" customFormat="1" ht="102" customHeight="1" x14ac:dyDescent="1.25">
      <c r="A213" s="342"/>
      <c r="B213" s="342"/>
      <c r="C213" s="342"/>
      <c r="D213" s="342"/>
      <c r="E213" s="342"/>
      <c r="F213" s="342"/>
      <c r="G213" s="155"/>
      <c r="H213" s="373" t="s">
        <v>330</v>
      </c>
      <c r="I213" s="373"/>
      <c r="J213" s="373"/>
      <c r="K213" s="373"/>
      <c r="L213" s="373"/>
      <c r="M213" s="373"/>
      <c r="N213" s="180"/>
      <c r="O213" s="180"/>
      <c r="P213" s="180"/>
      <c r="Q213" s="180"/>
      <c r="R213" s="180"/>
      <c r="S213" s="180"/>
      <c r="T213" s="180"/>
      <c r="U213" s="180"/>
      <c r="V213" s="180"/>
      <c r="W213" s="180"/>
      <c r="X213" s="180"/>
      <c r="Y213" s="180"/>
      <c r="Z213" s="180"/>
      <c r="AA213" s="180"/>
      <c r="AB213" s="180"/>
      <c r="AC213" s="180"/>
      <c r="AD213" s="155"/>
      <c r="AE213" s="156"/>
      <c r="AF213" s="155"/>
      <c r="AG213" s="155"/>
      <c r="AH213" s="155"/>
      <c r="AI213" s="155"/>
      <c r="AJ213" s="342"/>
      <c r="AK213" s="342"/>
      <c r="AL213" s="342"/>
      <c r="AM213" s="342"/>
      <c r="AN213" s="342"/>
      <c r="AO213" s="342"/>
      <c r="AP213" s="155"/>
      <c r="AQ213" s="373" t="s">
        <v>117</v>
      </c>
      <c r="AR213" s="373"/>
      <c r="AS213" s="373"/>
      <c r="AT213" s="373"/>
      <c r="AU213" s="373"/>
      <c r="AV213" s="373"/>
      <c r="AW213" s="155"/>
      <c r="AX213" s="155"/>
      <c r="AY213" s="155"/>
      <c r="AZ213" s="155"/>
      <c r="BA213" s="155"/>
      <c r="BB213" s="155"/>
      <c r="BC213" s="155"/>
      <c r="BD213" s="115"/>
      <c r="BE213" s="115"/>
      <c r="BF213" s="155"/>
      <c r="BG213" s="155"/>
      <c r="BH213" s="155"/>
      <c r="BI213" s="155"/>
    </row>
    <row r="214" spans="1:61" s="65" customFormat="1" ht="101.25" customHeight="1" x14ac:dyDescent="1.25">
      <c r="A214" s="373" t="s">
        <v>290</v>
      </c>
      <c r="B214" s="373"/>
      <c r="C214" s="373"/>
      <c r="D214" s="373"/>
      <c r="E214" s="373"/>
      <c r="F214" s="373"/>
      <c r="G214" s="373"/>
      <c r="H214" s="373"/>
      <c r="I214" s="373"/>
      <c r="J214" s="373"/>
      <c r="K214" s="373"/>
      <c r="L214" s="373"/>
      <c r="M214" s="373"/>
      <c r="N214" s="180"/>
      <c r="O214" s="180"/>
      <c r="P214" s="180"/>
      <c r="Q214" s="180"/>
      <c r="R214" s="180"/>
      <c r="S214" s="180"/>
      <c r="T214" s="180"/>
      <c r="U214" s="180"/>
      <c r="V214" s="180"/>
      <c r="W214" s="180"/>
      <c r="X214" s="180"/>
      <c r="Y214" s="180"/>
      <c r="Z214" s="180"/>
      <c r="AA214" s="180"/>
      <c r="AB214" s="180"/>
      <c r="AC214" s="180"/>
      <c r="AD214" s="155"/>
      <c r="AE214" s="156"/>
      <c r="AF214" s="155"/>
      <c r="AG214" s="155"/>
      <c r="AH214" s="155"/>
      <c r="AI214" s="155"/>
      <c r="AJ214" s="373" t="s">
        <v>290</v>
      </c>
      <c r="AK214" s="373"/>
      <c r="AL214" s="373"/>
      <c r="AM214" s="373"/>
      <c r="AN214" s="373"/>
      <c r="AO214" s="373"/>
      <c r="AP214" s="373"/>
      <c r="AQ214" s="373"/>
      <c r="AR214" s="373"/>
      <c r="AS214" s="373"/>
      <c r="AT214" s="373"/>
      <c r="AU214" s="373"/>
      <c r="AV214" s="373"/>
      <c r="AW214" s="155"/>
      <c r="AX214" s="155"/>
      <c r="AY214" s="155"/>
      <c r="AZ214" s="155"/>
      <c r="BA214" s="155"/>
      <c r="BB214" s="155"/>
      <c r="BC214" s="155"/>
      <c r="BD214" s="155"/>
      <c r="BE214" s="155"/>
      <c r="BF214" s="155"/>
      <c r="BG214" s="155"/>
      <c r="BH214" s="155"/>
      <c r="BI214" s="155"/>
    </row>
    <row r="215" spans="1:61" s="65" customFormat="1" ht="52.5" customHeight="1" x14ac:dyDescent="1.25">
      <c r="A215" s="448"/>
      <c r="B215" s="448"/>
      <c r="C215" s="448"/>
      <c r="D215" s="448"/>
      <c r="E215" s="448"/>
      <c r="F215" s="448"/>
      <c r="G215" s="155"/>
      <c r="H215" s="155"/>
      <c r="I215" s="155"/>
      <c r="J215" s="155"/>
      <c r="K215" s="155"/>
      <c r="L215" s="155"/>
      <c r="M215" s="155"/>
      <c r="N215" s="155"/>
      <c r="O215" s="155"/>
      <c r="P215" s="155"/>
      <c r="Q215" s="155"/>
      <c r="R215" s="131"/>
      <c r="S215" s="131"/>
      <c r="T215" s="155"/>
      <c r="U215" s="155"/>
      <c r="V215" s="155"/>
      <c r="W215" s="155"/>
      <c r="X215" s="155"/>
      <c r="Y215" s="155"/>
      <c r="Z215" s="155"/>
      <c r="AA215" s="155"/>
      <c r="AB215" s="155"/>
      <c r="AC215" s="155"/>
      <c r="AD215" s="155"/>
      <c r="AE215" s="156"/>
      <c r="AF215" s="155"/>
      <c r="AG215" s="155"/>
      <c r="AH215" s="155"/>
      <c r="AI215" s="155"/>
      <c r="AJ215" s="449"/>
      <c r="AK215" s="449"/>
      <c r="AL215" s="449"/>
      <c r="AM215" s="449"/>
      <c r="AN215" s="449"/>
      <c r="AO215" s="449"/>
      <c r="AP215" s="155"/>
      <c r="AQ215" s="155"/>
      <c r="AR215" s="155"/>
      <c r="AS215" s="155"/>
      <c r="AT215" s="155"/>
      <c r="AU215" s="155"/>
      <c r="AV215" s="155"/>
      <c r="AW215" s="155"/>
      <c r="AX215" s="155"/>
      <c r="AY215" s="155"/>
      <c r="AZ215" s="155"/>
      <c r="BA215" s="155"/>
      <c r="BB215" s="155"/>
      <c r="BC215" s="155"/>
      <c r="BD215" s="155"/>
      <c r="BE215" s="155"/>
      <c r="BF215" s="155"/>
      <c r="BG215" s="155"/>
      <c r="BH215" s="155"/>
      <c r="BI215" s="155"/>
    </row>
    <row r="216" spans="1:61" s="65" customFormat="1" ht="0.75" customHeight="1" x14ac:dyDescent="1.25">
      <c r="R216" s="66"/>
      <c r="S216" s="66"/>
      <c r="AD216" s="155"/>
      <c r="AE216" s="156"/>
      <c r="AF216" s="155"/>
      <c r="AG216" s="155"/>
      <c r="AH216" s="155"/>
      <c r="AI216" s="155"/>
      <c r="AJ216" s="448"/>
      <c r="AK216" s="448"/>
      <c r="AL216" s="448"/>
      <c r="AM216" s="448"/>
      <c r="AN216" s="448"/>
      <c r="AO216" s="448"/>
      <c r="AP216" s="155"/>
      <c r="AQ216" s="155"/>
      <c r="AR216" s="155"/>
      <c r="AS216" s="155"/>
      <c r="AT216" s="155"/>
      <c r="AU216" s="155"/>
      <c r="AV216" s="155"/>
      <c r="AW216" s="155"/>
      <c r="AX216" s="155"/>
      <c r="AY216" s="155"/>
      <c r="AZ216" s="155"/>
      <c r="BA216" s="155"/>
      <c r="BB216" s="155"/>
      <c r="BC216" s="155"/>
      <c r="BD216" s="155"/>
      <c r="BE216" s="155"/>
      <c r="BF216" s="155"/>
      <c r="BG216" s="155"/>
      <c r="BH216" s="155"/>
      <c r="BI216" s="155"/>
    </row>
    <row r="217" spans="1:61" s="65" customFormat="1" ht="93.75" customHeight="1" x14ac:dyDescent="1.25">
      <c r="A217" s="373" t="s">
        <v>135</v>
      </c>
      <c r="B217" s="373"/>
      <c r="C217" s="373"/>
      <c r="D217" s="373"/>
      <c r="E217" s="373"/>
      <c r="F217" s="373"/>
      <c r="G217" s="373"/>
      <c r="H217" s="373"/>
      <c r="I217" s="373"/>
      <c r="J217" s="373"/>
      <c r="K217" s="373"/>
      <c r="L217" s="373"/>
      <c r="M217" s="373"/>
      <c r="N217" s="373"/>
      <c r="O217" s="373"/>
      <c r="P217" s="373"/>
      <c r="Q217" s="373"/>
      <c r="R217" s="373"/>
      <c r="S217" s="373"/>
      <c r="T217" s="373"/>
      <c r="U217" s="373"/>
      <c r="V217" s="373"/>
      <c r="W217" s="373"/>
      <c r="X217" s="373"/>
      <c r="Y217" s="373"/>
      <c r="Z217" s="373"/>
      <c r="AA217" s="373"/>
      <c r="AB217" s="373"/>
      <c r="AC217" s="373"/>
      <c r="AD217" s="373"/>
      <c r="AE217" s="373"/>
      <c r="AF217" s="373"/>
      <c r="AG217" s="155"/>
      <c r="AH217" s="155"/>
      <c r="AI217" s="155"/>
      <c r="AJ217" s="460" t="s">
        <v>110</v>
      </c>
      <c r="AK217" s="460"/>
      <c r="AL217" s="460"/>
      <c r="AM217" s="460"/>
      <c r="AN217" s="460"/>
      <c r="AO217" s="460"/>
      <c r="AP217" s="460"/>
      <c r="AQ217" s="460"/>
      <c r="AR217" s="460"/>
      <c r="AS217" s="460"/>
      <c r="AT217" s="460"/>
      <c r="AU217" s="460"/>
      <c r="AV217" s="460"/>
      <c r="AW217" s="460"/>
      <c r="AX217" s="460"/>
      <c r="AY217" s="460"/>
      <c r="AZ217" s="460"/>
      <c r="BA217" s="460"/>
      <c r="BB217" s="460"/>
      <c r="BC217" s="460"/>
      <c r="BD217" s="155"/>
      <c r="BE217" s="155"/>
      <c r="BF217" s="155"/>
      <c r="BG217" s="155"/>
      <c r="BH217" s="155"/>
      <c r="BI217" s="155"/>
    </row>
    <row r="218" spans="1:61" s="65" customFormat="1" ht="65.25" customHeight="1" x14ac:dyDescent="1.25">
      <c r="A218" s="373"/>
      <c r="B218" s="373"/>
      <c r="C218" s="373"/>
      <c r="D218" s="373"/>
      <c r="E218" s="373"/>
      <c r="F218" s="373"/>
      <c r="G218" s="373"/>
      <c r="H218" s="373"/>
      <c r="I218" s="373"/>
      <c r="J218" s="373"/>
      <c r="K218" s="373"/>
      <c r="L218" s="373"/>
      <c r="M218" s="373"/>
      <c r="N218" s="373"/>
      <c r="O218" s="373"/>
      <c r="P218" s="373"/>
      <c r="Q218" s="373"/>
      <c r="R218" s="373"/>
      <c r="S218" s="373"/>
      <c r="T218" s="373"/>
      <c r="U218" s="373"/>
      <c r="V218" s="373"/>
      <c r="W218" s="373"/>
      <c r="X218" s="373"/>
      <c r="Y218" s="373"/>
      <c r="Z218" s="373"/>
      <c r="AA218" s="373"/>
      <c r="AB218" s="373"/>
      <c r="AC218" s="373"/>
      <c r="AD218" s="373"/>
      <c r="AE218" s="373"/>
      <c r="AF218" s="373"/>
      <c r="AG218" s="155"/>
      <c r="AH218" s="155"/>
      <c r="AI218" s="155"/>
      <c r="AJ218" s="342"/>
      <c r="AK218" s="342"/>
      <c r="AL218" s="342"/>
      <c r="AM218" s="342"/>
      <c r="AN218" s="342"/>
      <c r="AO218" s="342"/>
      <c r="AP218" s="155"/>
      <c r="AQ218" s="373" t="s">
        <v>283</v>
      </c>
      <c r="AR218" s="373"/>
      <c r="AS218" s="373"/>
      <c r="AT218" s="373"/>
      <c r="AU218" s="373"/>
      <c r="AV218" s="373"/>
      <c r="AW218" s="373"/>
      <c r="AX218" s="373"/>
      <c r="AY218" s="373"/>
      <c r="AZ218" s="373"/>
      <c r="BA218" s="132"/>
      <c r="BB218" s="132"/>
      <c r="BC218" s="132"/>
      <c r="BD218" s="155"/>
      <c r="BE218" s="155"/>
      <c r="BF218" s="155"/>
      <c r="BG218" s="155"/>
      <c r="BH218" s="155"/>
      <c r="BI218" s="155"/>
    </row>
    <row r="219" spans="1:61" s="65" customFormat="1" ht="77.25" customHeight="1" x14ac:dyDescent="1.25">
      <c r="A219" s="457" t="s">
        <v>136</v>
      </c>
      <c r="B219" s="457"/>
      <c r="C219" s="457"/>
      <c r="D219" s="457"/>
      <c r="E219" s="457"/>
      <c r="F219" s="457"/>
      <c r="G219" s="457"/>
      <c r="H219" s="457"/>
      <c r="I219" s="457"/>
      <c r="J219" s="457"/>
      <c r="K219" s="457"/>
      <c r="L219" s="457"/>
      <c r="M219" s="457"/>
      <c r="N219" s="457"/>
      <c r="O219" s="457"/>
      <c r="P219" s="457"/>
      <c r="Q219" s="457"/>
      <c r="R219" s="457"/>
      <c r="S219" s="457"/>
      <c r="T219" s="457"/>
      <c r="U219" s="457"/>
      <c r="V219" s="457"/>
      <c r="W219" s="457"/>
      <c r="X219" s="457"/>
      <c r="Y219" s="457"/>
      <c r="Z219" s="457"/>
      <c r="AA219" s="457"/>
      <c r="AB219" s="457"/>
      <c r="AC219" s="132"/>
      <c r="AD219" s="132"/>
      <c r="AE219" s="132"/>
      <c r="AF219" s="132"/>
      <c r="AG219" s="155"/>
      <c r="AH219" s="155"/>
      <c r="AI219" s="155"/>
      <c r="AJ219" s="373" t="s">
        <v>290</v>
      </c>
      <c r="AK219" s="373"/>
      <c r="AL219" s="373"/>
      <c r="AM219" s="373"/>
      <c r="AN219" s="373"/>
      <c r="AO219" s="373"/>
      <c r="AP219" s="373"/>
      <c r="AQ219" s="373"/>
      <c r="AR219" s="373"/>
      <c r="AS219" s="373"/>
      <c r="AT219" s="373"/>
      <c r="AU219" s="373"/>
      <c r="AV219" s="373"/>
      <c r="AW219" s="373"/>
      <c r="AX219" s="373"/>
      <c r="AY219" s="373"/>
      <c r="AZ219" s="373"/>
      <c r="BA219" s="155"/>
      <c r="BB219" s="155"/>
      <c r="BC219" s="155"/>
      <c r="BD219" s="155"/>
      <c r="BE219" s="155"/>
      <c r="BF219" s="155"/>
      <c r="BG219" s="155"/>
      <c r="BH219" s="155"/>
      <c r="BI219" s="155"/>
    </row>
    <row r="220" spans="1:61" s="65" customFormat="1" ht="35.25" customHeight="1" x14ac:dyDescent="1.25">
      <c r="AD220" s="155"/>
      <c r="AE220" s="156"/>
      <c r="AF220" s="155"/>
      <c r="AG220" s="155"/>
      <c r="AH220" s="155"/>
      <c r="AI220" s="155"/>
      <c r="AJ220" s="448"/>
      <c r="AK220" s="448"/>
      <c r="AL220" s="448"/>
      <c r="AM220" s="448"/>
      <c r="AN220" s="448"/>
      <c r="AO220" s="448"/>
      <c r="AP220" s="155"/>
      <c r="AQ220" s="132"/>
      <c r="AR220" s="155"/>
      <c r="AS220" s="155"/>
      <c r="AT220" s="155"/>
      <c r="AU220" s="155"/>
      <c r="AV220" s="155"/>
      <c r="AW220" s="155"/>
      <c r="AX220" s="155"/>
      <c r="AY220" s="155"/>
      <c r="AZ220" s="155"/>
      <c r="BA220" s="155"/>
      <c r="BB220" s="155"/>
      <c r="BC220" s="155"/>
      <c r="BD220" s="155"/>
      <c r="BE220" s="155"/>
      <c r="BF220" s="155"/>
      <c r="BG220" s="155"/>
      <c r="BH220" s="155"/>
      <c r="BI220" s="155"/>
    </row>
    <row r="221" spans="1:61" s="30" customFormat="1" ht="95.25" customHeight="1" x14ac:dyDescent="1.3">
      <c r="AD221" s="42"/>
      <c r="AE221" s="41"/>
      <c r="AF221" s="42"/>
      <c r="AG221" s="42"/>
      <c r="AH221" s="42"/>
      <c r="AI221" s="42"/>
      <c r="AK221" s="48"/>
      <c r="AL221" s="48"/>
      <c r="AM221" s="48"/>
      <c r="AN221" s="48"/>
      <c r="AO221" s="48"/>
      <c r="AP221" s="48"/>
      <c r="AQ221" s="48"/>
      <c r="AR221" s="48"/>
      <c r="AS221" s="48"/>
      <c r="AT221" s="48"/>
      <c r="AU221" s="48"/>
      <c r="AV221" s="48"/>
      <c r="AW221" s="42"/>
      <c r="AX221" s="42"/>
      <c r="AY221" s="42"/>
      <c r="AZ221" s="42"/>
      <c r="BF221" s="31"/>
      <c r="BG221" s="31"/>
      <c r="BH221" s="31"/>
      <c r="BI221" s="31"/>
    </row>
    <row r="222" spans="1:61" s="30" customFormat="1" ht="69.75" hidden="1" customHeight="1" x14ac:dyDescent="1.3">
      <c r="A222" s="496"/>
      <c r="B222" s="496"/>
      <c r="C222" s="496"/>
      <c r="D222" s="496"/>
      <c r="E222" s="496"/>
      <c r="F222" s="496"/>
      <c r="G222" s="45"/>
      <c r="H222" s="45"/>
      <c r="I222" s="45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2"/>
      <c r="AE222" s="41"/>
      <c r="AF222" s="42"/>
      <c r="AG222" s="42"/>
      <c r="AH222" s="42"/>
      <c r="AI222" s="42"/>
      <c r="AJ222" s="496"/>
      <c r="AK222" s="496"/>
      <c r="AL222" s="496"/>
      <c r="AM222" s="496"/>
      <c r="AN222" s="496"/>
      <c r="AO222" s="496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F222" s="31"/>
      <c r="BG222" s="31"/>
      <c r="BH222" s="31"/>
      <c r="BI222" s="31"/>
    </row>
    <row r="223" spans="1:61" s="30" customFormat="1" ht="30.6" hidden="1" customHeight="1" x14ac:dyDescent="1.3">
      <c r="R223" s="35"/>
      <c r="S223" s="35"/>
      <c r="AE223" s="41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F223" s="31"/>
      <c r="BG223" s="31"/>
      <c r="BH223" s="31"/>
      <c r="BI223" s="31"/>
    </row>
    <row r="224" spans="1:61" s="30" customFormat="1" ht="24.6" customHeight="1" x14ac:dyDescent="1.3">
      <c r="AG224" s="46"/>
      <c r="AH224" s="46"/>
      <c r="BF224" s="31"/>
      <c r="BG224" s="31"/>
      <c r="BH224" s="31"/>
      <c r="BI224" s="31"/>
    </row>
    <row r="225" spans="1:61" s="30" customFormat="1" ht="129" customHeight="1" x14ac:dyDescent="1.3">
      <c r="AG225" s="43"/>
      <c r="AH225" s="43"/>
      <c r="BF225" s="31"/>
      <c r="BG225" s="31"/>
      <c r="BH225" s="31"/>
      <c r="BI225" s="31"/>
    </row>
    <row r="226" spans="1:61" s="30" customFormat="1" ht="98.25" customHeight="1" x14ac:dyDescent="1.3">
      <c r="AG226" s="43"/>
      <c r="AH226" s="43"/>
      <c r="BF226" s="31"/>
      <c r="BG226" s="31"/>
      <c r="BH226" s="31"/>
      <c r="BI226" s="31"/>
    </row>
    <row r="227" spans="1:61" ht="30.6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9"/>
      <c r="S227" s="9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21"/>
      <c r="BG227" s="21"/>
      <c r="BH227" s="21"/>
      <c r="BI227" s="21"/>
    </row>
    <row r="228" spans="1:61" ht="30.6" customHeight="1" x14ac:dyDescent="0.55000000000000004">
      <c r="A228" s="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5"/>
      <c r="S228" s="15"/>
      <c r="T228" s="1"/>
      <c r="U228" s="1"/>
      <c r="V228" s="1"/>
      <c r="W228" s="1"/>
      <c r="X228" s="1"/>
    </row>
    <row r="229" spans="1:61" ht="27" customHeight="1" x14ac:dyDescent="0.25"/>
    <row r="230" spans="1:61" ht="24.6" customHeight="1" x14ac:dyDescent="0.25"/>
    <row r="231" spans="1:61" ht="27" customHeight="1" x14ac:dyDescent="0.25"/>
    <row r="232" spans="1:61" ht="24.6" customHeight="1" x14ac:dyDescent="0.25"/>
    <row r="233" spans="1:61" ht="27" customHeight="1" x14ac:dyDescent="0.25"/>
    <row r="234" spans="1:61" ht="30.6" customHeight="1" x14ac:dyDescent="0.25"/>
    <row r="235" spans="1:61" ht="33" customHeight="1" x14ac:dyDescent="0.25"/>
    <row r="236" spans="1:61" ht="27" customHeight="1" x14ac:dyDescent="0.25"/>
    <row r="237" spans="1:61" ht="24.6" customHeight="1" x14ac:dyDescent="0.25"/>
    <row r="238" spans="1:61" ht="27" customHeight="1" x14ac:dyDescent="0.25"/>
    <row r="239" spans="1:61" ht="24.6" customHeight="1" x14ac:dyDescent="0.25"/>
    <row r="240" spans="1:61" ht="27" customHeight="1" x14ac:dyDescent="0.25"/>
    <row r="241" ht="30.6" customHeight="1" x14ac:dyDescent="0.25"/>
    <row r="242" ht="24.6" customHeight="1" x14ac:dyDescent="0.25"/>
    <row r="243" ht="24.6" customHeight="1" x14ac:dyDescent="0.25"/>
    <row r="244" ht="27" customHeight="1" x14ac:dyDescent="0.25"/>
    <row r="245" ht="30.6" customHeight="1" x14ac:dyDescent="0.25"/>
    <row r="246" ht="30" customHeight="1" x14ac:dyDescent="0.25"/>
  </sheetData>
  <mergeCells count="1235">
    <mergeCell ref="BD37:BE37"/>
    <mergeCell ref="BF37:BI37"/>
    <mergeCell ref="B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BD38:BE38"/>
    <mergeCell ref="BF38:BI38"/>
    <mergeCell ref="AD69:AE69"/>
    <mergeCell ref="AB69:AC69"/>
    <mergeCell ref="Z69:AA69"/>
    <mergeCell ref="X69:Y69"/>
    <mergeCell ref="V69:W69"/>
    <mergeCell ref="BD44:BE44"/>
    <mergeCell ref="BF44:BI44"/>
    <mergeCell ref="BF60:BI60"/>
    <mergeCell ref="AX50:BC50"/>
    <mergeCell ref="X51:Y52"/>
    <mergeCell ref="Z51:AA52"/>
    <mergeCell ref="AB51:AC52"/>
    <mergeCell ref="AD51:AE52"/>
    <mergeCell ref="AF51:AH51"/>
    <mergeCell ref="AI51:AK51"/>
    <mergeCell ref="AL51:AN51"/>
    <mergeCell ref="AO51:AQ51"/>
    <mergeCell ref="AR51:AT51"/>
    <mergeCell ref="AU51:AW51"/>
    <mergeCell ref="AX51:AZ51"/>
    <mergeCell ref="BA51:BC51"/>
    <mergeCell ref="A162:D162"/>
    <mergeCell ref="E162:BC162"/>
    <mergeCell ref="BD162:BI162"/>
    <mergeCell ref="BD63:BE63"/>
    <mergeCell ref="BF63:BI63"/>
    <mergeCell ref="B64:O64"/>
    <mergeCell ref="P64:Q64"/>
    <mergeCell ref="R64:S64"/>
    <mergeCell ref="BF72:BI72"/>
    <mergeCell ref="BD72:BE72"/>
    <mergeCell ref="AD72:AE72"/>
    <mergeCell ref="AB72:AC72"/>
    <mergeCell ref="Z72:AA72"/>
    <mergeCell ref="X72:Y72"/>
    <mergeCell ref="V72:W72"/>
    <mergeCell ref="T72:U72"/>
    <mergeCell ref="R72:S72"/>
    <mergeCell ref="P72:Q72"/>
    <mergeCell ref="T64:U64"/>
    <mergeCell ref="V64:W64"/>
    <mergeCell ref="X64:Y64"/>
    <mergeCell ref="Z64:AA64"/>
    <mergeCell ref="AB64:AC64"/>
    <mergeCell ref="AD64:AE64"/>
    <mergeCell ref="BD64:BE64"/>
    <mergeCell ref="BF64:BI64"/>
    <mergeCell ref="BD67:BE67"/>
    <mergeCell ref="BD65:BE65"/>
    <mergeCell ref="BF65:BI65"/>
    <mergeCell ref="T69:U69"/>
    <mergeCell ref="R69:S69"/>
    <mergeCell ref="P69:Q69"/>
    <mergeCell ref="B69:O69"/>
    <mergeCell ref="BF68:BI69"/>
    <mergeCell ref="BD68:BE68"/>
    <mergeCell ref="P71:Q71"/>
    <mergeCell ref="B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R63:S63"/>
    <mergeCell ref="T63:U63"/>
    <mergeCell ref="V63:W63"/>
    <mergeCell ref="X63:Y63"/>
    <mergeCell ref="Z63:AA63"/>
    <mergeCell ref="AB63:AC63"/>
    <mergeCell ref="AD63:AE63"/>
    <mergeCell ref="AD68:AE68"/>
    <mergeCell ref="AB68:AC68"/>
    <mergeCell ref="Z68:AA68"/>
    <mergeCell ref="X68:Y68"/>
    <mergeCell ref="V68:W68"/>
    <mergeCell ref="T68:U68"/>
    <mergeCell ref="R68:S68"/>
    <mergeCell ref="P68:Q68"/>
    <mergeCell ref="B68:O68"/>
    <mergeCell ref="B44:O44"/>
    <mergeCell ref="A49:A52"/>
    <mergeCell ref="B49:O52"/>
    <mergeCell ref="P49:Q52"/>
    <mergeCell ref="R49:S52"/>
    <mergeCell ref="T49:AE49"/>
    <mergeCell ref="AF49:BC49"/>
    <mergeCell ref="B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B43:O43"/>
    <mergeCell ref="P43:Q43"/>
    <mergeCell ref="R43:S43"/>
    <mergeCell ref="T43:U43"/>
    <mergeCell ref="V43:W43"/>
    <mergeCell ref="X43:Y43"/>
    <mergeCell ref="Z43:AA43"/>
    <mergeCell ref="AB43:AC43"/>
    <mergeCell ref="P44:Q44"/>
    <mergeCell ref="R44:S44"/>
    <mergeCell ref="T44:U44"/>
    <mergeCell ref="V44:W44"/>
    <mergeCell ref="X44:Y44"/>
    <mergeCell ref="Z44:AA44"/>
    <mergeCell ref="AB44:AC44"/>
    <mergeCell ref="AD44:AE44"/>
    <mergeCell ref="AR50:AW50"/>
    <mergeCell ref="BD69:BE69"/>
    <mergeCell ref="A131:S131"/>
    <mergeCell ref="T131:U131"/>
    <mergeCell ref="V131:W131"/>
    <mergeCell ref="BF133:BI133"/>
    <mergeCell ref="P61:Q61"/>
    <mergeCell ref="R61:S61"/>
    <mergeCell ref="T61:U61"/>
    <mergeCell ref="V61:W61"/>
    <mergeCell ref="X61:Y61"/>
    <mergeCell ref="Z61:AA61"/>
    <mergeCell ref="AB61:AC61"/>
    <mergeCell ref="AD61:AE61"/>
    <mergeCell ref="BD61:BE61"/>
    <mergeCell ref="BF61:BI61"/>
    <mergeCell ref="B62:O62"/>
    <mergeCell ref="P62:Q62"/>
    <mergeCell ref="R62:S62"/>
    <mergeCell ref="T62:U62"/>
    <mergeCell ref="V62:W62"/>
    <mergeCell ref="X62:Y62"/>
    <mergeCell ref="Z62:AA62"/>
    <mergeCell ref="B72:O72"/>
    <mergeCell ref="BF71:BI71"/>
    <mergeCell ref="BD71:BE71"/>
    <mergeCell ref="AD71:AE71"/>
    <mergeCell ref="AB71:AC71"/>
    <mergeCell ref="Z71:AA71"/>
    <mergeCell ref="X71:Y71"/>
    <mergeCell ref="V71:W71"/>
    <mergeCell ref="T71:U71"/>
    <mergeCell ref="R71:S71"/>
    <mergeCell ref="BF131:BI131"/>
    <mergeCell ref="A132:S132"/>
    <mergeCell ref="T132:U132"/>
    <mergeCell ref="V132:W132"/>
    <mergeCell ref="X132:Y132"/>
    <mergeCell ref="Z132:AA132"/>
    <mergeCell ref="A130:S130"/>
    <mergeCell ref="T130:U130"/>
    <mergeCell ref="V130:W130"/>
    <mergeCell ref="X130:Y130"/>
    <mergeCell ref="Z130:AA130"/>
    <mergeCell ref="AB130:AC130"/>
    <mergeCell ref="AD130:AE130"/>
    <mergeCell ref="BD130:BE130"/>
    <mergeCell ref="BF130:BI130"/>
    <mergeCell ref="P128:Q128"/>
    <mergeCell ref="R128:S128"/>
    <mergeCell ref="T128:U128"/>
    <mergeCell ref="V128:W128"/>
    <mergeCell ref="BF62:BI62"/>
    <mergeCell ref="T137:U137"/>
    <mergeCell ref="V137:W137"/>
    <mergeCell ref="X137:Y137"/>
    <mergeCell ref="Z137:AA137"/>
    <mergeCell ref="AB137:AC137"/>
    <mergeCell ref="AD137:AE137"/>
    <mergeCell ref="AF137:AH137"/>
    <mergeCell ref="AI137:AK137"/>
    <mergeCell ref="AL137:AN137"/>
    <mergeCell ref="AO137:AQ137"/>
    <mergeCell ref="AR137:AT137"/>
    <mergeCell ref="AU137:AW137"/>
    <mergeCell ref="AX137:AZ137"/>
    <mergeCell ref="BA137:BC137"/>
    <mergeCell ref="BD137:BE137"/>
    <mergeCell ref="BF137:BI137"/>
    <mergeCell ref="BF134:BI134"/>
    <mergeCell ref="BF132:BI132"/>
    <mergeCell ref="AR131:AW131"/>
    <mergeCell ref="X128:Y128"/>
    <mergeCell ref="Z128:AA128"/>
    <mergeCell ref="AB128:AC128"/>
    <mergeCell ref="AD128:AE128"/>
    <mergeCell ref="BD128:BE128"/>
    <mergeCell ref="BF128:BI128"/>
    <mergeCell ref="A129:BI129"/>
    <mergeCell ref="T100:U100"/>
    <mergeCell ref="V100:W100"/>
    <mergeCell ref="X134:Y134"/>
    <mergeCell ref="Z134:AA134"/>
    <mergeCell ref="AB134:AC134"/>
    <mergeCell ref="A137:S137"/>
    <mergeCell ref="BA133:BC133"/>
    <mergeCell ref="T133:U133"/>
    <mergeCell ref="V133:W133"/>
    <mergeCell ref="AB102:AC102"/>
    <mergeCell ref="AD102:AE102"/>
    <mergeCell ref="BD102:BE102"/>
    <mergeCell ref="A103:A104"/>
    <mergeCell ref="B103:O103"/>
    <mergeCell ref="AF132:AH132"/>
    <mergeCell ref="AI132:AK132"/>
    <mergeCell ref="AL132:AN132"/>
    <mergeCell ref="AO132:AQ132"/>
    <mergeCell ref="AR132:AT132"/>
    <mergeCell ref="AU132:AW132"/>
    <mergeCell ref="AX132:AZ132"/>
    <mergeCell ref="BA132:BC132"/>
    <mergeCell ref="BD132:BE132"/>
    <mergeCell ref="X131:Y131"/>
    <mergeCell ref="Z131:AA131"/>
    <mergeCell ref="AB131:AC131"/>
    <mergeCell ref="AD131:AE131"/>
    <mergeCell ref="AF131:AK131"/>
    <mergeCell ref="AL131:AQ131"/>
    <mergeCell ref="A134:S134"/>
    <mergeCell ref="T134:U134"/>
    <mergeCell ref="V134:W134"/>
    <mergeCell ref="B127:O127"/>
    <mergeCell ref="P127:Q127"/>
    <mergeCell ref="B128:O128"/>
    <mergeCell ref="X133:Y133"/>
    <mergeCell ref="Z133:AA133"/>
    <mergeCell ref="P1:AT1"/>
    <mergeCell ref="B60:O60"/>
    <mergeCell ref="P60:Q60"/>
    <mergeCell ref="R60:S60"/>
    <mergeCell ref="T60:U60"/>
    <mergeCell ref="V60:W60"/>
    <mergeCell ref="X60:Y60"/>
    <mergeCell ref="Z60:AA60"/>
    <mergeCell ref="AB60:AC60"/>
    <mergeCell ref="AD60:AE60"/>
    <mergeCell ref="BD60:BE60"/>
    <mergeCell ref="B101:O101"/>
    <mergeCell ref="P101:Q101"/>
    <mergeCell ref="AD134:AE134"/>
    <mergeCell ref="AF134:AH134"/>
    <mergeCell ref="AI134:AK134"/>
    <mergeCell ref="AL134:AN134"/>
    <mergeCell ref="AO134:AQ134"/>
    <mergeCell ref="AR134:AT134"/>
    <mergeCell ref="AU134:AW134"/>
    <mergeCell ref="AX134:AZ134"/>
    <mergeCell ref="BA134:BC134"/>
    <mergeCell ref="BD134:BE134"/>
    <mergeCell ref="AF133:AH133"/>
    <mergeCell ref="AI133:AK133"/>
    <mergeCell ref="AL133:AN133"/>
    <mergeCell ref="AO133:AQ133"/>
    <mergeCell ref="AR133:AT133"/>
    <mergeCell ref="AU133:AW133"/>
    <mergeCell ref="AX133:AZ133"/>
    <mergeCell ref="AB132:AC132"/>
    <mergeCell ref="AD132:AE132"/>
    <mergeCell ref="R127:S127"/>
    <mergeCell ref="T127:U127"/>
    <mergeCell ref="V127:W127"/>
    <mergeCell ref="B124:O124"/>
    <mergeCell ref="P124:Q124"/>
    <mergeCell ref="R124:S124"/>
    <mergeCell ref="T124:U124"/>
    <mergeCell ref="V124:W124"/>
    <mergeCell ref="X124:Y124"/>
    <mergeCell ref="Z124:AA124"/>
    <mergeCell ref="AB124:AC124"/>
    <mergeCell ref="AD124:AE124"/>
    <mergeCell ref="BD124:BE124"/>
    <mergeCell ref="BF124:BI124"/>
    <mergeCell ref="B125:O125"/>
    <mergeCell ref="P125:Q125"/>
    <mergeCell ref="R125:S125"/>
    <mergeCell ref="T125:U125"/>
    <mergeCell ref="V125:W125"/>
    <mergeCell ref="X127:Y127"/>
    <mergeCell ref="Z127:AA127"/>
    <mergeCell ref="AB127:AC127"/>
    <mergeCell ref="AD127:AE127"/>
    <mergeCell ref="BD127:BE127"/>
    <mergeCell ref="BF127:BI127"/>
    <mergeCell ref="B126:O126"/>
    <mergeCell ref="P126:Q126"/>
    <mergeCell ref="R126:S126"/>
    <mergeCell ref="T126:U126"/>
    <mergeCell ref="V126:W126"/>
    <mergeCell ref="R123:S123"/>
    <mergeCell ref="T123:U123"/>
    <mergeCell ref="B100:O100"/>
    <mergeCell ref="P100:Q100"/>
    <mergeCell ref="R100:S100"/>
    <mergeCell ref="AD126:AE126"/>
    <mergeCell ref="BD126:BE126"/>
    <mergeCell ref="BF126:BI126"/>
    <mergeCell ref="B121:O121"/>
    <mergeCell ref="P121:Q121"/>
    <mergeCell ref="R121:S121"/>
    <mergeCell ref="T121:U121"/>
    <mergeCell ref="V121:W121"/>
    <mergeCell ref="X121:Y121"/>
    <mergeCell ref="Z121:AA121"/>
    <mergeCell ref="AB121:AC121"/>
    <mergeCell ref="AD121:AE121"/>
    <mergeCell ref="BD121:BE121"/>
    <mergeCell ref="X125:Y125"/>
    <mergeCell ref="Z125:AA125"/>
    <mergeCell ref="AB125:AC125"/>
    <mergeCell ref="AD125:AE125"/>
    <mergeCell ref="BF125:BI125"/>
    <mergeCell ref="X123:Y123"/>
    <mergeCell ref="B122:O122"/>
    <mergeCell ref="BF122:BI122"/>
    <mergeCell ref="V123:W123"/>
    <mergeCell ref="BF123:BI123"/>
    <mergeCell ref="BD113:BE116"/>
    <mergeCell ref="AB120:AC120"/>
    <mergeCell ref="AD120:AE120"/>
    <mergeCell ref="Z120:AA120"/>
    <mergeCell ref="B107:O107"/>
    <mergeCell ref="P107:Q107"/>
    <mergeCell ref="R107:S107"/>
    <mergeCell ref="T107:U107"/>
    <mergeCell ref="V107:W107"/>
    <mergeCell ref="X107:Y107"/>
    <mergeCell ref="Z107:AA107"/>
    <mergeCell ref="AB107:AC107"/>
    <mergeCell ref="AD107:AE107"/>
    <mergeCell ref="BD107:BE107"/>
    <mergeCell ref="BF107:BI107"/>
    <mergeCell ref="AX115:AZ115"/>
    <mergeCell ref="BA115:BC115"/>
    <mergeCell ref="P117:Q117"/>
    <mergeCell ref="R117:S117"/>
    <mergeCell ref="R118:S118"/>
    <mergeCell ref="BF117:BI118"/>
    <mergeCell ref="B118:O118"/>
    <mergeCell ref="P118:Q118"/>
    <mergeCell ref="BF121:BI121"/>
    <mergeCell ref="P122:Q122"/>
    <mergeCell ref="X120:Y120"/>
    <mergeCell ref="R122:S122"/>
    <mergeCell ref="AD122:AE122"/>
    <mergeCell ref="BD122:BE122"/>
    <mergeCell ref="B123:O123"/>
    <mergeCell ref="P123:Q123"/>
    <mergeCell ref="X96:Y96"/>
    <mergeCell ref="Z99:AA99"/>
    <mergeCell ref="T99:U99"/>
    <mergeCell ref="R99:S99"/>
    <mergeCell ref="X99:Y99"/>
    <mergeCell ref="Z89:AA89"/>
    <mergeCell ref="P90:Q90"/>
    <mergeCell ref="B89:O89"/>
    <mergeCell ref="P89:Q89"/>
    <mergeCell ref="R89:S89"/>
    <mergeCell ref="AB103:AC103"/>
    <mergeCell ref="AD103:AE103"/>
    <mergeCell ref="AL115:AN115"/>
    <mergeCell ref="AO115:AQ115"/>
    <mergeCell ref="AR115:AT115"/>
    <mergeCell ref="BF101:BI101"/>
    <mergeCell ref="B102:O102"/>
    <mergeCell ref="P102:Q102"/>
    <mergeCell ref="R102:S102"/>
    <mergeCell ref="T102:U102"/>
    <mergeCell ref="V102:W102"/>
    <mergeCell ref="BD103:BE103"/>
    <mergeCell ref="BF102:BI102"/>
    <mergeCell ref="P103:Q103"/>
    <mergeCell ref="R103:S103"/>
    <mergeCell ref="Z104:AA104"/>
    <mergeCell ref="AF115:AH115"/>
    <mergeCell ref="B108:O108"/>
    <mergeCell ref="AB109:AC109"/>
    <mergeCell ref="AD105:AE105"/>
    <mergeCell ref="AF113:BC113"/>
    <mergeCell ref="T114:U116"/>
    <mergeCell ref="BF66:BI66"/>
    <mergeCell ref="B67:O67"/>
    <mergeCell ref="P67:Q67"/>
    <mergeCell ref="R67:S67"/>
    <mergeCell ref="BF67:BI67"/>
    <mergeCell ref="AD65:AE65"/>
    <mergeCell ref="AB65:AC65"/>
    <mergeCell ref="Z65:AA65"/>
    <mergeCell ref="X65:Y65"/>
    <mergeCell ref="T67:U67"/>
    <mergeCell ref="AB89:AC89"/>
    <mergeCell ref="X98:Y98"/>
    <mergeCell ref="R101:S101"/>
    <mergeCell ref="T101:U101"/>
    <mergeCell ref="V101:W101"/>
    <mergeCell ref="X100:Y100"/>
    <mergeCell ref="Z100:AA100"/>
    <mergeCell ref="AB100:AC100"/>
    <mergeCell ref="AD100:AE100"/>
    <mergeCell ref="BF100:BI100"/>
    <mergeCell ref="BD100:BE100"/>
    <mergeCell ref="X101:Y101"/>
    <mergeCell ref="Z101:AA101"/>
    <mergeCell ref="AB101:AC101"/>
    <mergeCell ref="B71:O71"/>
    <mergeCell ref="BF70:BI70"/>
    <mergeCell ref="AB70:AC70"/>
    <mergeCell ref="Z70:AA70"/>
    <mergeCell ref="X70:Y70"/>
    <mergeCell ref="V70:W70"/>
    <mergeCell ref="T70:U70"/>
    <mergeCell ref="R70:S70"/>
    <mergeCell ref="T89:U89"/>
    <mergeCell ref="BD90:BE90"/>
    <mergeCell ref="BF88:BI88"/>
    <mergeCell ref="B105:O105"/>
    <mergeCell ref="P105:Q105"/>
    <mergeCell ref="R105:S105"/>
    <mergeCell ref="T105:U105"/>
    <mergeCell ref="V105:W105"/>
    <mergeCell ref="A183:D183"/>
    <mergeCell ref="E183:BC183"/>
    <mergeCell ref="BD183:BI183"/>
    <mergeCell ref="A172:D172"/>
    <mergeCell ref="E172:BC172"/>
    <mergeCell ref="BD172:BI172"/>
    <mergeCell ref="A173:D173"/>
    <mergeCell ref="E173:BC173"/>
    <mergeCell ref="BD173:BI173"/>
    <mergeCell ref="A174:D174"/>
    <mergeCell ref="E174:BC174"/>
    <mergeCell ref="BD174:BI174"/>
    <mergeCell ref="A175:D175"/>
    <mergeCell ref="E175:BC175"/>
    <mergeCell ref="BD175:BI175"/>
    <mergeCell ref="A176:D176"/>
    <mergeCell ref="A179:D179"/>
    <mergeCell ref="E179:BC179"/>
    <mergeCell ref="V98:W98"/>
    <mergeCell ref="Z92:AA92"/>
    <mergeCell ref="B119:O119"/>
    <mergeCell ref="P119:Q119"/>
    <mergeCell ref="R119:S119"/>
    <mergeCell ref="T119:U119"/>
    <mergeCell ref="K140:M140"/>
    <mergeCell ref="N140:P140"/>
    <mergeCell ref="BF90:BI90"/>
    <mergeCell ref="X91:Y91"/>
    <mergeCell ref="T95:U95"/>
    <mergeCell ref="V95:W95"/>
    <mergeCell ref="X95:Y95"/>
    <mergeCell ref="AI115:AK115"/>
    <mergeCell ref="BD95:BE95"/>
    <mergeCell ref="BF92:BI92"/>
    <mergeCell ref="B98:O98"/>
    <mergeCell ref="P98:Q98"/>
    <mergeCell ref="Z95:AA95"/>
    <mergeCell ref="BD97:BE97"/>
    <mergeCell ref="P95:Q95"/>
    <mergeCell ref="R95:S95"/>
    <mergeCell ref="BD101:BE101"/>
    <mergeCell ref="T117:U117"/>
    <mergeCell ref="V117:W117"/>
    <mergeCell ref="X117:Y117"/>
    <mergeCell ref="Z117:AA117"/>
    <mergeCell ref="AB117:AC117"/>
    <mergeCell ref="AD117:AE117"/>
    <mergeCell ref="BD117:BE117"/>
    <mergeCell ref="R90:S90"/>
    <mergeCell ref="Z93:AA93"/>
    <mergeCell ref="BD98:BE98"/>
    <mergeCell ref="B96:O96"/>
    <mergeCell ref="P96:Q96"/>
    <mergeCell ref="R96:S96"/>
    <mergeCell ref="T103:U103"/>
    <mergeCell ref="V103:W103"/>
    <mergeCell ref="A117:A118"/>
    <mergeCell ref="B117:O117"/>
    <mergeCell ref="Q156:V156"/>
    <mergeCell ref="A155:G157"/>
    <mergeCell ref="BD170:BI170"/>
    <mergeCell ref="A154:G154"/>
    <mergeCell ref="Z157:AB157"/>
    <mergeCell ref="N155:P157"/>
    <mergeCell ref="Z156:AB156"/>
    <mergeCell ref="AB119:AC119"/>
    <mergeCell ref="AD119:AE119"/>
    <mergeCell ref="AP154:AT154"/>
    <mergeCell ref="BF119:BI120"/>
    <mergeCell ref="B120:O120"/>
    <mergeCell ref="P120:Q120"/>
    <mergeCell ref="R120:S120"/>
    <mergeCell ref="T120:U120"/>
    <mergeCell ref="V120:W120"/>
    <mergeCell ref="A119:A120"/>
    <mergeCell ref="T122:U122"/>
    <mergeCell ref="V122:W122"/>
    <mergeCell ref="X122:Y122"/>
    <mergeCell ref="W141:Y141"/>
    <mergeCell ref="Z141:AB141"/>
    <mergeCell ref="BD166:BI166"/>
    <mergeCell ref="BD167:BI167"/>
    <mergeCell ref="AM146:BI147"/>
    <mergeCell ref="A148:F148"/>
    <mergeCell ref="V119:W119"/>
    <mergeCell ref="X119:Y119"/>
    <mergeCell ref="Z119:AA119"/>
    <mergeCell ref="X126:Y126"/>
    <mergeCell ref="V99:W99"/>
    <mergeCell ref="B113:O116"/>
    <mergeCell ref="AD101:AE101"/>
    <mergeCell ref="P113:Q116"/>
    <mergeCell ref="R113:S116"/>
    <mergeCell ref="T113:AE113"/>
    <mergeCell ref="X103:Y103"/>
    <mergeCell ref="Z103:AA103"/>
    <mergeCell ref="BF103:BI104"/>
    <mergeCell ref="B104:O104"/>
    <mergeCell ref="P104:Q104"/>
    <mergeCell ref="R104:S104"/>
    <mergeCell ref="T104:U104"/>
    <mergeCell ref="V104:W104"/>
    <mergeCell ref="X104:Y104"/>
    <mergeCell ref="Z102:AA102"/>
    <mergeCell ref="AB104:AC104"/>
    <mergeCell ref="AD104:AE104"/>
    <mergeCell ref="BD104:BE104"/>
    <mergeCell ref="X102:Y102"/>
    <mergeCell ref="AD106:AE106"/>
    <mergeCell ref="BD106:BE106"/>
    <mergeCell ref="BF106:BI106"/>
    <mergeCell ref="X106:Y106"/>
    <mergeCell ref="Z106:AA106"/>
    <mergeCell ref="AB106:AC106"/>
    <mergeCell ref="X105:Y105"/>
    <mergeCell ref="Z105:AA105"/>
    <mergeCell ref="AB105:AC105"/>
    <mergeCell ref="BD109:BE109"/>
    <mergeCell ref="AJ222:AO222"/>
    <mergeCell ref="A199:D199"/>
    <mergeCell ref="BF95:BI96"/>
    <mergeCell ref="AD93:AE93"/>
    <mergeCell ref="BF93:BI93"/>
    <mergeCell ref="BD99:BE99"/>
    <mergeCell ref="BD133:BE133"/>
    <mergeCell ref="BD135:BE135"/>
    <mergeCell ref="A133:S133"/>
    <mergeCell ref="Q153:AE153"/>
    <mergeCell ref="AF154:AJ154"/>
    <mergeCell ref="AF153:AT153"/>
    <mergeCell ref="V114:W116"/>
    <mergeCell ref="X114:AE114"/>
    <mergeCell ref="A222:F222"/>
    <mergeCell ref="AJ212:BC212"/>
    <mergeCell ref="AC154:AE154"/>
    <mergeCell ref="BD119:BE119"/>
    <mergeCell ref="BD120:BE120"/>
    <mergeCell ref="A153:P153"/>
    <mergeCell ref="A212:AC212"/>
    <mergeCell ref="BF98:BI99"/>
    <mergeCell ref="Z98:AA98"/>
    <mergeCell ref="A98:A99"/>
    <mergeCell ref="A95:A96"/>
    <mergeCell ref="A113:A116"/>
    <mergeCell ref="T118:U118"/>
    <mergeCell ref="V118:W118"/>
    <mergeCell ref="X118:Y118"/>
    <mergeCell ref="Z118:AA118"/>
    <mergeCell ref="AB118:AC118"/>
    <mergeCell ref="P99:Q99"/>
    <mergeCell ref="Z39:AA39"/>
    <mergeCell ref="T31:U33"/>
    <mergeCell ref="B35:O35"/>
    <mergeCell ref="B34:O34"/>
    <mergeCell ref="R36:S36"/>
    <mergeCell ref="T36:U36"/>
    <mergeCell ref="X39:Y39"/>
    <mergeCell ref="B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P36:Q36"/>
    <mergeCell ref="AB39:AC39"/>
    <mergeCell ref="AD39:AE39"/>
    <mergeCell ref="B37:O37"/>
    <mergeCell ref="P37:Q37"/>
    <mergeCell ref="R37:S37"/>
    <mergeCell ref="T37:U37"/>
    <mergeCell ref="V37:W37"/>
    <mergeCell ref="X37:Y37"/>
    <mergeCell ref="Z37:AA37"/>
    <mergeCell ref="AB37:AC37"/>
    <mergeCell ref="AD37:AE37"/>
    <mergeCell ref="AX32:AZ32"/>
    <mergeCell ref="AS15:AS16"/>
    <mergeCell ref="A15:A16"/>
    <mergeCell ref="AJ15:AJ16"/>
    <mergeCell ref="AF15:AF16"/>
    <mergeCell ref="AA15:AA16"/>
    <mergeCell ref="W15:W16"/>
    <mergeCell ref="AG15:AI15"/>
    <mergeCell ref="X15:Z15"/>
    <mergeCell ref="A30:A33"/>
    <mergeCell ref="AB34:AC34"/>
    <mergeCell ref="B30:O33"/>
    <mergeCell ref="AL32:AN32"/>
    <mergeCell ref="B36:O36"/>
    <mergeCell ref="AB35:AC35"/>
    <mergeCell ref="AF30:BC30"/>
    <mergeCell ref="AK15:AN15"/>
    <mergeCell ref="V31:W33"/>
    <mergeCell ref="B15:E15"/>
    <mergeCell ref="BA32:BC32"/>
    <mergeCell ref="P35:Q35"/>
    <mergeCell ref="AB36:AC36"/>
    <mergeCell ref="AD36:AE36"/>
    <mergeCell ref="AD34:AE34"/>
    <mergeCell ref="V34:W34"/>
    <mergeCell ref="R35:S35"/>
    <mergeCell ref="X35:Y35"/>
    <mergeCell ref="AB15:AE15"/>
    <mergeCell ref="BE15:BE16"/>
    <mergeCell ref="BD36:BE36"/>
    <mergeCell ref="AU32:AW32"/>
    <mergeCell ref="BD39:BE39"/>
    <mergeCell ref="AL31:AQ31"/>
    <mergeCell ref="T15:V15"/>
    <mergeCell ref="T30:AE30"/>
    <mergeCell ref="P30:Q33"/>
    <mergeCell ref="R30:S33"/>
    <mergeCell ref="O15:R15"/>
    <mergeCell ref="AF31:AK31"/>
    <mergeCell ref="B39:O39"/>
    <mergeCell ref="P39:Q39"/>
    <mergeCell ref="R39:S39"/>
    <mergeCell ref="T39:U39"/>
    <mergeCell ref="P34:Q34"/>
    <mergeCell ref="V36:W36"/>
    <mergeCell ref="T34:U34"/>
    <mergeCell ref="AD35:AE35"/>
    <mergeCell ref="F15:F16"/>
    <mergeCell ref="J15:J16"/>
    <mergeCell ref="G15:I15"/>
    <mergeCell ref="S15:S16"/>
    <mergeCell ref="R34:S34"/>
    <mergeCell ref="BD35:BE35"/>
    <mergeCell ref="AT15:AV15"/>
    <mergeCell ref="AR32:AT32"/>
    <mergeCell ref="BC15:BC16"/>
    <mergeCell ref="AI32:AK32"/>
    <mergeCell ref="K15:N15"/>
    <mergeCell ref="T35:U35"/>
    <mergeCell ref="V35:W35"/>
    <mergeCell ref="BD43:BE43"/>
    <mergeCell ref="BF43:BI43"/>
    <mergeCell ref="Z54:AA54"/>
    <mergeCell ref="BF30:BI33"/>
    <mergeCell ref="AX15:BA15"/>
    <mergeCell ref="AO15:AR15"/>
    <mergeCell ref="X31:AE31"/>
    <mergeCell ref="Z34:AA34"/>
    <mergeCell ref="X34:Y34"/>
    <mergeCell ref="X32:Y33"/>
    <mergeCell ref="Z32:AA33"/>
    <mergeCell ref="AB32:AC33"/>
    <mergeCell ref="BF36:BI36"/>
    <mergeCell ref="BF34:BI34"/>
    <mergeCell ref="AX31:BC31"/>
    <mergeCell ref="BD34:BE34"/>
    <mergeCell ref="AO32:AQ32"/>
    <mergeCell ref="AD32:AE33"/>
    <mergeCell ref="AF32:AH32"/>
    <mergeCell ref="BI15:BI16"/>
    <mergeCell ref="BH15:BH16"/>
    <mergeCell ref="Z35:AA35"/>
    <mergeCell ref="BF35:BI35"/>
    <mergeCell ref="BF15:BF16"/>
    <mergeCell ref="BB15:BB16"/>
    <mergeCell ref="AR31:AW31"/>
    <mergeCell ref="AW15:AW16"/>
    <mergeCell ref="BG15:BG16"/>
    <mergeCell ref="BD15:BD16"/>
    <mergeCell ref="BD30:BE33"/>
    <mergeCell ref="Z36:AA36"/>
    <mergeCell ref="X36:Y36"/>
    <mergeCell ref="AB53:AC53"/>
    <mergeCell ref="Z67:AA67"/>
    <mergeCell ref="AB67:AC67"/>
    <mergeCell ref="AD67:AE67"/>
    <mergeCell ref="A68:A69"/>
    <mergeCell ref="V53:W53"/>
    <mergeCell ref="R54:S54"/>
    <mergeCell ref="T54:U54"/>
    <mergeCell ref="X54:Y54"/>
    <mergeCell ref="R58:S58"/>
    <mergeCell ref="T58:U58"/>
    <mergeCell ref="V58:W58"/>
    <mergeCell ref="AD53:AE53"/>
    <mergeCell ref="X53:Y53"/>
    <mergeCell ref="V54:W54"/>
    <mergeCell ref="P88:Q88"/>
    <mergeCell ref="B63:O63"/>
    <mergeCell ref="P63:Q63"/>
    <mergeCell ref="AB88:AC88"/>
    <mergeCell ref="V57:W57"/>
    <mergeCell ref="X57:Y57"/>
    <mergeCell ref="Z57:AA57"/>
    <mergeCell ref="Z59:AA59"/>
    <mergeCell ref="AD59:AE59"/>
    <mergeCell ref="AD54:AE54"/>
    <mergeCell ref="AD58:AE58"/>
    <mergeCell ref="V67:W67"/>
    <mergeCell ref="B61:O61"/>
    <mergeCell ref="B66:O66"/>
    <mergeCell ref="P66:Q66"/>
    <mergeCell ref="R66:S66"/>
    <mergeCell ref="T66:U66"/>
    <mergeCell ref="A209:M209"/>
    <mergeCell ref="AJ214:AV214"/>
    <mergeCell ref="AJ209:AV209"/>
    <mergeCell ref="AJ213:AO213"/>
    <mergeCell ref="AQ213:AV213"/>
    <mergeCell ref="AJ207:AO207"/>
    <mergeCell ref="AJ205:BD206"/>
    <mergeCell ref="AJ220:AO220"/>
    <mergeCell ref="AJ215:AO215"/>
    <mergeCell ref="BD198:BI198"/>
    <mergeCell ref="BD199:BI199"/>
    <mergeCell ref="E199:BC199"/>
    <mergeCell ref="E198:BC198"/>
    <mergeCell ref="AJ216:AO216"/>
    <mergeCell ref="AJ210:AO210"/>
    <mergeCell ref="A215:F215"/>
    <mergeCell ref="A210:F210"/>
    <mergeCell ref="A213:F213"/>
    <mergeCell ref="H213:M213"/>
    <mergeCell ref="A219:AB219"/>
    <mergeCell ref="A214:M214"/>
    <mergeCell ref="AJ208:AO208"/>
    <mergeCell ref="A217:AF218"/>
    <mergeCell ref="A205:AC206"/>
    <mergeCell ref="AJ217:BC217"/>
    <mergeCell ref="AJ218:AO218"/>
    <mergeCell ref="AQ218:AZ218"/>
    <mergeCell ref="AJ219:AZ219"/>
    <mergeCell ref="AQ207:BC207"/>
    <mergeCell ref="H207:W207"/>
    <mergeCell ref="A198:D198"/>
    <mergeCell ref="BD96:BE96"/>
    <mergeCell ref="BF97:BI97"/>
    <mergeCell ref="R98:S98"/>
    <mergeCell ref="T98:U98"/>
    <mergeCell ref="B99:O99"/>
    <mergeCell ref="B93:O93"/>
    <mergeCell ref="P93:Q93"/>
    <mergeCell ref="T93:U93"/>
    <mergeCell ref="B90:O90"/>
    <mergeCell ref="AK155:AO157"/>
    <mergeCell ref="AK154:AO154"/>
    <mergeCell ref="V136:W136"/>
    <mergeCell ref="A139:P139"/>
    <mergeCell ref="Q139:AE139"/>
    <mergeCell ref="AF139:AT139"/>
    <mergeCell ref="AU139:BI139"/>
    <mergeCell ref="A140:G140"/>
    <mergeCell ref="BF113:BI116"/>
    <mergeCell ref="Z115:AA116"/>
    <mergeCell ref="AB115:AC116"/>
    <mergeCell ref="AD115:AE116"/>
    <mergeCell ref="V96:W96"/>
    <mergeCell ref="T96:U96"/>
    <mergeCell ref="AC155:AE155"/>
    <mergeCell ref="Q157:V157"/>
    <mergeCell ref="BF91:BI91"/>
    <mergeCell ref="BD92:BE92"/>
    <mergeCell ref="BD91:BE91"/>
    <mergeCell ref="AD92:AE92"/>
    <mergeCell ref="AD99:AE99"/>
    <mergeCell ref="BD93:BE93"/>
    <mergeCell ref="BF105:BI105"/>
    <mergeCell ref="BF87:BI87"/>
    <mergeCell ref="BD89:BE89"/>
    <mergeCell ref="BD88:BE88"/>
    <mergeCell ref="BF89:BI89"/>
    <mergeCell ref="P54:Q54"/>
    <mergeCell ref="BD49:BE52"/>
    <mergeCell ref="BF49:BI52"/>
    <mergeCell ref="T50:U52"/>
    <mergeCell ref="V50:W52"/>
    <mergeCell ref="X50:AE50"/>
    <mergeCell ref="AF50:AK50"/>
    <mergeCell ref="AL50:AQ50"/>
    <mergeCell ref="R53:S53"/>
    <mergeCell ref="BD42:BE42"/>
    <mergeCell ref="BF42:BI42"/>
    <mergeCell ref="B95:O95"/>
    <mergeCell ref="V91:W91"/>
    <mergeCell ref="V86:W86"/>
    <mergeCell ref="R86:S86"/>
    <mergeCell ref="AB86:AC86"/>
    <mergeCell ref="AD86:AE86"/>
    <mergeCell ref="T85:U85"/>
    <mergeCell ref="T86:U86"/>
    <mergeCell ref="Z86:AA86"/>
    <mergeCell ref="B85:O85"/>
    <mergeCell ref="AB85:AC85"/>
    <mergeCell ref="X86:Y86"/>
    <mergeCell ref="P85:Q85"/>
    <mergeCell ref="V85:W85"/>
    <mergeCell ref="X85:Y85"/>
    <mergeCell ref="R85:S85"/>
    <mergeCell ref="X87:Y87"/>
    <mergeCell ref="X97:Y97"/>
    <mergeCell ref="Z97:AA97"/>
    <mergeCell ref="AB97:AC97"/>
    <mergeCell ref="AD97:AE97"/>
    <mergeCell ref="R91:S91"/>
    <mergeCell ref="V93:W93"/>
    <mergeCell ref="AD88:AE88"/>
    <mergeCell ref="T90:U90"/>
    <mergeCell ref="Z91:AA91"/>
    <mergeCell ref="AB92:AC92"/>
    <mergeCell ref="V92:W92"/>
    <mergeCell ref="Z85:AA85"/>
    <mergeCell ref="AD89:AE89"/>
    <mergeCell ref="AD91:AE91"/>
    <mergeCell ref="T91:U91"/>
    <mergeCell ref="X89:Y89"/>
    <mergeCell ref="B92:O92"/>
    <mergeCell ref="T92:U92"/>
    <mergeCell ref="V88:W88"/>
    <mergeCell ref="T87:U87"/>
    <mergeCell ref="T88:U88"/>
    <mergeCell ref="R92:S92"/>
    <mergeCell ref="AB93:AC93"/>
    <mergeCell ref="X93:Y93"/>
    <mergeCell ref="X90:Y90"/>
    <mergeCell ref="AB95:AC95"/>
    <mergeCell ref="AD90:AE90"/>
    <mergeCell ref="V90:W90"/>
    <mergeCell ref="R93:S93"/>
    <mergeCell ref="Z90:AA90"/>
    <mergeCell ref="B91:O91"/>
    <mergeCell ref="AD96:AE96"/>
    <mergeCell ref="T57:U57"/>
    <mergeCell ref="AD87:AE87"/>
    <mergeCell ref="X67:Y67"/>
    <mergeCell ref="B88:O88"/>
    <mergeCell ref="BD85:BE85"/>
    <mergeCell ref="BD87:BE87"/>
    <mergeCell ref="B59:O59"/>
    <mergeCell ref="P59:Q59"/>
    <mergeCell ref="R59:S59"/>
    <mergeCell ref="T59:U59"/>
    <mergeCell ref="V59:W59"/>
    <mergeCell ref="AM77:AR77"/>
    <mergeCell ref="P81:Q84"/>
    <mergeCell ref="R81:S84"/>
    <mergeCell ref="T81:AE81"/>
    <mergeCell ref="AF81:BC81"/>
    <mergeCell ref="BD81:BE84"/>
    <mergeCell ref="X88:Y88"/>
    <mergeCell ref="R57:S57"/>
    <mergeCell ref="AB57:AC57"/>
    <mergeCell ref="AD57:AE57"/>
    <mergeCell ref="V66:W66"/>
    <mergeCell ref="X66:Y66"/>
    <mergeCell ref="Z66:AA66"/>
    <mergeCell ref="AB66:AC66"/>
    <mergeCell ref="AD66:AE66"/>
    <mergeCell ref="BD66:BE66"/>
    <mergeCell ref="AB62:AC62"/>
    <mergeCell ref="AD62:AE62"/>
    <mergeCell ref="BD62:BE62"/>
    <mergeCell ref="P70:Q70"/>
    <mergeCell ref="B70:O70"/>
    <mergeCell ref="B65:O65"/>
    <mergeCell ref="P65:Q65"/>
    <mergeCell ref="R65:S65"/>
    <mergeCell ref="T65:U65"/>
    <mergeCell ref="V65:W65"/>
    <mergeCell ref="B87:O87"/>
    <mergeCell ref="Z88:AA88"/>
    <mergeCell ref="V87:W87"/>
    <mergeCell ref="B86:O86"/>
    <mergeCell ref="Z58:AA58"/>
    <mergeCell ref="AB58:AC58"/>
    <mergeCell ref="B81:O84"/>
    <mergeCell ref="A181:D181"/>
    <mergeCell ref="E181:BC181"/>
    <mergeCell ref="BD181:BI181"/>
    <mergeCell ref="A182:D182"/>
    <mergeCell ref="E171:BC171"/>
    <mergeCell ref="A168:D168"/>
    <mergeCell ref="AC156:AE156"/>
    <mergeCell ref="Z154:AB154"/>
    <mergeCell ref="AP155:AT157"/>
    <mergeCell ref="Q154:V154"/>
    <mergeCell ref="W154:Y154"/>
    <mergeCell ref="Q155:V155"/>
    <mergeCell ref="W142:Y142"/>
    <mergeCell ref="Z142:AB142"/>
    <mergeCell ref="AC142:AE142"/>
    <mergeCell ref="A146:Z147"/>
    <mergeCell ref="BD161:BI161"/>
    <mergeCell ref="AT148:AY148"/>
    <mergeCell ref="H140:J140"/>
    <mergeCell ref="AT77:AY77"/>
    <mergeCell ref="AD70:AE70"/>
    <mergeCell ref="BD70:BE70"/>
    <mergeCell ref="P91:Q91"/>
    <mergeCell ref="AD85:AE85"/>
    <mergeCell ref="AB87:AC87"/>
    <mergeCell ref="X92:Y92"/>
    <mergeCell ref="R88:S88"/>
    <mergeCell ref="Z87:AA87"/>
    <mergeCell ref="R87:S87"/>
    <mergeCell ref="AB91:AC91"/>
    <mergeCell ref="AB90:AC90"/>
    <mergeCell ref="AB98:AC98"/>
    <mergeCell ref="AB99:AC99"/>
    <mergeCell ref="AD98:AE98"/>
    <mergeCell ref="P92:Q92"/>
    <mergeCell ref="Z96:AA96"/>
    <mergeCell ref="AB96:AC96"/>
    <mergeCell ref="AU83:AW83"/>
    <mergeCell ref="BA83:BC83"/>
    <mergeCell ref="AX83:AZ83"/>
    <mergeCell ref="A75:Z76"/>
    <mergeCell ref="AM75:BI76"/>
    <mergeCell ref="A77:F77"/>
    <mergeCell ref="H77:Z77"/>
    <mergeCell ref="A81:A84"/>
    <mergeCell ref="P87:Q87"/>
    <mergeCell ref="P86:Q86"/>
    <mergeCell ref="BF85:BI85"/>
    <mergeCell ref="V89:W89"/>
    <mergeCell ref="B97:O97"/>
    <mergeCell ref="P97:Q97"/>
    <mergeCell ref="R97:S97"/>
    <mergeCell ref="E192:BC192"/>
    <mergeCell ref="BD192:BI192"/>
    <mergeCell ref="A164:D164"/>
    <mergeCell ref="A186:D186"/>
    <mergeCell ref="E186:BC186"/>
    <mergeCell ref="BD177:BI177"/>
    <mergeCell ref="A178:D178"/>
    <mergeCell ref="E178:BC178"/>
    <mergeCell ref="BD178:BI178"/>
    <mergeCell ref="A185:D185"/>
    <mergeCell ref="E185:BC185"/>
    <mergeCell ref="BD185:BI185"/>
    <mergeCell ref="BD179:BI179"/>
    <mergeCell ref="A180:D180"/>
    <mergeCell ref="E180:BC180"/>
    <mergeCell ref="BD180:BI180"/>
    <mergeCell ref="BD176:BI176"/>
    <mergeCell ref="BD168:BI168"/>
    <mergeCell ref="BD169:BI169"/>
    <mergeCell ref="BD164:BI164"/>
    <mergeCell ref="BD171:BI171"/>
    <mergeCell ref="BD186:BI186"/>
    <mergeCell ref="E182:BC182"/>
    <mergeCell ref="A192:D192"/>
    <mergeCell ref="A170:D170"/>
    <mergeCell ref="A169:D169"/>
    <mergeCell ref="E176:BC176"/>
    <mergeCell ref="A191:D191"/>
    <mergeCell ref="E191:BC191"/>
    <mergeCell ref="BD191:BI191"/>
    <mergeCell ref="A190:D190"/>
    <mergeCell ref="E190:BC190"/>
    <mergeCell ref="A141:G143"/>
    <mergeCell ref="H141:J143"/>
    <mergeCell ref="K141:M143"/>
    <mergeCell ref="N141:P143"/>
    <mergeCell ref="Q141:V141"/>
    <mergeCell ref="AM148:AR148"/>
    <mergeCell ref="A161:D161"/>
    <mergeCell ref="K154:M154"/>
    <mergeCell ref="N154:P154"/>
    <mergeCell ref="H148:Z148"/>
    <mergeCell ref="A177:D177"/>
    <mergeCell ref="E177:BC177"/>
    <mergeCell ref="A167:D167"/>
    <mergeCell ref="A166:D166"/>
    <mergeCell ref="A171:D171"/>
    <mergeCell ref="K155:M157"/>
    <mergeCell ref="AC157:AE157"/>
    <mergeCell ref="AU153:BI153"/>
    <mergeCell ref="W155:Y155"/>
    <mergeCell ref="W156:Y156"/>
    <mergeCell ref="AU154:BI157"/>
    <mergeCell ref="Z155:AB155"/>
    <mergeCell ref="A163:D163"/>
    <mergeCell ref="E163:BC163"/>
    <mergeCell ref="BD163:BI163"/>
    <mergeCell ref="R3:AR4"/>
    <mergeCell ref="BF39:BI39"/>
    <mergeCell ref="B58:O58"/>
    <mergeCell ref="V39:W39"/>
    <mergeCell ref="X59:Y59"/>
    <mergeCell ref="BF58:BI58"/>
    <mergeCell ref="BF59:BI59"/>
    <mergeCell ref="AB54:AC54"/>
    <mergeCell ref="P53:Q53"/>
    <mergeCell ref="Z53:AA53"/>
    <mergeCell ref="BD53:BE53"/>
    <mergeCell ref="T53:U53"/>
    <mergeCell ref="R5:AR6"/>
    <mergeCell ref="BD59:BE59"/>
    <mergeCell ref="B57:O57"/>
    <mergeCell ref="P57:Q57"/>
    <mergeCell ref="B53:O53"/>
    <mergeCell ref="BF57:BI57"/>
    <mergeCell ref="BF54:BI54"/>
    <mergeCell ref="BD54:BE54"/>
    <mergeCell ref="BD57:BE57"/>
    <mergeCell ref="BF53:BI53"/>
    <mergeCell ref="BD58:BE58"/>
    <mergeCell ref="BD41:BE41"/>
    <mergeCell ref="BF41:BI41"/>
    <mergeCell ref="AD43:AE43"/>
    <mergeCell ref="BD40:BE40"/>
    <mergeCell ref="BF40:BI40"/>
    <mergeCell ref="B54:O54"/>
    <mergeCell ref="AB59:AC59"/>
    <mergeCell ref="P58:Q58"/>
    <mergeCell ref="X58:Y58"/>
    <mergeCell ref="A194:D194"/>
    <mergeCell ref="E194:BC194"/>
    <mergeCell ref="BD194:BI194"/>
    <mergeCell ref="A195:D195"/>
    <mergeCell ref="E195:BC195"/>
    <mergeCell ref="BD195:BI195"/>
    <mergeCell ref="A197:D197"/>
    <mergeCell ref="E197:BC197"/>
    <mergeCell ref="BD197:BI197"/>
    <mergeCell ref="A207:F207"/>
    <mergeCell ref="BD86:BE86"/>
    <mergeCell ref="AD95:AE95"/>
    <mergeCell ref="BF136:BI136"/>
    <mergeCell ref="BD136:BE136"/>
    <mergeCell ref="T135:U135"/>
    <mergeCell ref="V135:W135"/>
    <mergeCell ref="X135:Y135"/>
    <mergeCell ref="Z135:AA135"/>
    <mergeCell ref="A136:S136"/>
    <mergeCell ref="AB135:AC135"/>
    <mergeCell ref="AD135:AE135"/>
    <mergeCell ref="T136:U136"/>
    <mergeCell ref="A108:A109"/>
    <mergeCell ref="P108:Q108"/>
    <mergeCell ref="AD136:AE136"/>
    <mergeCell ref="AF136:AH136"/>
    <mergeCell ref="BD105:BE105"/>
    <mergeCell ref="W157:Y157"/>
    <mergeCell ref="H154:J154"/>
    <mergeCell ref="H155:J157"/>
    <mergeCell ref="T106:U106"/>
    <mergeCell ref="V106:W106"/>
    <mergeCell ref="Z140:AB140"/>
    <mergeCell ref="AC140:AE140"/>
    <mergeCell ref="AF140:AJ140"/>
    <mergeCell ref="AK140:AO140"/>
    <mergeCell ref="AP140:AT140"/>
    <mergeCell ref="AU140:BI143"/>
    <mergeCell ref="BF81:BI84"/>
    <mergeCell ref="T82:U84"/>
    <mergeCell ref="V82:W84"/>
    <mergeCell ref="X82:AE82"/>
    <mergeCell ref="AF82:AK82"/>
    <mergeCell ref="AL82:AQ82"/>
    <mergeCell ref="AR82:AW82"/>
    <mergeCell ref="AX82:BC82"/>
    <mergeCell ref="X83:Y84"/>
    <mergeCell ref="Z83:AA84"/>
    <mergeCell ref="AB83:AC84"/>
    <mergeCell ref="AD83:AE84"/>
    <mergeCell ref="AF83:AH83"/>
    <mergeCell ref="AI83:AK83"/>
    <mergeCell ref="AL83:AN83"/>
    <mergeCell ref="AO83:AQ83"/>
    <mergeCell ref="AR83:AT83"/>
    <mergeCell ref="Q140:V140"/>
    <mergeCell ref="AC141:AE141"/>
    <mergeCell ref="AF141:AJ143"/>
    <mergeCell ref="AK141:AO143"/>
    <mergeCell ref="AP141:AT143"/>
    <mergeCell ref="Q142:V142"/>
    <mergeCell ref="BF86:BI86"/>
    <mergeCell ref="T97:U97"/>
    <mergeCell ref="V97:W97"/>
    <mergeCell ref="BD190:BI190"/>
    <mergeCell ref="R108:S108"/>
    <mergeCell ref="T108:U108"/>
    <mergeCell ref="V108:W108"/>
    <mergeCell ref="X108:Y108"/>
    <mergeCell ref="Z108:AA108"/>
    <mergeCell ref="AB108:AC108"/>
    <mergeCell ref="AD108:AE108"/>
    <mergeCell ref="BD108:BE108"/>
    <mergeCell ref="BF108:BI109"/>
    <mergeCell ref="B109:O109"/>
    <mergeCell ref="P109:Q109"/>
    <mergeCell ref="R109:S109"/>
    <mergeCell ref="T109:U109"/>
    <mergeCell ref="V109:W109"/>
    <mergeCell ref="X109:Y109"/>
    <mergeCell ref="Z109:AA109"/>
    <mergeCell ref="AF155:AJ157"/>
    <mergeCell ref="BD182:BI182"/>
    <mergeCell ref="Q143:V143"/>
    <mergeCell ref="W143:Y143"/>
    <mergeCell ref="Z143:AB143"/>
    <mergeCell ref="AC143:AE143"/>
    <mergeCell ref="W140:Y140"/>
    <mergeCell ref="AL135:AN135"/>
    <mergeCell ref="AO135:AQ135"/>
    <mergeCell ref="AR135:AT135"/>
    <mergeCell ref="AU135:AW135"/>
    <mergeCell ref="AX135:AZ135"/>
    <mergeCell ref="BA135:BC135"/>
    <mergeCell ref="AR136:AT136"/>
    <mergeCell ref="AD109:AE109"/>
    <mergeCell ref="X136:Y136"/>
    <mergeCell ref="Z136:AA136"/>
    <mergeCell ref="AB136:AC136"/>
    <mergeCell ref="AF114:AK114"/>
    <mergeCell ref="AL114:AQ114"/>
    <mergeCell ref="AR114:AW114"/>
    <mergeCell ref="AX114:BC114"/>
    <mergeCell ref="X115:Y116"/>
    <mergeCell ref="AI136:AK136"/>
    <mergeCell ref="AU115:AW115"/>
    <mergeCell ref="BD125:BE125"/>
    <mergeCell ref="Z126:AA126"/>
    <mergeCell ref="AB126:AC126"/>
    <mergeCell ref="AB133:AC133"/>
    <mergeCell ref="AD133:AE133"/>
    <mergeCell ref="AX131:BC131"/>
    <mergeCell ref="BD131:BE131"/>
    <mergeCell ref="AD118:AE118"/>
    <mergeCell ref="BD118:BE118"/>
    <mergeCell ref="Z122:AA122"/>
    <mergeCell ref="AB122:AC122"/>
    <mergeCell ref="Z123:AA123"/>
    <mergeCell ref="AB123:AC123"/>
    <mergeCell ref="AD123:AE123"/>
    <mergeCell ref="BD123:BE123"/>
    <mergeCell ref="A196:D196"/>
    <mergeCell ref="E196:BC196"/>
    <mergeCell ref="BD196:BI196"/>
    <mergeCell ref="B94:O94"/>
    <mergeCell ref="P94:Q94"/>
    <mergeCell ref="R94:S94"/>
    <mergeCell ref="T94:U94"/>
    <mergeCell ref="V94:W94"/>
    <mergeCell ref="X94:Y94"/>
    <mergeCell ref="Z94:AA94"/>
    <mergeCell ref="AB94:AC94"/>
    <mergeCell ref="AD94:AE94"/>
    <mergeCell ref="BD94:BE94"/>
    <mergeCell ref="BF94:BI94"/>
    <mergeCell ref="A184:D184"/>
    <mergeCell ref="E184:BC184"/>
    <mergeCell ref="BD184:BI184"/>
    <mergeCell ref="AU136:AW136"/>
    <mergeCell ref="AX136:AZ136"/>
    <mergeCell ref="BA136:BC136"/>
    <mergeCell ref="E164:BC164"/>
    <mergeCell ref="E161:BC161"/>
    <mergeCell ref="E166:BC166"/>
    <mergeCell ref="E167:BC167"/>
    <mergeCell ref="E168:BC168"/>
    <mergeCell ref="E169:BC169"/>
    <mergeCell ref="E170:BC170"/>
    <mergeCell ref="B106:O106"/>
    <mergeCell ref="A165:D165"/>
    <mergeCell ref="E165:BC165"/>
    <mergeCell ref="BD165:BI165"/>
    <mergeCell ref="A193:D193"/>
    <mergeCell ref="E193:BC193"/>
    <mergeCell ref="BD193:BI193"/>
    <mergeCell ref="B55:O55"/>
    <mergeCell ref="P55:Q55"/>
    <mergeCell ref="R55:S55"/>
    <mergeCell ref="T55:U55"/>
    <mergeCell ref="V55:W55"/>
    <mergeCell ref="X55:Y55"/>
    <mergeCell ref="Z55:AA55"/>
    <mergeCell ref="AB55:AC55"/>
    <mergeCell ref="AD55:AE55"/>
    <mergeCell ref="BD55:BE55"/>
    <mergeCell ref="BF55:BI55"/>
    <mergeCell ref="B56:O56"/>
    <mergeCell ref="P56:Q56"/>
    <mergeCell ref="R56:S56"/>
    <mergeCell ref="T56:U56"/>
    <mergeCell ref="V56:W56"/>
    <mergeCell ref="X56:Y56"/>
    <mergeCell ref="Z56:AA56"/>
    <mergeCell ref="AB56:AC56"/>
    <mergeCell ref="AD56:AE56"/>
    <mergeCell ref="BD56:BE56"/>
    <mergeCell ref="BF56:BI56"/>
    <mergeCell ref="P106:Q106"/>
    <mergeCell ref="R106:S106"/>
    <mergeCell ref="AL136:AN136"/>
    <mergeCell ref="AO136:AQ136"/>
    <mergeCell ref="BF135:BI135"/>
    <mergeCell ref="A135:S135"/>
    <mergeCell ref="AF135:AH135"/>
    <mergeCell ref="AI135:AK135"/>
  </mergeCells>
  <printOptions horizontalCentered="1"/>
  <pageMargins left="0" right="0" top="0.2175" bottom="0.39370078740157483" header="0" footer="0"/>
  <pageSetup paperSize="8" scale="1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Типовой план ГЭТ 4 года </vt:lpstr>
    </vt:vector>
  </TitlesOfParts>
  <Company>ВЦ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Байдун Мария Михайловна</cp:lastModifiedBy>
  <cp:lastPrinted>2018-05-29T19:23:10Z</cp:lastPrinted>
  <dcterms:created xsi:type="dcterms:W3CDTF">1999-02-26T09:40:51Z</dcterms:created>
  <dcterms:modified xsi:type="dcterms:W3CDTF">2018-06-25T06:27:33Z</dcterms:modified>
</cp:coreProperties>
</file>