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Стандарты 3+ последние\ИТОГ\1-60 01 01\1-600101\"/>
    </mc:Choice>
  </mc:AlternateContent>
  <bookViews>
    <workbookView xWindow="0" yWindow="0" windowWidth="28800" windowHeight="12285"/>
  </bookViews>
  <sheets>
    <sheet name="1-60010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4" i="1" l="1"/>
  <c r="AZ120" i="1"/>
  <c r="AY120" i="1"/>
  <c r="AX121" i="1" s="1"/>
  <c r="AX120" i="1"/>
  <c r="AW120" i="1"/>
  <c r="AV120" i="1"/>
  <c r="AU121" i="1" s="1"/>
  <c r="AU120" i="1"/>
  <c r="AT120" i="1"/>
  <c r="AS120" i="1"/>
  <c r="AR121" i="1" s="1"/>
  <c r="AR120" i="1"/>
  <c r="AQ120" i="1"/>
  <c r="AP120" i="1"/>
  <c r="AO121" i="1" s="1"/>
  <c r="AO120" i="1"/>
  <c r="AN120" i="1"/>
  <c r="AM120" i="1"/>
  <c r="AL121" i="1" s="1"/>
  <c r="AL120" i="1"/>
  <c r="AK120" i="1"/>
  <c r="AJ120" i="1"/>
  <c r="AI121" i="1" s="1"/>
  <c r="AI120" i="1"/>
  <c r="AH120" i="1"/>
  <c r="BF120" i="1" s="1"/>
  <c r="AG120" i="1"/>
  <c r="AF121" i="1" s="1"/>
  <c r="AF120" i="1"/>
  <c r="AB120" i="1"/>
  <c r="T120" i="1"/>
  <c r="BD109" i="1"/>
  <c r="V109" i="1"/>
  <c r="BD108" i="1"/>
  <c r="V108" i="1"/>
  <c r="BD106" i="1"/>
  <c r="V106" i="1"/>
  <c r="BD105" i="1"/>
  <c r="V105" i="1"/>
  <c r="BD104" i="1"/>
  <c r="V104" i="1"/>
  <c r="BD103" i="1"/>
  <c r="V103" i="1"/>
  <c r="BD102" i="1"/>
  <c r="BD101" i="1"/>
  <c r="V101" i="1"/>
  <c r="BD99" i="1"/>
  <c r="BD98" i="1"/>
  <c r="V98" i="1"/>
  <c r="BD97" i="1"/>
  <c r="V97" i="1"/>
  <c r="BD95" i="1"/>
  <c r="V95" i="1"/>
  <c r="BD94" i="1"/>
  <c r="V94" i="1"/>
  <c r="B94" i="1"/>
  <c r="BD93" i="1"/>
  <c r="V93" i="1"/>
  <c r="BD91" i="1"/>
  <c r="BD90" i="1"/>
  <c r="V90" i="1"/>
  <c r="BD88" i="1"/>
  <c r="V88" i="1"/>
  <c r="BD87" i="1"/>
  <c r="V87" i="1"/>
  <c r="BD85" i="1"/>
  <c r="V85" i="1"/>
  <c r="BD84" i="1"/>
  <c r="V84" i="1"/>
  <c r="BD82" i="1"/>
  <c r="V82" i="1"/>
  <c r="V70" i="1" s="1"/>
  <c r="V120" i="1" s="1"/>
  <c r="BD81" i="1"/>
  <c r="BD80" i="1"/>
  <c r="V80" i="1"/>
  <c r="BD78" i="1"/>
  <c r="V78" i="1"/>
  <c r="BD77" i="1"/>
  <c r="V77" i="1"/>
  <c r="BD76" i="1"/>
  <c r="V76" i="1"/>
  <c r="BD74" i="1"/>
  <c r="V74" i="1"/>
  <c r="BD73" i="1"/>
  <c r="V73" i="1"/>
  <c r="BD72" i="1"/>
  <c r="V72" i="1"/>
  <c r="BD70" i="1"/>
  <c r="AD70" i="1"/>
  <c r="AD120" i="1" s="1"/>
  <c r="AB70" i="1"/>
  <c r="Z70" i="1"/>
  <c r="Z120" i="1" s="1"/>
  <c r="X70" i="1"/>
  <c r="X120" i="1" s="1"/>
  <c r="T70" i="1"/>
  <c r="BD69" i="1"/>
  <c r="BD68" i="1"/>
  <c r="V68" i="1"/>
  <c r="BD67" i="1"/>
  <c r="V67" i="1"/>
  <c r="BD66" i="1"/>
  <c r="V66" i="1"/>
  <c r="BD65" i="1"/>
  <c r="V65" i="1"/>
  <c r="BD63" i="1"/>
  <c r="V63" i="1"/>
  <c r="BD62" i="1"/>
  <c r="V62" i="1"/>
  <c r="BD60" i="1"/>
  <c r="V60" i="1"/>
  <c r="BD59" i="1"/>
  <c r="V59" i="1"/>
  <c r="BD57" i="1"/>
  <c r="BD56" i="1"/>
  <c r="V56" i="1"/>
  <c r="BD55" i="1"/>
  <c r="BD54" i="1"/>
  <c r="V54" i="1"/>
  <c r="BD53" i="1"/>
  <c r="V53" i="1"/>
  <c r="BD51" i="1"/>
  <c r="V51" i="1"/>
  <c r="BD50" i="1"/>
  <c r="V50" i="1"/>
  <c r="BD49" i="1"/>
  <c r="BD36" i="1" s="1"/>
  <c r="V49" i="1"/>
  <c r="BD47" i="1"/>
  <c r="AB47" i="1"/>
  <c r="V47" i="1"/>
  <c r="BD46" i="1"/>
  <c r="V46" i="1"/>
  <c r="BD45" i="1"/>
  <c r="V45" i="1"/>
  <c r="BD44" i="1"/>
  <c r="V44" i="1"/>
  <c r="BD43" i="1"/>
  <c r="V43" i="1"/>
  <c r="BD41" i="1"/>
  <c r="V41" i="1"/>
  <c r="BD40" i="1"/>
  <c r="V40" i="1"/>
  <c r="BD39" i="1"/>
  <c r="V39" i="1"/>
  <c r="BD38" i="1"/>
  <c r="BD120" i="1" s="1"/>
  <c r="V38" i="1"/>
  <c r="V36" i="1" s="1"/>
  <c r="AD36" i="1"/>
  <c r="AB36" i="1"/>
  <c r="Z36" i="1"/>
  <c r="X36" i="1"/>
  <c r="T36" i="1"/>
</calcChain>
</file>

<file path=xl/sharedStrings.xml><?xml version="1.0" encoding="utf-8"?>
<sst xmlns="http://schemas.openxmlformats.org/spreadsheetml/2006/main" count="725" uniqueCount="447">
  <si>
    <t xml:space="preserve">Первый заместитель </t>
  </si>
  <si>
    <t>МИНИСТЕРСТВО ОБРАЗОВАНИЯ РЕСПУБЛИКИ БЕЛАРУСЬ</t>
  </si>
  <si>
    <t>Учреждения высшего образования</t>
  </si>
  <si>
    <t>Министра образования</t>
  </si>
  <si>
    <t>Республики Беларусь</t>
  </si>
  <si>
    <t>ТИПОВОЙ УЧЕБНЫЙ  ПЛАН</t>
  </si>
  <si>
    <t>_______________  И.А.Старовойтова</t>
  </si>
  <si>
    <t>Квалификация специалиста:</t>
  </si>
  <si>
    <t xml:space="preserve">  (подпись)  М.П.                 </t>
  </si>
  <si>
    <r>
      <t xml:space="preserve">Специальность  </t>
    </r>
    <r>
      <rPr>
        <b/>
        <sz val="28"/>
        <color theme="1"/>
        <rFont val="Times New Roman"/>
        <family val="1"/>
        <charset val="204"/>
      </rPr>
      <t>1-60 01 01 Техническое обеспечение эксплуатации спортивных объектов</t>
    </r>
  </si>
  <si>
    <t>инженер</t>
  </si>
  <si>
    <t>_______________</t>
  </si>
  <si>
    <t xml:space="preserve">               (дата)</t>
  </si>
  <si>
    <t xml:space="preserve">                                              </t>
  </si>
  <si>
    <t xml:space="preserve">Регистрационный № </t>
  </si>
  <si>
    <r>
      <t xml:space="preserve">Срок обучения:  </t>
    </r>
    <r>
      <rPr>
        <b/>
        <sz val="26"/>
        <color indexed="8"/>
        <rFont val="Times New Roman"/>
        <family val="1"/>
        <charset val="204"/>
      </rPr>
      <t>4 года</t>
    </r>
  </si>
  <si>
    <t xml:space="preserve">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</si>
  <si>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</si>
  <si>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</si>
  <si>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</si>
  <si>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</si>
  <si>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</si>
  <si>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</si>
  <si>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</si>
  <si>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</si>
  <si>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</si>
  <si>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t>январь</t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</si>
  <si>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</si>
  <si>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</si>
  <si>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</si>
  <si>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t>март</t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</si>
  <si>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</si>
  <si>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t>апрель</t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</si>
  <si>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</si>
  <si>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</si>
  <si>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</si>
  <si>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</si>
  <si>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t>июль</t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</si>
  <si>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</si>
  <si>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</si>
  <si>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</si>
  <si>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</si>
  <si>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</si>
  <si>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</si>
  <si>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</si>
  <si>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</si>
  <si>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</si>
  <si>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</si>
  <si>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</si>
  <si>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</si>
  <si>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</si>
  <si>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</si>
  <si>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</si>
  <si>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</si>
  <si>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</si>
  <si>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</si>
  <si>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</si>
  <si>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</si>
  <si>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</si>
  <si>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</si>
  <si>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</si>
  <si>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</si>
  <si>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</si>
  <si>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</si>
  <si>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</si>
  <si>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</si>
  <si>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</si>
  <si>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</si>
  <si>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</si>
  <si>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</si>
  <si>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</si>
  <si>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</si>
  <si>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</si>
  <si>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О</t>
  </si>
  <si>
    <t>:</t>
  </si>
  <si>
    <t>=</t>
  </si>
  <si>
    <t>2</t>
  </si>
  <si>
    <r>
      <t>52</t>
    </r>
    <r>
      <rPr>
        <vertAlign val="superscript"/>
        <sz val="18"/>
        <color theme="1"/>
        <rFont val="Times New Roman"/>
        <family val="1"/>
        <charset val="204"/>
      </rPr>
      <t>1</t>
    </r>
  </si>
  <si>
    <t>II</t>
  </si>
  <si>
    <t>III</t>
  </si>
  <si>
    <t>Х</t>
  </si>
  <si>
    <t>IV</t>
  </si>
  <si>
    <t>//</t>
  </si>
  <si>
    <t>/</t>
  </si>
  <si>
    <r>
      <t>4</t>
    </r>
    <r>
      <rPr>
        <vertAlign val="superscript"/>
        <sz val="18"/>
        <rFont val="Times New Roman"/>
        <family val="1"/>
        <charset val="204"/>
      </rPr>
      <t>1</t>
    </r>
  </si>
  <si>
    <r>
      <t>199</t>
    </r>
    <r>
      <rPr>
        <vertAlign val="superscript"/>
        <sz val="18"/>
        <color theme="1"/>
        <rFont val="Times New Roman"/>
        <family val="1"/>
        <charset val="204"/>
      </rPr>
      <t>1</t>
    </r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</si>
  <si>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</si>
  <si>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</si>
  <si>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</si>
  <si>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</si>
  <si>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</si>
  <si>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</si>
  <si>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</si>
  <si>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</si>
  <si>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</si>
  <si>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</si>
  <si>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</si>
  <si>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  модуля,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</si>
  <si>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</si>
  <si>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</si>
  <si>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</si>
  <si>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</si>
  <si>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</si>
  <si>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</si>
  <si>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</si>
  <si>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</si>
  <si>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</si>
  <si>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</si>
  <si>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</si>
  <si>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</si>
  <si>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</si>
  <si>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</si>
  <si>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</si>
  <si>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</si>
  <si>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</si>
  <si>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</si>
  <si>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</si>
  <si>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</si>
  <si>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</si>
  <si>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</si>
  <si>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r>
      <t xml:space="preserve">7 семестр,
</t>
    </r>
    <r>
      <rPr>
        <sz val="16"/>
        <color indexed="8"/>
        <rFont val="Times New Roman"/>
        <family val="1"/>
        <charset val="204"/>
      </rPr>
      <t>17 недель</t>
    </r>
  </si>
  <si>
    <r>
      <t xml:space="preserve">8 семестр,
</t>
    </r>
    <r>
      <rPr>
        <sz val="16"/>
        <color indexed="8"/>
        <rFont val="Times New Roman"/>
        <family val="1"/>
        <charset val="204"/>
      </rPr>
      <t xml:space="preserve"> недель</t>
    </r>
  </si>
  <si>
    <t>Всего часов</t>
  </si>
  <si>
    <t>Ауд. часов</t>
  </si>
  <si>
    <t>Зач. единиц</t>
  </si>
  <si>
    <t>ГОСУДАРСТВЕННЫЙ КОМПОНЕНТ</t>
  </si>
  <si>
    <t>1.1</t>
  </si>
  <si>
    <t>Модуль социально-гуманитарных дисциплин 1</t>
  </si>
  <si>
    <t>1.1.1</t>
  </si>
  <si>
    <t xml:space="preserve">История </t>
  </si>
  <si>
    <r>
      <t>1</t>
    </r>
    <r>
      <rPr>
        <vertAlign val="superscript"/>
        <sz val="24"/>
        <color theme="1"/>
        <rFont val="Times New Roman"/>
        <family val="1"/>
        <charset val="204"/>
      </rPr>
      <t>2</t>
    </r>
  </si>
  <si>
    <t>УК-1</t>
  </si>
  <si>
    <t>1.1.2</t>
  </si>
  <si>
    <t>Политология</t>
  </si>
  <si>
    <r>
      <t>2</t>
    </r>
    <r>
      <rPr>
        <vertAlign val="superscript"/>
        <sz val="24"/>
        <color theme="1"/>
        <rFont val="Times New Roman"/>
        <family val="1"/>
        <charset val="204"/>
      </rPr>
      <t>2</t>
    </r>
  </si>
  <si>
    <t>УК-2</t>
  </si>
  <si>
    <t>1.1.3</t>
  </si>
  <si>
    <t>Философия</t>
  </si>
  <si>
    <t>УК-3</t>
  </si>
  <si>
    <t>1.1.4</t>
  </si>
  <si>
    <t>Экономика</t>
  </si>
  <si>
    <t>УК-4</t>
  </si>
  <si>
    <t>1.2</t>
  </si>
  <si>
    <t>Модуль естественно научных дисциплин 1</t>
  </si>
  <si>
    <t>1.2.1</t>
  </si>
  <si>
    <t>Математика</t>
  </si>
  <si>
    <t>БПК-1</t>
  </si>
  <si>
    <t>1.2.2</t>
  </si>
  <si>
    <t>Физика</t>
  </si>
  <si>
    <t>БПК-2</t>
  </si>
  <si>
    <t>1.2.3</t>
  </si>
  <si>
    <t>Информатика</t>
  </si>
  <si>
    <t>БПК-3</t>
  </si>
  <si>
    <t>1.3</t>
  </si>
  <si>
    <t>Инженерная и компьютерная графика</t>
  </si>
  <si>
    <t>БПК-4</t>
  </si>
  <si>
    <t>1.4</t>
  </si>
  <si>
    <t>Иностранный язык</t>
  </si>
  <si>
    <t>УК-5</t>
  </si>
  <si>
    <t>1.5</t>
  </si>
  <si>
    <t>Модуль "Безопасность жизнедеятельности"</t>
  </si>
  <si>
    <t>1.5.1</t>
  </si>
  <si>
    <t>Основы эколого-энергетической устойчивости производства</t>
  </si>
  <si>
    <t xml:space="preserve">  БПК-5</t>
  </si>
  <si>
    <t>1.5.2</t>
  </si>
  <si>
    <t>Охрана труда</t>
  </si>
  <si>
    <t>БПК-6</t>
  </si>
  <si>
    <t>1.5.3</t>
  </si>
  <si>
    <t>Защита населения и объектов от чрезвычайных ситуаций. Радиационная безопасность</t>
  </si>
  <si>
    <t>1.6</t>
  </si>
  <si>
    <t xml:space="preserve">Модуль "Электротехника и электроника" </t>
  </si>
  <si>
    <t>1.6.1</t>
  </si>
  <si>
    <t>Теоретические основы электротехники</t>
  </si>
  <si>
    <t>БПК-7</t>
  </si>
  <si>
    <t>1.6.2</t>
  </si>
  <si>
    <t>Электроника</t>
  </si>
  <si>
    <t>БПК-8</t>
  </si>
  <si>
    <t>Курсовые проекты по учебной дисциплине  "Электроника"</t>
  </si>
  <si>
    <t>1.6.3</t>
  </si>
  <si>
    <t>Первичные измерительные преобразователи</t>
  </si>
  <si>
    <t>БПК-9</t>
  </si>
  <si>
    <t>Курсовая работа по  учебной дисциплине "Первичные измерительные преобразователи"</t>
  </si>
  <si>
    <t>1.7</t>
  </si>
  <si>
    <t>Модуль "Автоматика и автоматизация"</t>
  </si>
  <si>
    <t>1.7.1</t>
  </si>
  <si>
    <t>Автоматика</t>
  </si>
  <si>
    <t>БПК-10</t>
  </si>
  <si>
    <t>1.7.2</t>
  </si>
  <si>
    <t>Технические средства автоматизации</t>
  </si>
  <si>
    <t>БПК-11</t>
  </si>
  <si>
    <t>1.8</t>
  </si>
  <si>
    <t>Модуль "Метрология"</t>
  </si>
  <si>
    <t>1.8.1</t>
  </si>
  <si>
    <t>Нормирование точности и технические измерения</t>
  </si>
  <si>
    <t>БПК-12</t>
  </si>
  <si>
    <t>1.8.2</t>
  </si>
  <si>
    <t>Метрология, стандартизация и оценка соответствия</t>
  </si>
  <si>
    <t>БПК-13</t>
  </si>
  <si>
    <t>1.9</t>
  </si>
  <si>
    <t>Модуль "Системы и оборудование спортивных сооружений"</t>
  </si>
  <si>
    <t>1.9.1</t>
  </si>
  <si>
    <t>Холодильное оборудование спортивных сооружений</t>
  </si>
  <si>
    <r>
      <t>4</t>
    </r>
    <r>
      <rPr>
        <vertAlign val="superscript"/>
        <sz val="24"/>
        <color theme="1"/>
        <rFont val="Times New Roman"/>
        <family val="1"/>
        <charset val="204"/>
      </rPr>
      <t>2</t>
    </r>
  </si>
  <si>
    <t>БПК-14</t>
  </si>
  <si>
    <t>1.9.2</t>
  </si>
  <si>
    <t>Электроснабжение зданий и сооружений</t>
  </si>
  <si>
    <t>БПК-15</t>
  </si>
  <si>
    <t>1.9.3</t>
  </si>
  <si>
    <t>Системы водоснабжения и водоотведения</t>
  </si>
  <si>
    <t>БПК-16</t>
  </si>
  <si>
    <t>1.9.4</t>
  </si>
  <si>
    <t>Инженерные системы спортивных сооружений</t>
  </si>
  <si>
    <t>БПК-17</t>
  </si>
  <si>
    <t>Курсовой проект по учебной дисциплине "Инженерные системы спортивных сооружений"</t>
  </si>
  <si>
    <t>КОМПОНЕНТ УЧРЕЖДЕНИЯ ВЫСШЕГО ОБРАЗОВАНИЯ</t>
  </si>
  <si>
    <t>2.1</t>
  </si>
  <si>
    <t>Модуль социально-гуманитарных дисциплин 2</t>
  </si>
  <si>
    <t>2.1.1</t>
  </si>
  <si>
    <t xml:space="preserve">История мировой культуры/Психология труда
</t>
  </si>
  <si>
    <t>УК-7</t>
  </si>
  <si>
    <t>2.1.2</t>
  </si>
  <si>
    <t>Политические институты и политические
процессы/ Логика</t>
  </si>
  <si>
    <t>УК-8</t>
  </si>
  <si>
    <t>2.2</t>
  </si>
  <si>
    <t>Перевод технической литературы</t>
  </si>
  <si>
    <t>2.3</t>
  </si>
  <si>
    <t>Модуль естественнонаучных дисциплин 2</t>
  </si>
  <si>
    <t>2.3.1</t>
  </si>
  <si>
    <t>Теория вероятностей и математическая статистика</t>
  </si>
  <si>
    <t>2.3.2</t>
  </si>
  <si>
    <t>Программирование технических средств</t>
  </si>
  <si>
    <t>СК-1</t>
  </si>
  <si>
    <t>2.3.3</t>
  </si>
  <si>
    <t>Информационно-измерительные технологии в спорте</t>
  </si>
  <si>
    <t>СК-2</t>
  </si>
  <si>
    <t>2.4</t>
  </si>
  <si>
    <t>Модуль "Спортивный менеджмент и маркетинг"</t>
  </si>
  <si>
    <t>2.4.1</t>
  </si>
  <si>
    <t>Спортивный менеджмент и маркетинг</t>
  </si>
  <si>
    <t>СК-3</t>
  </si>
  <si>
    <t>Курсовая работа по  учебной дисциплине "Спортивный менеджмент и маркетинг"</t>
  </si>
  <si>
    <t>2.5</t>
  </si>
  <si>
    <t>Виды спорта и их техническое обеспечение</t>
  </si>
  <si>
    <t>СК-4</t>
  </si>
  <si>
    <t>2.6</t>
  </si>
  <si>
    <t>Модуль "Материалы и конструкции"</t>
  </si>
  <si>
    <t>2.6.1</t>
  </si>
  <si>
    <t>Механика материалов и конструкций</t>
  </si>
  <si>
    <t>СК-5</t>
  </si>
  <si>
    <t>2.6.2</t>
  </si>
  <si>
    <t>Материалы и конструкции спортивных сооружений</t>
  </si>
  <si>
    <t>СК-6</t>
  </si>
  <si>
    <t>2.7</t>
  </si>
  <si>
    <t>Модуль "Физкультурно-спортивные сооружения"</t>
  </si>
  <si>
    <t>2.7.1</t>
  </si>
  <si>
    <t>Физкультурно-спортивные сооружения</t>
  </si>
  <si>
    <t>СК-7</t>
  </si>
  <si>
    <t>2.7.2</t>
  </si>
  <si>
    <t>Коммуникационные технологии спортивно-зрелищых комплексов</t>
  </si>
  <si>
    <t>СК-8</t>
  </si>
  <si>
    <t>2.8</t>
  </si>
  <si>
    <t>Модуль "Информационное обеспечение систем управления"</t>
  </si>
  <si>
    <t>2.8.1</t>
  </si>
  <si>
    <t>Информационное обеспечение систем управления</t>
  </si>
  <si>
    <t>СК-9</t>
  </si>
  <si>
    <t>Курсовой проект по учебной дисциплине "Информационное обеспечение систем управления"</t>
  </si>
  <si>
    <t>2.9</t>
  </si>
  <si>
    <t>Модуль "Экономика"</t>
  </si>
  <si>
    <t>2.9.1</t>
  </si>
  <si>
    <t>Экономика предприятия</t>
  </si>
  <si>
    <t>СК-10</t>
  </si>
  <si>
    <t>2.9.2</t>
  </si>
  <si>
    <t>2.10</t>
  </si>
  <si>
    <t>Автоматизированные системы судейства</t>
  </si>
  <si>
    <t>СК-11</t>
  </si>
  <si>
    <t>2.11</t>
  </si>
  <si>
    <t>Модуль "Техническая эксплуатация оборудования и  сооружений"</t>
  </si>
  <si>
    <t>2.11.1</t>
  </si>
  <si>
    <t>Эксплуатация оборудования спортивных комплексов</t>
  </si>
  <si>
    <t>СК-12</t>
  </si>
  <si>
    <t>2.11.2</t>
  </si>
  <si>
    <t>Техническая эксплуатация спортивных сооружений</t>
  </si>
  <si>
    <t>СК-13</t>
  </si>
  <si>
    <t>Курсовой проект по учебной дисциплине "Техническая эксплуатация спортивных сооружений"</t>
  </si>
  <si>
    <t>2.12</t>
  </si>
  <si>
    <t>Модуль  "Эксплуатация  инженерных систем "</t>
  </si>
  <si>
    <t>2.12.1</t>
  </si>
  <si>
    <t>Управление инженерными системами при их эксплуатации</t>
  </si>
  <si>
    <t>СК-14</t>
  </si>
  <si>
    <t>Курсовой проект по учебной дисциплине "Управление инженерными системами при их эксплуатации"</t>
  </si>
  <si>
    <t>2.12.2</t>
  </si>
  <si>
    <t>Климатизация спортивных арен</t>
  </si>
  <si>
    <t>СК-15</t>
  </si>
  <si>
    <t>2.12.3</t>
  </si>
  <si>
    <t>Хладоснабжение на спортивных объектах</t>
  </si>
  <si>
    <t>БПК-14/СК-15</t>
  </si>
  <si>
    <t>2.12.4</t>
  </si>
  <si>
    <t>Безопасность спортивных сооружений</t>
  </si>
  <si>
    <t>СК-16</t>
  </si>
  <si>
    <t>2.13</t>
  </si>
  <si>
    <t xml:space="preserve">Тензометрия в спорте           </t>
  </si>
  <si>
    <t>СК-17</t>
  </si>
  <si>
    <t>2.14</t>
  </si>
  <si>
    <t>Модуль "Управление состоянием спортсмена"</t>
  </si>
  <si>
    <t>2.14.1</t>
  </si>
  <si>
    <t xml:space="preserve">Технические средства диагностики состояния спортсмена           </t>
  </si>
  <si>
    <t>СК-18</t>
  </si>
  <si>
    <t>2.14.2</t>
  </si>
  <si>
    <t>Биомеханизмы в спортивной технике</t>
  </si>
  <si>
    <t>СК-19</t>
  </si>
  <si>
    <t>3</t>
  </si>
  <si>
    <t>ФАКУЛЬТАТИВНЫЕ ДИСЦИПЛИНЫ</t>
  </si>
  <si>
    <t>3.1</t>
  </si>
  <si>
    <t>Введение в инженерное образование</t>
  </si>
  <si>
    <t>/16</t>
  </si>
  <si>
    <t>3.2</t>
  </si>
  <si>
    <t>Коррупция и ее общественная опасность</t>
  </si>
  <si>
    <t>/10</t>
  </si>
  <si>
    <t>3.3</t>
  </si>
  <si>
    <t>Перевод специальной литературы</t>
  </si>
  <si>
    <t>3.4</t>
  </si>
  <si>
    <t>Физическая культура/Спорт  для всех</t>
  </si>
  <si>
    <t>/68</t>
  </si>
  <si>
    <t>/34</t>
  </si>
  <si>
    <t>4</t>
  </si>
  <si>
    <t>ДОПОЛНИТЕЛЬНЫЕ ВИДЫ ОБУЧЕНИЯ</t>
  </si>
  <si>
    <t>4.1</t>
  </si>
  <si>
    <t>Физическая культура</t>
  </si>
  <si>
    <t>/1-6</t>
  </si>
  <si>
    <t>/340</t>
  </si>
  <si>
    <t>/4</t>
  </si>
  <si>
    <t>/336</t>
  </si>
  <si>
    <t>УК-6</t>
  </si>
  <si>
    <t>4.2</t>
  </si>
  <si>
    <t>Белорусский язык (профессиональная лексика)</t>
  </si>
  <si>
    <t>/1</t>
  </si>
  <si>
    <t>4.3</t>
  </si>
  <si>
    <t>Основы научных исследований и инновационной деятельности</t>
  </si>
  <si>
    <t>/6</t>
  </si>
  <si>
    <t>/18</t>
  </si>
  <si>
    <t>Обзорные лекции</t>
  </si>
  <si>
    <t>/20</t>
  </si>
  <si>
    <t xml:space="preserve">Количество часов учебных занятий                        </t>
  </si>
  <si>
    <t>Количество аудиторных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</si>
  <si>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</si>
  <si>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</si>
  <si>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</si>
  <si>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</si>
  <si>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24/8</t>
  </si>
  <si>
    <t>2\2</t>
  </si>
  <si>
    <t>5\1</t>
  </si>
  <si>
    <t>4\1</t>
  </si>
  <si>
    <t>3\1</t>
  </si>
  <si>
    <t>3\2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</si>
  <si>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</si>
  <si>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</si>
  <si>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</si>
  <si>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</si>
  <si>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</si>
  <si>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</si>
  <si>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</si>
  <si>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</si>
  <si>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1. Государственный экзамен по специальности
2. Защита дипломного проекта (работы) в ГЭК</t>
  </si>
  <si>
    <t>Станочная</t>
  </si>
  <si>
    <t>Технологическая</t>
  </si>
  <si>
    <t>Инженерная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</si>
  <si>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</si>
  <si>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</si>
  <si>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</si>
  <si>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</si>
  <si>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Код  модуля, учебной дисциплины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</si>
  <si>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 , особенности развития науки, техники и технологий в разные исторические периоды, быть способным анализировать процессы государственного строительства и определять социально-политическое значение исторических событий, личностей, артефактов и символовов</t>
  </si>
  <si>
    <t xml:space="preserve">Владеть высоким уровнем культуры политического мышления и поведения, позволяющего быть активным участником политической жизни общества, понимать сущность, ценности и принципы идеологии белорусского государства, анализировать социально-политические процессы в стране и мире, формулировать собственную социально-политическую позицию </t>
  </si>
  <si>
    <t>Владеть культурой мышления, быть способным к восприятию, обобщению и анализу информации, философских, мировоззренческих и психолого-педагогических проблем в сфере межличностных отношений и профессиональной деятельности</t>
  </si>
  <si>
    <t xml:space="preserve">Уметь анализировать и оценивать социально-значимые явления, события и процессы, использовать социологическую и экономическую информацию при решении аналитических, научных и профессиональных задач, быть способным к проявлению предпринимательской инициативы 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</si>
  <si>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 и производственных задач</t>
  </si>
  <si>
    <t>1.4; 2.2; 4.2</t>
  </si>
  <si>
    <t>Владеть навыками здоровьесбережения; быть готовым поддерживать необходимый уровень физической подготовленности, обеспечивающий полноценную профессиональную деятельность</t>
  </si>
  <si>
    <t>Быть способным к социальному взаимодействию и межличностным коммуникациям, владеть умениями устанавливать продуктивные межкультурные связи/Уметь анализировать социально-психологические феномены профессиональной деятельности, прогнозировать тенденции развития социально-психологических явлений в деятельности организации, использовать социально-психологические знания при решении задач профессиональной деятельности</t>
  </si>
  <si>
    <t>Владеть знаниями о политических институтах, динамике политических процессов, характеристиках и видах политических систем / Владеть умением логически верно и аргументировано мыслить и правильно строить устную и письменную речь</t>
  </si>
  <si>
    <t xml:space="preserve">Владеть основными понятиями и методами высшей математики; применять полученные знания для решения задач теоретической и практической направленности </t>
  </si>
  <si>
    <t>1.2.1; 2.3.1</t>
  </si>
  <si>
    <t>Владеть основными понятиями и законами физики, принципами экспериментального и теоретического изучения физических явлений и процессов; применять полученные знания для решения задач теоретической и практической направленности</t>
  </si>
  <si>
    <t>Владеть основными методами, способами и средствами получения, хранения, переработки информации, навыками работы с компьютером как средством управления информацией, быть способным работать с информацией в компьютерных сетях</t>
  </si>
  <si>
    <t>Владеть способами графического изображения предметов на плоскости и в пространстве, требованиями Единой системы конструкторской документации; создавать чертежи деталей и узлов; оформлять и разрабатывать конструкторскую документацию</t>
  </si>
  <si>
    <t>БПК-5</t>
  </si>
  <si>
    <t>Владеть основными методами защиты производственного персонала и населения от негативных воздействий факторов антропогенного, техногенного, естественного происхождения, знаниями основ рационального природопользования и энергосбережения</t>
  </si>
  <si>
    <t>1.5.1; 1.5.3</t>
  </si>
  <si>
    <t>Быть способным применять основные законодательные, нормативно-правовые и нормативно-технические акты для обеспечения организационных, технических и санитарно-гигиенических мероприятий по созданию здоровых и безопасных условий труда</t>
  </si>
  <si>
    <t>Иметь базовые знания и навыки в области электротехники</t>
  </si>
  <si>
    <t>Иметь базовые знания и навыки в области электроники и схемотехники аналоговых, цифровых и микропроцессорных устройств</t>
  </si>
  <si>
    <t>Уметь осуществлять обоснованный выбор измерительного преобразователя для проведения измерений заданной физической величины</t>
  </si>
  <si>
    <t>Знать  функциональные и структурные схемы автоматизации процессов</t>
  </si>
  <si>
    <t>Уметь составлять функциональные и структурные схемы автоматизации процессов на основе расчета характеристик основных элементов систем</t>
  </si>
  <si>
    <t>Знать основные средства измерения и методы обеспечения их единства измерения, способы достижения требуемой точности и качества</t>
  </si>
  <si>
    <t>Уметь проводить в составе группы специалистов сертификацию спортивного оборудования и техники</t>
  </si>
  <si>
    <t xml:space="preserve">Знать теоретические основы получения низких температур, методы и режимы холодильной обработки, ее воздействие на применяемое оборудование </t>
  </si>
  <si>
    <t>1.9.1; 2.12.3</t>
  </si>
  <si>
    <t>Знать функциональное назначение, конструкцию и принцип действия оборудования и электроснабжения зданий и сооружений</t>
  </si>
  <si>
    <t>Владеть знаниями по основам  функционирования  эксплуатируемых систем водоснабжения и водоотведения спортивных объектов</t>
  </si>
  <si>
    <t>Быть способным определять и анализировать эффективность эксплуатируемых инженерных и информационных систем спортивных объектов</t>
  </si>
  <si>
    <t>Владеть базовыми знаниями по основам программирования технических средств</t>
  </si>
  <si>
    <t>Быть способным осуществлять поиск, систематизацию и анализ информации по перспективам развития и использованию информационно-измерительных технологий в спорте</t>
  </si>
  <si>
    <t>Владеть методами реализации основных управленческих решений и современными технологиями эффективного влияния на индивидуальное и групповое поведение в спортивной отрасли</t>
  </si>
  <si>
    <t>Обладать знаниями и уметь анализировать перспективы развития технического обеспечения  видов спорта</t>
  </si>
  <si>
    <t xml:space="preserve"> Быть способным оценивать механику работы конструкций и материалов</t>
  </si>
  <si>
    <t>Знать основные физико-механические свойства и характеристики металлических и неметаллических материалов спортивных сооружений, уметь определять марки материалов и правила их обозначения</t>
  </si>
  <si>
    <t>Быть способным  осуществлять поиск, систематизацию и анализ информации по перспективам развития инновационных технологий модернизации и реконструкции физкультурно - спортивных сооружений</t>
  </si>
  <si>
    <t>Обладать знаниями и быть способным поддерживать работоспособность коммуникационных технологий спортивно-зрелищых комплексов</t>
  </si>
  <si>
    <t xml:space="preserve">Быть способным поддерживать работоспособность информационного  обеспечения  систем управления 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</si>
  <si>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сокращения, оценку эффективности инвестиционных проектов, выбирать и совершенствовать способы организации систем производства и оказания услуг, осуществлять управление ими, находить пути повышения эффективности работы предприятия</t>
  </si>
  <si>
    <t>2.9.1; 2.9.2</t>
  </si>
  <si>
    <t>CК-11</t>
  </si>
  <si>
    <t>Быть способным обслуживать системы хронометража, интерактивные системы судейства, информационные терминалы журналистов и комментаторов, интерфейсы 
ТV-трансляций и табло соревнований</t>
  </si>
  <si>
    <t xml:space="preserve">Быть способным определять и анализировать эффективность эксплуатируемого оборудования  спортивных комплексов и   перспективы технического обеспечения их  развития </t>
  </si>
  <si>
    <t>Быть способным обеспечивать необходимые технологии проведения сборки, испытаний, ремонтов спортивного объекта, составлять необходимую документацию по монтажу и ремонту</t>
  </si>
  <si>
    <t>Уметь рассчитывать и анализировать режимы функционирования инженерных и информационных систем спортивных объектов и намечать пути их улучшения</t>
  </si>
  <si>
    <t xml:space="preserve">Уметь осуществлять расчет и выбор систем кондиционирования воздуха, составлять принципиальные схемы систем, читать рабочие чертежи </t>
  </si>
  <si>
    <t>2.12.2; 2.12.3</t>
  </si>
  <si>
    <t>Быть способным осуществлять оперативный контроль за функционированием систем безопасности спортивных объектов</t>
  </si>
  <si>
    <t>Быть способным определять и анализировать эффективность тензоэлементов эксплуатируемой спортивной техники</t>
  </si>
  <si>
    <t>Быть способным использовать современные биофизические методы исследования и анализа живых систем; техническое обеспечение диагностики состояния организма</t>
  </si>
  <si>
    <t>Уметь выявлять причины ошибочных действий или недостаточно высокого качества  движений спортсменов при взаимодействии с техническими средствами</t>
  </si>
  <si>
    <t>Разработан в качестве примера реализации образовательного стандарта по специальности 1-60 01 01 "Техническое обеспечение эксплуатации спортивных объектов".</t>
  </si>
  <si>
    <t>1 Допускается совмещение учебной практики  с теоретическим обучением.</t>
  </si>
  <si>
    <t>2  Дифференцированный зачет.</t>
  </si>
  <si>
    <t>СОГЛАСОВАНО</t>
  </si>
  <si>
    <t>Первый заместитель Министра спорта и туризма</t>
  </si>
  <si>
    <t>Начальник Главного управления профессионального образования
Министерства образования Республики Беларусь</t>
  </si>
  <si>
    <t>В.В.Дурнов</t>
  </si>
  <si>
    <t>С. А. Касперович</t>
  </si>
  <si>
    <t xml:space="preserve">     (подпись)    М.П.</t>
  </si>
  <si>
    <t xml:space="preserve">     (подпись)   </t>
  </si>
  <si>
    <t>(дата)</t>
  </si>
  <si>
    <t>Председатель УМО по образованию в области техники физической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</si>
  <si>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</si>
  <si>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культуры и спорта</t>
  </si>
  <si>
    <t>О.К. Гусев</t>
  </si>
  <si>
    <t>И. В. Титович</t>
  </si>
  <si>
    <t>Председатель НМС по специальности 1-60 01 01 Техническое обеспечение</t>
  </si>
  <si>
    <t>Эксперт-нормоконтролер</t>
  </si>
  <si>
    <t>эксплуатации спортивных объектов</t>
  </si>
  <si>
    <t>О.А.Величкович</t>
  </si>
  <si>
    <t>В.Е. Васюк</t>
  </si>
  <si>
    <t xml:space="preserve">Рекомендован к утверждению Президиумом Совета УМО </t>
  </si>
  <si>
    <t>по образованию в области техники физической культуры и спорта</t>
  </si>
  <si>
    <t>Протокол № 2 от 16 февраля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</si>
</sst>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0"/>
      <name val="Arial Cyr"/>
      <charset val="204"/>
    </font>
    <font>
      <sz val="10"/>
      <color theme="1"/>
      <name val="Arial Cyr"/>
      <charset val="204"/>
    </font>
    <font>
      <sz val="24"/>
      <color theme="1"/>
      <name val="Times New Roman"/>
      <family val="1"/>
      <charset val="204"/>
    </font>
    <font>
      <sz val="24"/>
      <color theme="1"/>
      <name val="Arial Cyr"/>
      <charset val="204"/>
    </font>
    <font>
      <sz val="36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2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Arial Cyr"/>
      <charset val="204"/>
    </font>
    <font>
      <sz val="18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vertAlign val="superscript"/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b/>
      <sz val="21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Protection="0"/>
  </cellStyleXfs>
  <cellXfs count="5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vertical="top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/>
    <xf numFmtId="0" fontId="1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3" fillId="2" borderId="0" xfId="0" applyFont="1" applyFill="1" applyAlignment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4" fillId="2" borderId="0" xfId="0" applyFont="1" applyFill="1"/>
    <xf numFmtId="0" fontId="15" fillId="2" borderId="0" xfId="0" applyFont="1" applyFill="1" applyAlignment="1">
      <alignment vertical="top"/>
    </xf>
    <xf numFmtId="0" fontId="16" fillId="2" borderId="0" xfId="0" applyFont="1" applyFill="1" applyAlignment="1"/>
    <xf numFmtId="0" fontId="14" fillId="2" borderId="0" xfId="0" applyFont="1" applyFill="1" applyAlignment="1"/>
    <xf numFmtId="0" fontId="2" fillId="2" borderId="0" xfId="0" applyFont="1" applyFill="1" applyAlignment="1">
      <alignment vertical="justify"/>
    </xf>
    <xf numFmtId="0" fontId="17" fillId="2" borderId="0" xfId="0" applyFont="1" applyFill="1" applyAlignment="1"/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/>
    <xf numFmtId="49" fontId="21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17" fillId="0" borderId="0" xfId="0" applyNumberFormat="1" applyFont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4" fillId="2" borderId="0" xfId="0" applyNumberFormat="1" applyFont="1" applyFill="1"/>
    <xf numFmtId="49" fontId="14" fillId="2" borderId="0" xfId="0" applyNumberFormat="1" applyFont="1" applyFill="1" applyAlignment="1">
      <alignment horizontal="center"/>
    </xf>
    <xf numFmtId="49" fontId="21" fillId="2" borderId="0" xfId="0" applyNumberFormat="1" applyFont="1" applyFill="1"/>
    <xf numFmtId="0" fontId="28" fillId="2" borderId="0" xfId="0" applyFont="1" applyFill="1"/>
    <xf numFmtId="49" fontId="21" fillId="2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49" fontId="29" fillId="2" borderId="7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/>
    </xf>
    <xf numFmtId="0" fontId="8" fillId="2" borderId="0" xfId="1" applyFont="1" applyFill="1" applyBorder="1"/>
    <xf numFmtId="0" fontId="9" fillId="2" borderId="24" xfId="0" applyFont="1" applyFill="1" applyBorder="1" applyAlignment="1">
      <alignment horizontal="center" vertical="center" textRotation="90"/>
    </xf>
    <xf numFmtId="0" fontId="9" fillId="2" borderId="25" xfId="0" applyFont="1" applyFill="1" applyBorder="1" applyAlignment="1">
      <alignment horizontal="center" vertical="center" textRotation="90"/>
    </xf>
    <xf numFmtId="0" fontId="9" fillId="2" borderId="26" xfId="0" applyFont="1" applyFill="1" applyBorder="1" applyAlignment="1">
      <alignment horizontal="center" vertical="center" textRotation="90"/>
    </xf>
    <xf numFmtId="0" fontId="9" fillId="2" borderId="30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49" fontId="31" fillId="2" borderId="42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49" fontId="33" fillId="2" borderId="2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1" fillId="2" borderId="27" xfId="0" applyNumberFormat="1" applyFont="1" applyFill="1" applyBorder="1" applyAlignment="1">
      <alignment horizontal="center" vertical="center"/>
    </xf>
    <xf numFmtId="49" fontId="33" fillId="2" borderId="4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49" fontId="33" fillId="2" borderId="51" xfId="0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  <xf numFmtId="49" fontId="31" fillId="2" borderId="19" xfId="0" applyNumberFormat="1" applyFont="1" applyFill="1" applyBorder="1" applyAlignment="1">
      <alignment horizontal="center" vertical="center"/>
    </xf>
    <xf numFmtId="49" fontId="33" fillId="2" borderId="19" xfId="0" applyNumberFormat="1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33" fillId="2" borderId="49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33" fillId="2" borderId="41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3" fillId="2" borderId="4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0" fillId="2" borderId="21" xfId="0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32" xfId="0" applyFont="1" applyFill="1" applyBorder="1"/>
    <xf numFmtId="0" fontId="35" fillId="0" borderId="0" xfId="0" applyFont="1" applyAlignment="1">
      <alignment vertical="top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9" fillId="2" borderId="53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9" fillId="0" borderId="5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9" fillId="2" borderId="5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3" fillId="2" borderId="57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3" fillId="2" borderId="59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left" vertical="center" wrapText="1"/>
    </xf>
    <xf numFmtId="49" fontId="33" fillId="2" borderId="57" xfId="0" applyNumberFormat="1" applyFont="1" applyFill="1" applyBorder="1" applyAlignment="1">
      <alignment horizontal="center" vertical="center" wrapText="1"/>
    </xf>
    <xf numFmtId="49" fontId="33" fillId="2" borderId="58" xfId="0" applyNumberFormat="1" applyFont="1" applyFill="1" applyBorder="1" applyAlignment="1">
      <alignment horizontal="center" vertical="center" wrapText="1"/>
    </xf>
    <xf numFmtId="49" fontId="33" fillId="2" borderId="5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3" fillId="2" borderId="49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49" fontId="33" fillId="2" borderId="4" xfId="0" applyNumberFormat="1" applyFont="1" applyFill="1" applyBorder="1" applyAlignment="1">
      <alignment horizontal="center" vertical="center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left" vertical="center" wrapText="1"/>
    </xf>
    <xf numFmtId="49" fontId="33" fillId="2" borderId="49" xfId="0" applyNumberFormat="1" applyFont="1" applyFill="1" applyBorder="1" applyAlignment="1">
      <alignment horizontal="center" vertical="center" wrapText="1"/>
    </xf>
    <xf numFmtId="49" fontId="21" fillId="2" borderId="49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left" vertical="center" wrapText="1"/>
    </xf>
    <xf numFmtId="0" fontId="33" fillId="2" borderId="66" xfId="0" applyFont="1" applyFill="1" applyBorder="1" applyAlignment="1">
      <alignment horizontal="left" vertical="center" wrapText="1"/>
    </xf>
    <xf numFmtId="0" fontId="33" fillId="2" borderId="43" xfId="0" applyFont="1" applyFill="1" applyBorder="1" applyAlignment="1">
      <alignment horizontal="left" vertical="center" wrapText="1"/>
    </xf>
    <xf numFmtId="49" fontId="21" fillId="2" borderId="45" xfId="0" applyNumberFormat="1" applyFont="1" applyFill="1" applyBorder="1" applyAlignment="1">
      <alignment horizontal="center" vertical="center" wrapText="1"/>
    </xf>
    <xf numFmtId="49" fontId="21" fillId="2" borderId="44" xfId="0" applyNumberFormat="1" applyFont="1" applyFill="1" applyBorder="1" applyAlignment="1">
      <alignment horizontal="center" vertical="center" wrapText="1"/>
    </xf>
    <xf numFmtId="49" fontId="21" fillId="2" borderId="47" xfId="0" applyNumberFormat="1" applyFont="1" applyFill="1" applyBorder="1" applyAlignment="1">
      <alignment horizontal="center" vertical="center" wrapText="1"/>
    </xf>
    <xf numFmtId="49" fontId="41" fillId="2" borderId="55" xfId="0" applyNumberFormat="1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49" fontId="41" fillId="2" borderId="56" xfId="0" applyNumberFormat="1" applyFont="1" applyFill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left" vertical="center" wrapText="1"/>
    </xf>
    <xf numFmtId="49" fontId="39" fillId="2" borderId="49" xfId="0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49" fontId="39" fillId="2" borderId="50" xfId="0" applyNumberFormat="1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33" fillId="2" borderId="70" xfId="0" applyFont="1" applyFill="1" applyBorder="1" applyAlignment="1">
      <alignment horizontal="left" vertical="center" wrapText="1"/>
    </xf>
    <xf numFmtId="49" fontId="39" fillId="2" borderId="55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49" fontId="39" fillId="2" borderId="56" xfId="0" applyNumberFormat="1" applyFont="1" applyFill="1" applyBorder="1" applyAlignment="1">
      <alignment horizontal="center" vertical="center" wrapText="1"/>
    </xf>
    <xf numFmtId="0" fontId="33" fillId="2" borderId="69" xfId="0" applyFont="1" applyFill="1" applyBorder="1" applyAlignment="1">
      <alignment horizontal="center" vertical="center"/>
    </xf>
    <xf numFmtId="0" fontId="33" fillId="2" borderId="67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 wrapText="1"/>
    </xf>
    <xf numFmtId="49" fontId="33" fillId="2" borderId="52" xfId="0" applyNumberFormat="1" applyFont="1" applyFill="1" applyBorder="1" applyAlignment="1">
      <alignment horizontal="center" vertical="center" wrapText="1"/>
    </xf>
    <xf numFmtId="49" fontId="33" fillId="2" borderId="53" xfId="0" applyNumberFormat="1" applyFont="1" applyFill="1" applyBorder="1" applyAlignment="1">
      <alignment horizontal="center" vertical="center" wrapText="1"/>
    </xf>
    <xf numFmtId="49" fontId="33" fillId="2" borderId="54" xfId="0" applyNumberFormat="1" applyFont="1" applyFill="1" applyBorder="1" applyAlignment="1">
      <alignment horizontal="center" vertical="center" wrapText="1"/>
    </xf>
    <xf numFmtId="0" fontId="33" fillId="2" borderId="68" xfId="0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vertical="center" wrapText="1"/>
    </xf>
    <xf numFmtId="0" fontId="33" fillId="2" borderId="66" xfId="0" applyFont="1" applyFill="1" applyBorder="1" applyAlignment="1">
      <alignment vertical="center" wrapText="1"/>
    </xf>
    <xf numFmtId="0" fontId="33" fillId="2" borderId="43" xfId="0" applyFont="1" applyFill="1" applyBorder="1" applyAlignment="1">
      <alignment vertical="center" wrapText="1"/>
    </xf>
    <xf numFmtId="49" fontId="33" fillId="2" borderId="11" xfId="0" applyNumberFormat="1" applyFont="1" applyFill="1" applyBorder="1" applyAlignment="1">
      <alignment horizontal="center" vertical="center" wrapText="1"/>
    </xf>
    <xf numFmtId="49" fontId="33" fillId="2" borderId="10" xfId="0" applyNumberFormat="1" applyFont="1" applyFill="1" applyBorder="1" applyAlignment="1">
      <alignment horizontal="center" vertical="center" wrapText="1"/>
    </xf>
    <xf numFmtId="49" fontId="33" fillId="2" borderId="13" xfId="0" applyNumberFormat="1" applyFont="1" applyFill="1" applyBorder="1" applyAlignment="1">
      <alignment horizontal="center" vertical="center" wrapText="1"/>
    </xf>
    <xf numFmtId="0" fontId="35" fillId="2" borderId="64" xfId="0" applyFont="1" applyFill="1" applyBorder="1" applyAlignment="1">
      <alignment horizontal="center" vertical="center"/>
    </xf>
    <xf numFmtId="0" fontId="35" fillId="2" borderId="53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horizontal="center" vertical="center"/>
    </xf>
    <xf numFmtId="0" fontId="35" fillId="2" borderId="57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center" vertical="center"/>
    </xf>
    <xf numFmtId="0" fontId="35" fillId="2" borderId="61" xfId="0" applyFont="1" applyFill="1" applyBorder="1" applyAlignment="1">
      <alignment horizontal="center" vertical="center"/>
    </xf>
    <xf numFmtId="0" fontId="35" fillId="2" borderId="62" xfId="0" applyFont="1" applyFill="1" applyBorder="1" applyAlignment="1">
      <alignment horizontal="center" vertical="center"/>
    </xf>
    <xf numFmtId="0" fontId="35" fillId="2" borderId="59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left" vertical="center"/>
    </xf>
    <xf numFmtId="0" fontId="35" fillId="2" borderId="61" xfId="0" applyFont="1" applyFill="1" applyBorder="1" applyAlignment="1">
      <alignment horizontal="left" vertical="center"/>
    </xf>
    <xf numFmtId="0" fontId="35" fillId="2" borderId="52" xfId="0" applyFont="1" applyFill="1" applyBorder="1" applyAlignment="1">
      <alignment horizontal="center" vertical="center"/>
    </xf>
    <xf numFmtId="0" fontId="35" fillId="2" borderId="63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left"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 wrapText="1"/>
    </xf>
    <xf numFmtId="0" fontId="35" fillId="2" borderId="53" xfId="0" applyFont="1" applyFill="1" applyBorder="1" applyAlignment="1">
      <alignment horizontal="center" vertical="center" wrapText="1"/>
    </xf>
    <xf numFmtId="0" fontId="35" fillId="2" borderId="54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/>
    </xf>
    <xf numFmtId="49" fontId="9" fillId="2" borderId="57" xfId="0" applyNumberFormat="1" applyFont="1" applyFill="1" applyBorder="1" applyAlignment="1">
      <alignment horizontal="center" vertical="center"/>
    </xf>
    <xf numFmtId="49" fontId="9" fillId="2" borderId="61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" fontId="9" fillId="2" borderId="49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50" xfId="0" applyNumberFormat="1" applyFont="1" applyFill="1" applyBorder="1" applyAlignment="1">
      <alignment horizontal="center" vertical="center"/>
    </xf>
    <xf numFmtId="2" fontId="9" fillId="2" borderId="49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0" xfId="0" applyNumberFormat="1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3" fillId="2" borderId="61" xfId="0" applyFont="1" applyFill="1" applyBorder="1" applyAlignment="1">
      <alignment horizontal="center" vertical="center"/>
    </xf>
    <xf numFmtId="0" fontId="33" fillId="2" borderId="62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49" fontId="33" fillId="2" borderId="43" xfId="0" applyNumberFormat="1" applyFont="1" applyFill="1" applyBorder="1" applyAlignment="1">
      <alignment horizontal="center" vertical="center" wrapText="1"/>
    </xf>
    <xf numFmtId="49" fontId="33" fillId="2" borderId="47" xfId="0" applyNumberFormat="1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33" fillId="2" borderId="51" xfId="0" applyNumberFormat="1" applyFont="1" applyFill="1" applyBorder="1" applyAlignment="1">
      <alignment horizontal="center" vertical="center"/>
    </xf>
    <xf numFmtId="49" fontId="33" fillId="2" borderId="42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9" fontId="33" fillId="2" borderId="30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textRotation="90"/>
    </xf>
    <xf numFmtId="0" fontId="9" fillId="2" borderId="22" xfId="0" applyFont="1" applyFill="1" applyBorder="1" applyAlignment="1">
      <alignment horizontal="center" vertical="center" textRotation="90"/>
    </xf>
    <xf numFmtId="0" fontId="9" fillId="2" borderId="32" xfId="0" applyFont="1" applyFill="1" applyBorder="1" applyAlignment="1">
      <alignment horizontal="center" vertical="center" textRotation="90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31" xfId="0" applyFont="1" applyFill="1" applyBorder="1" applyAlignment="1">
      <alignment horizontal="center" vertical="center" textRotation="90"/>
    </xf>
    <xf numFmtId="0" fontId="9" fillId="2" borderId="20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 textRotation="90"/>
    </xf>
    <xf numFmtId="0" fontId="25" fillId="2" borderId="1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textRotation="90"/>
    </xf>
    <xf numFmtId="0" fontId="25" fillId="2" borderId="18" xfId="0" applyFont="1" applyFill="1" applyBorder="1" applyAlignment="1">
      <alignment horizontal="center" vertical="center" textRotation="90"/>
    </xf>
    <xf numFmtId="0" fontId="25" fillId="2" borderId="27" xfId="0" applyFont="1" applyFill="1" applyBorder="1" applyAlignment="1">
      <alignment horizontal="center" vertical="center" textRotation="90"/>
    </xf>
    <xf numFmtId="0" fontId="25" fillId="2" borderId="28" xfId="0" applyFont="1" applyFill="1" applyBorder="1" applyAlignment="1">
      <alignment horizontal="center" vertical="center" textRotation="90"/>
    </xf>
    <xf numFmtId="0" fontId="25" fillId="2" borderId="38" xfId="0" applyFont="1" applyFill="1" applyBorder="1" applyAlignment="1">
      <alignment horizontal="center" vertical="center" textRotation="90"/>
    </xf>
    <xf numFmtId="0" fontId="25" fillId="2" borderId="39" xfId="0" applyFont="1" applyFill="1" applyBorder="1" applyAlignment="1">
      <alignment horizontal="center" vertical="center" textRotation="90"/>
    </xf>
    <xf numFmtId="0" fontId="25" fillId="2" borderId="11" xfId="0" applyFont="1" applyFill="1" applyBorder="1" applyAlignment="1">
      <alignment horizontal="center" vertical="center" textRotation="90"/>
    </xf>
    <xf numFmtId="0" fontId="25" fillId="2" borderId="10" xfId="0" applyFont="1" applyFill="1" applyBorder="1" applyAlignment="1">
      <alignment horizontal="center" vertical="center" textRotation="90"/>
    </xf>
    <xf numFmtId="0" fontId="25" fillId="2" borderId="13" xfId="0" applyFont="1" applyFill="1" applyBorder="1" applyAlignment="1">
      <alignment horizontal="center" vertical="center" textRotation="90"/>
    </xf>
    <xf numFmtId="0" fontId="25" fillId="2" borderId="21" xfId="0" applyFont="1" applyFill="1" applyBorder="1" applyAlignment="1">
      <alignment horizontal="center" vertical="center" textRotation="90"/>
    </xf>
    <xf numFmtId="0" fontId="25" fillId="2" borderId="0" xfId="0" applyFont="1" applyFill="1" applyBorder="1" applyAlignment="1">
      <alignment horizontal="center" vertical="center" textRotation="90"/>
    </xf>
    <xf numFmtId="0" fontId="25" fillId="2" borderId="23" xfId="0" applyFont="1" applyFill="1" applyBorder="1" applyAlignment="1">
      <alignment horizontal="center" vertical="center" textRotation="90"/>
    </xf>
    <xf numFmtId="0" fontId="25" fillId="2" borderId="33" xfId="0" applyFont="1" applyFill="1" applyBorder="1" applyAlignment="1">
      <alignment horizontal="center" vertical="center" textRotation="90"/>
    </xf>
    <xf numFmtId="0" fontId="25" fillId="2" borderId="32" xfId="0" applyFont="1" applyFill="1" applyBorder="1" applyAlignment="1">
      <alignment horizontal="center" vertical="center" textRotation="90"/>
    </xf>
    <xf numFmtId="0" fontId="25" fillId="2" borderId="35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33" xfId="0" applyFont="1" applyFill="1" applyBorder="1" applyAlignment="1">
      <alignment horizontal="center" vertical="center" textRotation="90"/>
    </xf>
    <xf numFmtId="0" fontId="9" fillId="2" borderId="23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textRotation="90"/>
    </xf>
    <xf numFmtId="0" fontId="9" fillId="2" borderId="12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justify" wrapText="1"/>
    </xf>
    <xf numFmtId="0" fontId="8" fillId="2" borderId="0" xfId="1" applyFont="1" applyFill="1" applyBorder="1" applyAlignment="1">
      <alignment horizontal="left"/>
    </xf>
    <xf numFmtId="0" fontId="8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center" textRotation="90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&#1057;&#1072;&#1083;&#1090;&#1072;&#1085;&#1086;&#1074;&#1091;\&#1057;&#1090;&#1072;&#1085;&#1076;&#1072;&#1088;&#1090;&#1099;%203+\prilozhenie_g_proekt_uchebnogo_plana_s_izmeneniyami%2013.02%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П"/>
      <sheetName val="0101"/>
      <sheetName val="0202"/>
    </sheetNames>
    <sheetDataSet>
      <sheetData sheetId="0" refreshError="1"/>
      <sheetData sheetId="1" refreshError="1"/>
      <sheetData sheetId="2" refreshError="1">
        <row r="75">
          <cell r="C75" t="str">
            <v>Организация производства и управление предприятием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03"/>
  <sheetViews>
    <sheetView tabSelected="1" topLeftCell="A103" zoomScale="40" zoomScaleNormal="40" workbookViewId="0">
      <selection activeCell="E173" sqref="E173:BE173"/>
    </sheetView>
  </sheetViews>
  <sheetFormatPr defaultRowHeight="12.75" x14ac:dyDescent="0.2"/>
  <cols>
    <col min="1" max="1" width="11.42578125" customWidth="1"/>
    <col min="16" max="31" width="9.140625" style="4"/>
    <col min="32" max="55" width="9.140625" style="4" customWidth="1"/>
    <col min="56" max="62" width="9.140625" style="4"/>
  </cols>
  <sheetData>
    <row r="1" spans="1:6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3"/>
      <c r="BG1" s="3"/>
      <c r="BH1" s="3"/>
      <c r="BI1" s="3"/>
    </row>
    <row r="2" spans="1:61" ht="91.5" x14ac:dyDescent="1.25">
      <c r="A2" s="1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2"/>
      <c r="S2" s="519" t="s">
        <v>1</v>
      </c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1"/>
      <c r="AT2" s="1"/>
      <c r="AU2" s="1"/>
      <c r="AV2" s="1"/>
      <c r="AW2" s="1"/>
      <c r="AX2" s="7"/>
      <c r="AY2" s="8" t="s">
        <v>2</v>
      </c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30.75" x14ac:dyDescent="0.45">
      <c r="A3" s="1"/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3"/>
      <c r="BG3" s="3"/>
      <c r="BH3" s="3"/>
      <c r="BI3" s="3"/>
    </row>
    <row r="4" spans="1:61" ht="30.75" customHeight="1" x14ac:dyDescent="0.45">
      <c r="A4" s="1"/>
      <c r="B4" s="5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2"/>
      <c r="S4" s="520" t="s">
        <v>5</v>
      </c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520"/>
      <c r="AH4" s="520"/>
      <c r="AI4" s="520"/>
      <c r="AJ4" s="520"/>
      <c r="AK4" s="520"/>
      <c r="AL4" s="520"/>
      <c r="AM4" s="520"/>
      <c r="AN4" s="520"/>
      <c r="AO4" s="520"/>
      <c r="AP4" s="520"/>
      <c r="AQ4" s="520"/>
      <c r="AR4" s="520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3"/>
      <c r="BG4" s="3"/>
      <c r="BH4" s="3"/>
      <c r="BI4" s="3"/>
    </row>
    <row r="5" spans="1:61" ht="35.25" x14ac:dyDescent="0.5">
      <c r="A5" s="1"/>
      <c r="B5" s="521" t="s">
        <v>6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6"/>
      <c r="R5" s="9"/>
      <c r="S5" s="2"/>
      <c r="T5" s="10"/>
      <c r="U5" s="10"/>
      <c r="V5" s="1"/>
      <c r="W5" s="1"/>
      <c r="X5" s="10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11"/>
      <c r="AV5" s="12" t="s">
        <v>7</v>
      </c>
      <c r="AW5" s="12"/>
      <c r="AX5" s="12"/>
      <c r="AY5" s="12"/>
      <c r="AZ5" s="8"/>
      <c r="BA5" s="8"/>
      <c r="BB5" s="10"/>
      <c r="BC5" s="10"/>
      <c r="BD5" s="10"/>
      <c r="BE5" s="10"/>
      <c r="BF5" s="10"/>
      <c r="BG5" s="10"/>
      <c r="BH5" s="3"/>
      <c r="BI5" s="3"/>
    </row>
    <row r="6" spans="1:61" ht="35.25" x14ac:dyDescent="0.5">
      <c r="A6" s="1"/>
      <c r="B6" s="13" t="s">
        <v>8</v>
      </c>
      <c r="C6" s="13"/>
      <c r="D6" s="13"/>
      <c r="E6" s="13"/>
      <c r="F6" s="13"/>
      <c r="G6" s="13"/>
      <c r="H6" s="13"/>
      <c r="I6" s="14"/>
      <c r="J6" s="14"/>
      <c r="K6" s="14"/>
      <c r="L6" s="14"/>
      <c r="M6" s="15"/>
      <c r="N6" s="15"/>
      <c r="O6" s="1"/>
      <c r="P6" s="1"/>
      <c r="Q6" s="13"/>
      <c r="R6" s="9"/>
      <c r="S6" s="522" t="s">
        <v>9</v>
      </c>
      <c r="T6" s="522"/>
      <c r="U6" s="522"/>
      <c r="V6" s="522"/>
      <c r="W6" s="522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2"/>
      <c r="AO6" s="522"/>
      <c r="AP6" s="522"/>
      <c r="AQ6" s="522"/>
      <c r="AR6" s="522"/>
      <c r="AS6" s="8"/>
      <c r="AT6" s="8"/>
      <c r="AU6" s="1"/>
      <c r="AV6" s="16" t="s">
        <v>10</v>
      </c>
      <c r="AW6" s="17"/>
      <c r="AX6" s="17"/>
      <c r="AY6" s="17"/>
      <c r="AZ6" s="17"/>
      <c r="BA6" s="17"/>
      <c r="BB6" s="18"/>
      <c r="BC6" s="18"/>
      <c r="BD6" s="18"/>
      <c r="BE6" s="18"/>
      <c r="BF6" s="19"/>
      <c r="BG6" s="3"/>
      <c r="BH6" s="3"/>
      <c r="BI6" s="3"/>
    </row>
    <row r="7" spans="1:61" ht="24.75" customHeight="1" x14ac:dyDescent="0.45">
      <c r="A7" s="1"/>
      <c r="B7" s="5" t="s">
        <v>11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5"/>
      <c r="N7" s="15"/>
      <c r="O7" s="1"/>
      <c r="P7" s="1"/>
      <c r="Q7" s="1"/>
      <c r="R7" s="20"/>
      <c r="S7" s="20"/>
      <c r="T7" s="20"/>
      <c r="U7" s="20"/>
      <c r="V7" s="21"/>
      <c r="W7" s="1"/>
      <c r="X7" s="20"/>
      <c r="Y7" s="22"/>
      <c r="Z7" s="20"/>
      <c r="AA7" s="1"/>
      <c r="AB7" s="1"/>
      <c r="AC7" s="23"/>
      <c r="AD7" s="23"/>
      <c r="AE7" s="23"/>
      <c r="AF7" s="23"/>
      <c r="AG7" s="23"/>
      <c r="AH7" s="24"/>
      <c r="AI7" s="24"/>
      <c r="AJ7" s="24"/>
      <c r="AK7" s="24"/>
      <c r="AL7" s="24"/>
      <c r="AM7" s="24"/>
      <c r="AN7" s="24"/>
      <c r="AO7" s="24"/>
      <c r="AP7" s="10"/>
      <c r="AQ7" s="10"/>
      <c r="AR7" s="10"/>
      <c r="AS7" s="1"/>
      <c r="AT7" s="1"/>
      <c r="AU7" s="1"/>
      <c r="AV7" s="1"/>
      <c r="AW7" s="1"/>
      <c r="AX7" s="1"/>
      <c r="AY7" s="1"/>
      <c r="AZ7" s="1"/>
      <c r="BA7" s="25"/>
      <c r="BB7" s="25"/>
      <c r="BC7" s="25"/>
      <c r="BD7" s="25"/>
      <c r="BE7" s="25"/>
      <c r="BF7" s="26"/>
      <c r="BG7" s="27"/>
      <c r="BH7" s="27"/>
      <c r="BI7" s="27"/>
    </row>
    <row r="8" spans="1:61" ht="30.75" x14ac:dyDescent="0.45">
      <c r="A8" s="1"/>
      <c r="B8" s="14" t="s">
        <v>12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5"/>
      <c r="N8" s="15"/>
      <c r="O8" s="1"/>
      <c r="P8" s="1"/>
      <c r="Q8" s="1"/>
      <c r="R8" s="2"/>
      <c r="S8" s="2"/>
      <c r="T8" s="14" t="s">
        <v>13</v>
      </c>
      <c r="U8" s="28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5"/>
      <c r="AW8" s="1"/>
      <c r="AX8" s="1"/>
      <c r="AY8" s="1"/>
      <c r="AZ8" s="1"/>
      <c r="BA8" s="1"/>
      <c r="BB8" s="1"/>
      <c r="BC8" s="1"/>
      <c r="BD8" s="1"/>
      <c r="BE8" s="30"/>
      <c r="BF8" s="26"/>
      <c r="BG8" s="27"/>
      <c r="BH8" s="27"/>
      <c r="BI8" s="27"/>
    </row>
    <row r="9" spans="1:61" ht="30.75" x14ac:dyDescent="0.45">
      <c r="A9" s="1"/>
      <c r="B9" s="5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5"/>
      <c r="N9" s="15"/>
      <c r="O9" s="1"/>
      <c r="P9" s="1"/>
      <c r="Q9" s="3"/>
      <c r="R9" s="2"/>
      <c r="S9" s="2"/>
      <c r="T9" s="28"/>
      <c r="U9" s="28"/>
      <c r="V9" s="31"/>
      <c r="W9" s="31"/>
      <c r="X9" s="31"/>
      <c r="Y9" s="31"/>
      <c r="Z9" s="31"/>
      <c r="AA9" s="17"/>
      <c r="AB9" s="17"/>
      <c r="AC9" s="32"/>
      <c r="AD9" s="32"/>
      <c r="AE9" s="32"/>
      <c r="AF9" s="32"/>
      <c r="AG9" s="1"/>
      <c r="AH9" s="33"/>
      <c r="AI9" s="32"/>
      <c r="AJ9" s="32"/>
      <c r="AK9" s="32"/>
      <c r="AL9" s="32"/>
      <c r="AM9" s="32"/>
      <c r="AN9" s="32"/>
      <c r="AO9" s="23"/>
      <c r="AP9" s="23"/>
      <c r="AQ9" s="23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8"/>
      <c r="BE9" s="18"/>
      <c r="BF9" s="19"/>
      <c r="BG9" s="3"/>
      <c r="BH9" s="3"/>
      <c r="BI9" s="3"/>
    </row>
    <row r="10" spans="1:61" ht="34.5" customHeight="1" x14ac:dyDescent="0.35">
      <c r="A10" s="1"/>
      <c r="B10" s="523"/>
      <c r="C10" s="523"/>
      <c r="D10" s="523"/>
      <c r="E10" s="523"/>
      <c r="F10" s="523"/>
      <c r="G10" s="18"/>
      <c r="H10" s="18"/>
      <c r="I10" s="18"/>
      <c r="J10" s="18"/>
      <c r="K10" s="18"/>
      <c r="L10" s="18"/>
      <c r="M10" s="15"/>
      <c r="N10" s="15"/>
      <c r="O10" s="1"/>
      <c r="P10" s="1"/>
      <c r="Q10" s="3"/>
      <c r="R10" s="2"/>
      <c r="S10" s="2"/>
      <c r="T10" s="28"/>
      <c r="U10" s="28"/>
      <c r="V10" s="31"/>
      <c r="W10" s="31"/>
      <c r="X10" s="31"/>
      <c r="Y10" s="31"/>
      <c r="Z10" s="31"/>
      <c r="AA10" s="17"/>
      <c r="AB10" s="17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23"/>
      <c r="AP10" s="23"/>
      <c r="AQ10" s="23"/>
      <c r="AR10" s="1"/>
      <c r="AS10" s="1"/>
      <c r="AT10" s="1"/>
      <c r="AU10" s="1"/>
      <c r="AV10" s="515" t="s">
        <v>15</v>
      </c>
      <c r="AW10" s="515"/>
      <c r="AX10" s="515"/>
      <c r="AY10" s="515"/>
      <c r="AZ10" s="515"/>
      <c r="BA10" s="515"/>
      <c r="BB10" s="515"/>
      <c r="BC10" s="515"/>
      <c r="BD10" s="515"/>
      <c r="BE10" s="18"/>
      <c r="BF10" s="19"/>
      <c r="BG10" s="3"/>
      <c r="BH10" s="3"/>
      <c r="BI10" s="3"/>
    </row>
    <row r="11" spans="1:61" ht="9.75" customHeight="1" x14ac:dyDescent="0.3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5"/>
      <c r="N11" s="15"/>
      <c r="O11" s="1"/>
      <c r="P11" s="1"/>
      <c r="Q11" s="1"/>
      <c r="R11" s="2"/>
      <c r="S11" s="2"/>
      <c r="T11" s="1"/>
      <c r="U11" s="1"/>
      <c r="V11" s="1"/>
      <c r="W11" s="17"/>
      <c r="X11" s="17"/>
      <c r="Y11" s="17"/>
      <c r="Z11" s="17"/>
      <c r="AA11" s="17"/>
      <c r="AB11" s="17"/>
      <c r="AC11" s="32"/>
      <c r="AD11" s="32"/>
      <c r="AE11" s="32"/>
      <c r="AF11" s="32"/>
      <c r="AG11" s="32"/>
      <c r="AH11" s="32"/>
      <c r="AI11" s="32"/>
      <c r="AJ11" s="32"/>
      <c r="AK11" s="31"/>
      <c r="AL11" s="32"/>
      <c r="AM11" s="32"/>
      <c r="AN11" s="32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8"/>
      <c r="BE11" s="18"/>
      <c r="BF11" s="19"/>
      <c r="BG11" s="3"/>
      <c r="BH11" s="3"/>
      <c r="BI11" s="3"/>
    </row>
    <row r="12" spans="1:61" ht="13.5" customHeight="1" x14ac:dyDescent="0.45">
      <c r="A12" s="1"/>
      <c r="B12" s="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5"/>
      <c r="N12" s="15"/>
      <c r="O12" s="1"/>
      <c r="P12" s="1"/>
      <c r="Q12" s="1"/>
      <c r="R12" s="2"/>
      <c r="S12" s="2"/>
      <c r="T12" s="5"/>
      <c r="U12" s="28"/>
      <c r="V12" s="5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3"/>
      <c r="BG12" s="3"/>
      <c r="BH12" s="3"/>
      <c r="BI12" s="3"/>
    </row>
    <row r="13" spans="1:61" hidden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"/>
      <c r="N13" s="1"/>
      <c r="O13" s="1"/>
      <c r="P13" s="1"/>
      <c r="Q13" s="1"/>
      <c r="R13" s="2"/>
      <c r="S13" s="2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3"/>
      <c r="BG13" s="3"/>
      <c r="BH13" s="3"/>
      <c r="BI13" s="3"/>
    </row>
    <row r="14" spans="1:61" hidden="1" x14ac:dyDescent="0.2">
      <c r="A14" s="1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"/>
      <c r="N14" s="1"/>
      <c r="O14" s="1"/>
      <c r="P14" s="1"/>
      <c r="Q14" s="1"/>
      <c r="R14" s="2"/>
      <c r="S14" s="2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3"/>
      <c r="BG14" s="3"/>
      <c r="BH14" s="3"/>
      <c r="BI14" s="3"/>
    </row>
    <row r="15" spans="1:61" ht="30" x14ac:dyDescent="0.4">
      <c r="A15" s="516" t="s">
        <v>16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6"/>
      <c r="O15" s="6"/>
      <c r="P15" s="6"/>
      <c r="Q15" s="6"/>
      <c r="R15" s="34"/>
      <c r="S15" s="34"/>
      <c r="T15" s="1"/>
      <c r="U15" s="1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35"/>
      <c r="AN15" s="28"/>
      <c r="AO15" s="1"/>
      <c r="AP15" s="1"/>
      <c r="AQ15" s="1"/>
      <c r="AR15" s="517" t="s">
        <v>17</v>
      </c>
      <c r="AS15" s="517"/>
      <c r="AT15" s="517"/>
      <c r="AU15" s="517"/>
      <c r="AV15" s="517"/>
      <c r="AW15" s="517"/>
      <c r="AX15" s="517"/>
      <c r="AY15" s="517"/>
      <c r="AZ15" s="517"/>
      <c r="BA15" s="517"/>
      <c r="BB15" s="517"/>
      <c r="BC15" s="517"/>
      <c r="BD15" s="517"/>
      <c r="BE15" s="517"/>
      <c r="BF15" s="517"/>
      <c r="BG15" s="517"/>
      <c r="BH15" s="517"/>
      <c r="BI15" s="517"/>
    </row>
    <row r="16" spans="1:6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3"/>
      <c r="BG16" s="3"/>
      <c r="BH16" s="3"/>
      <c r="BI16" s="3"/>
    </row>
    <row r="17" spans="1:61" ht="50.25" customHeight="1" x14ac:dyDescent="0.2">
      <c r="A17" s="518" t="s">
        <v>18</v>
      </c>
      <c r="B17" s="510" t="s">
        <v>19</v>
      </c>
      <c r="C17" s="511"/>
      <c r="D17" s="511"/>
      <c r="E17" s="512"/>
      <c r="F17" s="513" t="s">
        <v>20</v>
      </c>
      <c r="G17" s="510" t="s">
        <v>21</v>
      </c>
      <c r="H17" s="511"/>
      <c r="I17" s="512"/>
      <c r="J17" s="513" t="s">
        <v>22</v>
      </c>
      <c r="K17" s="510" t="s">
        <v>23</v>
      </c>
      <c r="L17" s="511"/>
      <c r="M17" s="511"/>
      <c r="N17" s="512"/>
      <c r="O17" s="510" t="s">
        <v>24</v>
      </c>
      <c r="P17" s="511"/>
      <c r="Q17" s="511"/>
      <c r="R17" s="512"/>
      <c r="S17" s="513" t="s">
        <v>25</v>
      </c>
      <c r="T17" s="510" t="s">
        <v>26</v>
      </c>
      <c r="U17" s="511"/>
      <c r="V17" s="512"/>
      <c r="W17" s="513" t="s">
        <v>27</v>
      </c>
      <c r="X17" s="510" t="s">
        <v>28</v>
      </c>
      <c r="Y17" s="511"/>
      <c r="Z17" s="512"/>
      <c r="AA17" s="513" t="s">
        <v>29</v>
      </c>
      <c r="AB17" s="510" t="s">
        <v>30</v>
      </c>
      <c r="AC17" s="511"/>
      <c r="AD17" s="511"/>
      <c r="AE17" s="512"/>
      <c r="AF17" s="513" t="s">
        <v>31</v>
      </c>
      <c r="AG17" s="510" t="s">
        <v>32</v>
      </c>
      <c r="AH17" s="511"/>
      <c r="AI17" s="512"/>
      <c r="AJ17" s="513" t="s">
        <v>33</v>
      </c>
      <c r="AK17" s="510" t="s">
        <v>34</v>
      </c>
      <c r="AL17" s="511"/>
      <c r="AM17" s="511"/>
      <c r="AN17" s="512"/>
      <c r="AO17" s="510" t="s">
        <v>35</v>
      </c>
      <c r="AP17" s="511"/>
      <c r="AQ17" s="511"/>
      <c r="AR17" s="512"/>
      <c r="AS17" s="513" t="s">
        <v>36</v>
      </c>
      <c r="AT17" s="510" t="s">
        <v>37</v>
      </c>
      <c r="AU17" s="511"/>
      <c r="AV17" s="512"/>
      <c r="AW17" s="513" t="s">
        <v>38</v>
      </c>
      <c r="AX17" s="510" t="s">
        <v>39</v>
      </c>
      <c r="AY17" s="511"/>
      <c r="AZ17" s="511"/>
      <c r="BA17" s="512"/>
      <c r="BB17" s="493" t="s">
        <v>40</v>
      </c>
      <c r="BC17" s="493" t="s">
        <v>41</v>
      </c>
      <c r="BD17" s="493" t="s">
        <v>42</v>
      </c>
      <c r="BE17" s="493" t="s">
        <v>43</v>
      </c>
      <c r="BF17" s="493" t="s">
        <v>44</v>
      </c>
      <c r="BG17" s="493" t="s">
        <v>45</v>
      </c>
      <c r="BH17" s="493" t="s">
        <v>46</v>
      </c>
      <c r="BI17" s="495" t="s">
        <v>47</v>
      </c>
    </row>
    <row r="18" spans="1:61" ht="69.75" x14ac:dyDescent="0.2">
      <c r="A18" s="463"/>
      <c r="B18" s="36" t="s">
        <v>48</v>
      </c>
      <c r="C18" s="36" t="s">
        <v>49</v>
      </c>
      <c r="D18" s="36" t="s">
        <v>50</v>
      </c>
      <c r="E18" s="36" t="s">
        <v>51</v>
      </c>
      <c r="F18" s="514"/>
      <c r="G18" s="36" t="s">
        <v>52</v>
      </c>
      <c r="H18" s="36" t="s">
        <v>53</v>
      </c>
      <c r="I18" s="36" t="s">
        <v>54</v>
      </c>
      <c r="J18" s="514"/>
      <c r="K18" s="36" t="s">
        <v>55</v>
      </c>
      <c r="L18" s="36" t="s">
        <v>56</v>
      </c>
      <c r="M18" s="36" t="s">
        <v>57</v>
      </c>
      <c r="N18" s="36" t="s">
        <v>58</v>
      </c>
      <c r="O18" s="36" t="s">
        <v>59</v>
      </c>
      <c r="P18" s="36" t="s">
        <v>49</v>
      </c>
      <c r="Q18" s="36" t="s">
        <v>50</v>
      </c>
      <c r="R18" s="36" t="s">
        <v>51</v>
      </c>
      <c r="S18" s="514"/>
      <c r="T18" s="36" t="s">
        <v>60</v>
      </c>
      <c r="U18" s="36" t="s">
        <v>61</v>
      </c>
      <c r="V18" s="36" t="s">
        <v>62</v>
      </c>
      <c r="W18" s="514"/>
      <c r="X18" s="36" t="s">
        <v>63</v>
      </c>
      <c r="Y18" s="36" t="s">
        <v>64</v>
      </c>
      <c r="Z18" s="36" t="s">
        <v>65</v>
      </c>
      <c r="AA18" s="514"/>
      <c r="AB18" s="36" t="s">
        <v>63</v>
      </c>
      <c r="AC18" s="36" t="s">
        <v>64</v>
      </c>
      <c r="AD18" s="36" t="s">
        <v>65</v>
      </c>
      <c r="AE18" s="36" t="s">
        <v>66</v>
      </c>
      <c r="AF18" s="514"/>
      <c r="AG18" s="36" t="s">
        <v>52</v>
      </c>
      <c r="AH18" s="36" t="s">
        <v>53</v>
      </c>
      <c r="AI18" s="36" t="s">
        <v>54</v>
      </c>
      <c r="AJ18" s="514"/>
      <c r="AK18" s="36" t="s">
        <v>67</v>
      </c>
      <c r="AL18" s="36" t="s">
        <v>68</v>
      </c>
      <c r="AM18" s="36" t="s">
        <v>69</v>
      </c>
      <c r="AN18" s="36" t="s">
        <v>70</v>
      </c>
      <c r="AO18" s="36" t="s">
        <v>59</v>
      </c>
      <c r="AP18" s="36" t="s">
        <v>49</v>
      </c>
      <c r="AQ18" s="36" t="s">
        <v>50</v>
      </c>
      <c r="AR18" s="36" t="s">
        <v>51</v>
      </c>
      <c r="AS18" s="514"/>
      <c r="AT18" s="36" t="s">
        <v>52</v>
      </c>
      <c r="AU18" s="36" t="s">
        <v>53</v>
      </c>
      <c r="AV18" s="36" t="s">
        <v>54</v>
      </c>
      <c r="AW18" s="514"/>
      <c r="AX18" s="36" t="s">
        <v>55</v>
      </c>
      <c r="AY18" s="36" t="s">
        <v>56</v>
      </c>
      <c r="AZ18" s="36" t="s">
        <v>57</v>
      </c>
      <c r="BA18" s="37" t="s">
        <v>71</v>
      </c>
      <c r="BB18" s="494"/>
      <c r="BC18" s="494"/>
      <c r="BD18" s="494"/>
      <c r="BE18" s="494"/>
      <c r="BF18" s="494"/>
      <c r="BG18" s="494"/>
      <c r="BH18" s="494"/>
      <c r="BI18" s="496"/>
    </row>
    <row r="19" spans="1:61" ht="27.75" x14ac:dyDescent="0.4">
      <c r="A19" s="38" t="s">
        <v>72</v>
      </c>
      <c r="B19" s="39"/>
      <c r="C19" s="40" t="s">
        <v>73</v>
      </c>
      <c r="D19" s="40" t="s">
        <v>73</v>
      </c>
      <c r="E19" s="39"/>
      <c r="F19" s="39"/>
      <c r="G19" s="39"/>
      <c r="H19" s="39"/>
      <c r="I19" s="39">
        <v>17</v>
      </c>
      <c r="J19" s="39"/>
      <c r="K19" s="39"/>
      <c r="L19" s="39"/>
      <c r="M19" s="39"/>
      <c r="N19" s="39"/>
      <c r="O19" s="41"/>
      <c r="P19" s="41"/>
      <c r="Q19" s="41"/>
      <c r="R19" s="41"/>
      <c r="S19" s="42" t="s">
        <v>74</v>
      </c>
      <c r="T19" s="42" t="s">
        <v>74</v>
      </c>
      <c r="U19" s="42" t="s">
        <v>74</v>
      </c>
      <c r="V19" s="42" t="s">
        <v>74</v>
      </c>
      <c r="W19" s="43" t="s">
        <v>75</v>
      </c>
      <c r="X19" s="43" t="s">
        <v>75</v>
      </c>
      <c r="Y19" s="41"/>
      <c r="Z19" s="41"/>
      <c r="AA19" s="41"/>
      <c r="AB19" s="41">
        <v>17</v>
      </c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4"/>
      <c r="AP19" s="42" t="s">
        <v>74</v>
      </c>
      <c r="AQ19" s="42" t="s">
        <v>74</v>
      </c>
      <c r="AR19" s="42" t="s">
        <v>74</v>
      </c>
      <c r="AS19" s="42" t="s">
        <v>74</v>
      </c>
      <c r="AT19" s="43" t="s">
        <v>75</v>
      </c>
      <c r="AU19" s="43" t="s">
        <v>75</v>
      </c>
      <c r="AV19" s="43" t="s">
        <v>75</v>
      </c>
      <c r="AW19" s="43" t="s">
        <v>75</v>
      </c>
      <c r="AX19" s="43" t="s">
        <v>75</v>
      </c>
      <c r="AY19" s="43" t="s">
        <v>75</v>
      </c>
      <c r="AZ19" s="43" t="s">
        <v>75</v>
      </c>
      <c r="BA19" s="43" t="s">
        <v>75</v>
      </c>
      <c r="BB19" s="41">
        <v>34</v>
      </c>
      <c r="BC19" s="41">
        <v>8</v>
      </c>
      <c r="BD19" s="45" t="s">
        <v>76</v>
      </c>
      <c r="BE19" s="41"/>
      <c r="BF19" s="41"/>
      <c r="BG19" s="41"/>
      <c r="BH19" s="41">
        <v>10</v>
      </c>
      <c r="BI19" s="46" t="s">
        <v>77</v>
      </c>
    </row>
    <row r="20" spans="1:61" ht="26.25" x14ac:dyDescent="0.4">
      <c r="A20" s="38" t="s">
        <v>78</v>
      </c>
      <c r="B20" s="39"/>
      <c r="C20" s="40"/>
      <c r="D20" s="40"/>
      <c r="E20" s="39"/>
      <c r="F20" s="39"/>
      <c r="G20" s="39"/>
      <c r="H20" s="39"/>
      <c r="I20" s="39">
        <v>17</v>
      </c>
      <c r="J20" s="39"/>
      <c r="K20" s="39"/>
      <c r="L20" s="39"/>
      <c r="M20" s="39"/>
      <c r="N20" s="39"/>
      <c r="O20" s="41"/>
      <c r="P20" s="41"/>
      <c r="Q20" s="41"/>
      <c r="R20" s="41"/>
      <c r="S20" s="42" t="s">
        <v>74</v>
      </c>
      <c r="T20" s="42" t="s">
        <v>74</v>
      </c>
      <c r="U20" s="42" t="s">
        <v>74</v>
      </c>
      <c r="V20" s="42" t="s">
        <v>74</v>
      </c>
      <c r="W20" s="43" t="s">
        <v>75</v>
      </c>
      <c r="X20" s="43" t="s">
        <v>75</v>
      </c>
      <c r="Y20" s="41"/>
      <c r="Z20" s="41"/>
      <c r="AA20" s="41"/>
      <c r="AB20" s="41">
        <v>17</v>
      </c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0"/>
      <c r="AO20" s="40"/>
      <c r="AP20" s="42" t="s">
        <v>74</v>
      </c>
      <c r="AQ20" s="42" t="s">
        <v>74</v>
      </c>
      <c r="AR20" s="42" t="s">
        <v>74</v>
      </c>
      <c r="AS20" s="42" t="s">
        <v>74</v>
      </c>
      <c r="AT20" s="40" t="s">
        <v>73</v>
      </c>
      <c r="AU20" s="40" t="s">
        <v>73</v>
      </c>
      <c r="AV20" s="43" t="s">
        <v>75</v>
      </c>
      <c r="AW20" s="43" t="s">
        <v>75</v>
      </c>
      <c r="AX20" s="43" t="s">
        <v>75</v>
      </c>
      <c r="AY20" s="43" t="s">
        <v>75</v>
      </c>
      <c r="AZ20" s="43" t="s">
        <v>75</v>
      </c>
      <c r="BA20" s="43" t="s">
        <v>75</v>
      </c>
      <c r="BB20" s="41">
        <v>34</v>
      </c>
      <c r="BC20" s="41">
        <v>8</v>
      </c>
      <c r="BD20" s="41">
        <v>2</v>
      </c>
      <c r="BE20" s="41"/>
      <c r="BF20" s="41"/>
      <c r="BG20" s="41"/>
      <c r="BH20" s="41">
        <v>8</v>
      </c>
      <c r="BI20" s="41">
        <v>52</v>
      </c>
    </row>
    <row r="21" spans="1:61" ht="26.25" x14ac:dyDescent="0.4">
      <c r="A21" s="38" t="s">
        <v>79</v>
      </c>
      <c r="B21" s="40"/>
      <c r="C21" s="40"/>
      <c r="D21" s="39"/>
      <c r="E21" s="39"/>
      <c r="F21" s="39"/>
      <c r="G21" s="39"/>
      <c r="H21" s="39"/>
      <c r="I21" s="39">
        <v>17</v>
      </c>
      <c r="J21" s="39"/>
      <c r="K21" s="39"/>
      <c r="L21" s="39"/>
      <c r="M21" s="39"/>
      <c r="N21" s="39"/>
      <c r="O21" s="41"/>
      <c r="P21" s="41"/>
      <c r="Q21" s="41"/>
      <c r="R21" s="40"/>
      <c r="S21" s="42" t="s">
        <v>74</v>
      </c>
      <c r="T21" s="42" t="s">
        <v>74</v>
      </c>
      <c r="U21" s="42" t="s">
        <v>74</v>
      </c>
      <c r="V21" s="42" t="s">
        <v>74</v>
      </c>
      <c r="W21" s="43" t="s">
        <v>75</v>
      </c>
      <c r="X21" s="43" t="s">
        <v>75</v>
      </c>
      <c r="Y21" s="41"/>
      <c r="Z21" s="41"/>
      <c r="AA21" s="41"/>
      <c r="AB21" s="41">
        <v>17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2"/>
      <c r="AO21" s="42"/>
      <c r="AP21" s="42" t="s">
        <v>74</v>
      </c>
      <c r="AQ21" s="42" t="s">
        <v>74</v>
      </c>
      <c r="AR21" s="42" t="s">
        <v>74</v>
      </c>
      <c r="AS21" s="42" t="s">
        <v>74</v>
      </c>
      <c r="AT21" s="43" t="s">
        <v>80</v>
      </c>
      <c r="AU21" s="43" t="s">
        <v>80</v>
      </c>
      <c r="AV21" s="43" t="s">
        <v>80</v>
      </c>
      <c r="AW21" s="43" t="s">
        <v>80</v>
      </c>
      <c r="AX21" s="43" t="s">
        <v>75</v>
      </c>
      <c r="AY21" s="43" t="s">
        <v>75</v>
      </c>
      <c r="AZ21" s="43" t="s">
        <v>75</v>
      </c>
      <c r="BA21" s="43" t="s">
        <v>75</v>
      </c>
      <c r="BB21" s="41">
        <v>34</v>
      </c>
      <c r="BC21" s="41">
        <v>8</v>
      </c>
      <c r="BD21" s="41"/>
      <c r="BE21" s="41">
        <v>4</v>
      </c>
      <c r="BF21" s="41"/>
      <c r="BG21" s="41"/>
      <c r="BH21" s="41">
        <v>6</v>
      </c>
      <c r="BI21" s="41">
        <v>52</v>
      </c>
    </row>
    <row r="22" spans="1:61" ht="26.25" x14ac:dyDescent="0.4">
      <c r="A22" s="41" t="s">
        <v>81</v>
      </c>
      <c r="B22" s="41"/>
      <c r="C22" s="41"/>
      <c r="D22" s="41"/>
      <c r="E22" s="41"/>
      <c r="F22" s="39"/>
      <c r="G22" s="39"/>
      <c r="H22" s="39"/>
      <c r="I22" s="39">
        <v>17</v>
      </c>
      <c r="J22" s="39"/>
      <c r="K22" s="39"/>
      <c r="L22" s="39"/>
      <c r="M22" s="39"/>
      <c r="N22" s="39"/>
      <c r="O22" s="41"/>
      <c r="P22" s="41"/>
      <c r="Q22" s="41"/>
      <c r="R22" s="42"/>
      <c r="S22" s="42" t="s">
        <v>74</v>
      </c>
      <c r="T22" s="42" t="s">
        <v>74</v>
      </c>
      <c r="U22" s="42" t="s">
        <v>74</v>
      </c>
      <c r="V22" s="43" t="s">
        <v>75</v>
      </c>
      <c r="W22" s="43" t="s">
        <v>75</v>
      </c>
      <c r="X22" s="43" t="s">
        <v>80</v>
      </c>
      <c r="Y22" s="43" t="s">
        <v>80</v>
      </c>
      <c r="Z22" s="43" t="s">
        <v>80</v>
      </c>
      <c r="AA22" s="43" t="s">
        <v>80</v>
      </c>
      <c r="AB22" s="43" t="s">
        <v>80</v>
      </c>
      <c r="AC22" s="42" t="s">
        <v>82</v>
      </c>
      <c r="AD22" s="42" t="s">
        <v>82</v>
      </c>
      <c r="AE22" s="42" t="s">
        <v>83</v>
      </c>
      <c r="AF22" s="42" t="s">
        <v>83</v>
      </c>
      <c r="AG22" s="42" t="s">
        <v>83</v>
      </c>
      <c r="AH22" s="42" t="s">
        <v>83</v>
      </c>
      <c r="AI22" s="42" t="s">
        <v>83</v>
      </c>
      <c r="AJ22" s="42" t="s">
        <v>83</v>
      </c>
      <c r="AK22" s="42" t="s">
        <v>83</v>
      </c>
      <c r="AL22" s="42" t="s">
        <v>83</v>
      </c>
      <c r="AM22" s="42" t="s">
        <v>83</v>
      </c>
      <c r="AN22" s="42" t="s">
        <v>83</v>
      </c>
      <c r="AO22" s="42" t="s">
        <v>83</v>
      </c>
      <c r="AP22" s="42" t="s">
        <v>83</v>
      </c>
      <c r="AQ22" s="42" t="s">
        <v>82</v>
      </c>
      <c r="AR22" s="42" t="s">
        <v>82</v>
      </c>
      <c r="AS22" s="41"/>
      <c r="AT22" s="41"/>
      <c r="AU22" s="41"/>
      <c r="AV22" s="41"/>
      <c r="AW22" s="41"/>
      <c r="AX22" s="41"/>
      <c r="AY22" s="41"/>
      <c r="AZ22" s="41"/>
      <c r="BA22" s="37"/>
      <c r="BB22" s="41">
        <v>17</v>
      </c>
      <c r="BC22" s="41">
        <v>3</v>
      </c>
      <c r="BD22" s="41"/>
      <c r="BE22" s="41">
        <v>5</v>
      </c>
      <c r="BF22" s="41">
        <v>12</v>
      </c>
      <c r="BG22" s="41">
        <v>4</v>
      </c>
      <c r="BH22" s="41">
        <v>2</v>
      </c>
      <c r="BI22" s="41">
        <v>43</v>
      </c>
    </row>
    <row r="23" spans="1:61" ht="27.75" x14ac:dyDescent="0.3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1">
        <v>119</v>
      </c>
      <c r="BC23" s="41">
        <v>27</v>
      </c>
      <c r="BD23" s="50" t="s">
        <v>84</v>
      </c>
      <c r="BE23" s="41">
        <v>9</v>
      </c>
      <c r="BF23" s="41">
        <v>12</v>
      </c>
      <c r="BG23" s="41">
        <v>4</v>
      </c>
      <c r="BH23" s="41">
        <v>26</v>
      </c>
      <c r="BI23" s="46" t="s">
        <v>85</v>
      </c>
    </row>
    <row r="24" spans="1:6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2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3"/>
      <c r="BG24" s="3"/>
      <c r="BH24" s="3"/>
      <c r="BI24" s="3"/>
    </row>
    <row r="25" spans="1:61" ht="26.25" x14ac:dyDescent="0.4">
      <c r="A25" s="51"/>
      <c r="B25" s="51"/>
      <c r="C25" s="53" t="s">
        <v>86</v>
      </c>
      <c r="D25" s="53"/>
      <c r="E25" s="53"/>
      <c r="F25" s="53"/>
      <c r="G25" s="54"/>
      <c r="H25" s="55"/>
      <c r="I25" s="56" t="s">
        <v>87</v>
      </c>
      <c r="J25" s="53" t="s">
        <v>88</v>
      </c>
      <c r="K25" s="54"/>
      <c r="L25" s="54"/>
      <c r="M25" s="54"/>
      <c r="N25" s="53"/>
      <c r="O25" s="53"/>
      <c r="P25" s="53"/>
      <c r="Q25" s="53"/>
      <c r="R25" s="57"/>
      <c r="S25" s="40" t="s">
        <v>73</v>
      </c>
      <c r="T25" s="56" t="s">
        <v>87</v>
      </c>
      <c r="U25" s="53" t="s">
        <v>89</v>
      </c>
      <c r="V25" s="54"/>
      <c r="W25" s="53"/>
      <c r="X25" s="53"/>
      <c r="Y25" s="53"/>
      <c r="Z25" s="53"/>
      <c r="AA25" s="53"/>
      <c r="AB25" s="53"/>
      <c r="AC25" s="53"/>
      <c r="AD25" s="54"/>
      <c r="AE25" s="43" t="s">
        <v>83</v>
      </c>
      <c r="AF25" s="56" t="s">
        <v>87</v>
      </c>
      <c r="AG25" s="53" t="s">
        <v>90</v>
      </c>
      <c r="AH25" s="53"/>
      <c r="AI25" s="53"/>
      <c r="AJ25" s="58"/>
      <c r="AK25" s="58"/>
      <c r="AL25" s="58"/>
      <c r="AM25" s="58"/>
      <c r="AN25" s="54"/>
      <c r="AO25" s="43" t="s">
        <v>75</v>
      </c>
      <c r="AP25" s="56" t="s">
        <v>87</v>
      </c>
      <c r="AQ25" s="53" t="s">
        <v>91</v>
      </c>
      <c r="AR25" s="54"/>
      <c r="AS25" s="54"/>
      <c r="AT25" s="54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3"/>
      <c r="BG25" s="3"/>
      <c r="BH25" s="3"/>
      <c r="BI25" s="3"/>
    </row>
    <row r="26" spans="1:61" ht="26.25" x14ac:dyDescent="0.4">
      <c r="A26" s="51"/>
      <c r="B26" s="51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7"/>
      <c r="S26" s="57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4"/>
      <c r="AU26" s="54"/>
      <c r="AV26" s="54"/>
      <c r="AW26" s="1"/>
      <c r="AX26" s="1"/>
      <c r="AY26" s="1"/>
      <c r="AZ26" s="1"/>
      <c r="BA26" s="1"/>
      <c r="BB26" s="1"/>
      <c r="BC26" s="1"/>
      <c r="BD26" s="1"/>
      <c r="BE26" s="1"/>
      <c r="BF26" s="3"/>
      <c r="BG26" s="3"/>
      <c r="BH26" s="3"/>
      <c r="BI26" s="3"/>
    </row>
    <row r="27" spans="1:61" ht="26.25" x14ac:dyDescent="0.4">
      <c r="A27" s="51"/>
      <c r="B27" s="51"/>
      <c r="C27" s="53"/>
      <c r="D27" s="53"/>
      <c r="E27" s="53"/>
      <c r="F27" s="53"/>
      <c r="G27" s="53"/>
      <c r="H27" s="59" t="s">
        <v>74</v>
      </c>
      <c r="I27" s="56" t="s">
        <v>87</v>
      </c>
      <c r="J27" s="53" t="s">
        <v>92</v>
      </c>
      <c r="K27" s="54"/>
      <c r="L27" s="54"/>
      <c r="M27" s="54"/>
      <c r="N27" s="53"/>
      <c r="O27" s="53"/>
      <c r="P27" s="53"/>
      <c r="Q27" s="53"/>
      <c r="R27" s="57"/>
      <c r="S27" s="43" t="s">
        <v>80</v>
      </c>
      <c r="T27" s="56" t="s">
        <v>87</v>
      </c>
      <c r="U27" s="53" t="s">
        <v>93</v>
      </c>
      <c r="V27" s="54"/>
      <c r="W27" s="53"/>
      <c r="X27" s="53"/>
      <c r="Y27" s="53"/>
      <c r="Z27" s="53"/>
      <c r="AA27" s="53"/>
      <c r="AB27" s="53"/>
      <c r="AC27" s="53"/>
      <c r="AD27" s="54"/>
      <c r="AE27" s="43" t="s">
        <v>82</v>
      </c>
      <c r="AF27" s="56" t="s">
        <v>87</v>
      </c>
      <c r="AG27" s="53" t="s">
        <v>94</v>
      </c>
      <c r="AH27" s="53"/>
      <c r="AI27" s="53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4"/>
      <c r="AU27" s="54"/>
      <c r="AV27" s="54"/>
      <c r="AW27" s="1"/>
      <c r="AX27" s="1"/>
      <c r="AY27" s="1"/>
      <c r="AZ27" s="1"/>
      <c r="BA27" s="1"/>
      <c r="BB27" s="1"/>
      <c r="BC27" s="1"/>
      <c r="BD27" s="1"/>
      <c r="BE27" s="1"/>
      <c r="BF27" s="3"/>
      <c r="BG27" s="3"/>
      <c r="BH27" s="3"/>
      <c r="BI27" s="3"/>
    </row>
    <row r="28" spans="1:61" ht="9.75" customHeight="1" x14ac:dyDescent="0.35">
      <c r="A28" s="51"/>
      <c r="B28" s="51"/>
      <c r="C28" s="51"/>
      <c r="D28" s="51"/>
      <c r="E28" s="51"/>
      <c r="F28" s="5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60"/>
      <c r="S28" s="60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3"/>
      <c r="BG28" s="3"/>
      <c r="BH28" s="3"/>
      <c r="BI28" s="3"/>
    </row>
    <row r="29" spans="1:61" ht="9.75" customHeight="1" x14ac:dyDescent="0.35">
      <c r="A29" s="51"/>
      <c r="B29" s="51"/>
      <c r="C29" s="51"/>
      <c r="D29" s="51"/>
      <c r="E29" s="51"/>
      <c r="F29" s="5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60"/>
      <c r="S29" s="60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3"/>
      <c r="BG29" s="3"/>
      <c r="BH29" s="3"/>
      <c r="BI29" s="3"/>
    </row>
    <row r="30" spans="1:61" ht="30" x14ac:dyDescent="0.4">
      <c r="A30" s="51"/>
      <c r="B30" s="51"/>
      <c r="C30" s="51"/>
      <c r="D30" s="51"/>
      <c r="E30" s="51"/>
      <c r="F30" s="5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60"/>
      <c r="S30" s="60"/>
      <c r="T30" s="47"/>
      <c r="U30" s="47"/>
      <c r="V30" s="47"/>
      <c r="W30" s="47"/>
      <c r="X30" s="47"/>
      <c r="Y30" s="47"/>
      <c r="Z30" s="47"/>
      <c r="AA30" s="61" t="s">
        <v>95</v>
      </c>
      <c r="AB30" s="47"/>
      <c r="AC30" s="47"/>
      <c r="AD30" s="47"/>
      <c r="AE30" s="47"/>
      <c r="AF30" s="47"/>
      <c r="AG30" s="47"/>
      <c r="AH30" s="47"/>
      <c r="AI30" s="47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3"/>
      <c r="BG30" s="3"/>
      <c r="BH30" s="3"/>
      <c r="BI30" s="3"/>
    </row>
    <row r="31" spans="1:61" ht="13.5" thickBo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3"/>
      <c r="BG31" s="3"/>
      <c r="BH31" s="3"/>
      <c r="BI31" s="3"/>
    </row>
    <row r="32" spans="1:61" ht="23.25" thickBot="1" x14ac:dyDescent="0.25">
      <c r="A32" s="497" t="s">
        <v>96</v>
      </c>
      <c r="B32" s="500" t="s">
        <v>97</v>
      </c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6" t="s">
        <v>98</v>
      </c>
      <c r="Q32" s="507"/>
      <c r="R32" s="508" t="s">
        <v>99</v>
      </c>
      <c r="S32" s="509"/>
      <c r="T32" s="341" t="s">
        <v>100</v>
      </c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340"/>
      <c r="AF32" s="467" t="s">
        <v>101</v>
      </c>
      <c r="AG32" s="468"/>
      <c r="AH32" s="468"/>
      <c r="AI32" s="468"/>
      <c r="AJ32" s="468"/>
      <c r="AK32" s="468"/>
      <c r="AL32" s="468"/>
      <c r="AM32" s="468"/>
      <c r="AN32" s="468"/>
      <c r="AO32" s="468"/>
      <c r="AP32" s="468"/>
      <c r="AQ32" s="468"/>
      <c r="AR32" s="468"/>
      <c r="AS32" s="468"/>
      <c r="AT32" s="468"/>
      <c r="AU32" s="468"/>
      <c r="AV32" s="468"/>
      <c r="AW32" s="468"/>
      <c r="AX32" s="468"/>
      <c r="AY32" s="468"/>
      <c r="AZ32" s="468"/>
      <c r="BA32" s="468"/>
      <c r="BB32" s="468"/>
      <c r="BC32" s="469"/>
      <c r="BD32" s="470" t="s">
        <v>102</v>
      </c>
      <c r="BE32" s="471"/>
      <c r="BF32" s="476" t="s">
        <v>103</v>
      </c>
      <c r="BG32" s="477"/>
      <c r="BH32" s="477"/>
      <c r="BI32" s="478"/>
    </row>
    <row r="33" spans="1:61" ht="24" thickBot="1" x14ac:dyDescent="0.25">
      <c r="A33" s="498"/>
      <c r="B33" s="502"/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485"/>
      <c r="Q33" s="460"/>
      <c r="R33" s="465"/>
      <c r="S33" s="487"/>
      <c r="T33" s="485" t="s">
        <v>47</v>
      </c>
      <c r="U33" s="460"/>
      <c r="V33" s="465" t="s">
        <v>104</v>
      </c>
      <c r="W33" s="487"/>
      <c r="X33" s="342" t="s">
        <v>105</v>
      </c>
      <c r="Y33" s="343"/>
      <c r="Z33" s="343"/>
      <c r="AA33" s="343"/>
      <c r="AB33" s="343"/>
      <c r="AC33" s="343"/>
      <c r="AD33" s="343"/>
      <c r="AE33" s="489"/>
      <c r="AF33" s="490" t="s">
        <v>106</v>
      </c>
      <c r="AG33" s="491"/>
      <c r="AH33" s="491"/>
      <c r="AI33" s="491"/>
      <c r="AJ33" s="491"/>
      <c r="AK33" s="492"/>
      <c r="AL33" s="490" t="s">
        <v>107</v>
      </c>
      <c r="AM33" s="491"/>
      <c r="AN33" s="491"/>
      <c r="AO33" s="491"/>
      <c r="AP33" s="491"/>
      <c r="AQ33" s="492"/>
      <c r="AR33" s="490" t="s">
        <v>108</v>
      </c>
      <c r="AS33" s="491"/>
      <c r="AT33" s="491"/>
      <c r="AU33" s="491"/>
      <c r="AV33" s="491"/>
      <c r="AW33" s="492"/>
      <c r="AX33" s="490" t="s">
        <v>109</v>
      </c>
      <c r="AY33" s="491"/>
      <c r="AZ33" s="491"/>
      <c r="BA33" s="491"/>
      <c r="BB33" s="491"/>
      <c r="BC33" s="492"/>
      <c r="BD33" s="472"/>
      <c r="BE33" s="473"/>
      <c r="BF33" s="479"/>
      <c r="BG33" s="480"/>
      <c r="BH33" s="480"/>
      <c r="BI33" s="481"/>
    </row>
    <row r="34" spans="1:61" ht="49.5" customHeight="1" thickBot="1" x14ac:dyDescent="0.25">
      <c r="A34" s="498"/>
      <c r="B34" s="502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485"/>
      <c r="Q34" s="460"/>
      <c r="R34" s="465"/>
      <c r="S34" s="487"/>
      <c r="T34" s="485"/>
      <c r="U34" s="460"/>
      <c r="V34" s="465"/>
      <c r="W34" s="487"/>
      <c r="X34" s="459" t="s">
        <v>110</v>
      </c>
      <c r="Y34" s="460"/>
      <c r="Z34" s="463" t="s">
        <v>111</v>
      </c>
      <c r="AA34" s="460"/>
      <c r="AB34" s="463" t="s">
        <v>112</v>
      </c>
      <c r="AC34" s="460"/>
      <c r="AD34" s="465" t="s">
        <v>113</v>
      </c>
      <c r="AE34" s="466"/>
      <c r="AF34" s="456" t="s">
        <v>114</v>
      </c>
      <c r="AG34" s="457"/>
      <c r="AH34" s="458"/>
      <c r="AI34" s="456" t="s">
        <v>115</v>
      </c>
      <c r="AJ34" s="457"/>
      <c r="AK34" s="458"/>
      <c r="AL34" s="456" t="s">
        <v>116</v>
      </c>
      <c r="AM34" s="457"/>
      <c r="AN34" s="458"/>
      <c r="AO34" s="456" t="s">
        <v>117</v>
      </c>
      <c r="AP34" s="457"/>
      <c r="AQ34" s="458"/>
      <c r="AR34" s="456" t="s">
        <v>118</v>
      </c>
      <c r="AS34" s="457"/>
      <c r="AT34" s="458"/>
      <c r="AU34" s="456" t="s">
        <v>119</v>
      </c>
      <c r="AV34" s="457"/>
      <c r="AW34" s="458"/>
      <c r="AX34" s="456" t="s">
        <v>120</v>
      </c>
      <c r="AY34" s="457"/>
      <c r="AZ34" s="458"/>
      <c r="BA34" s="456" t="s">
        <v>121</v>
      </c>
      <c r="BB34" s="457"/>
      <c r="BC34" s="458"/>
      <c r="BD34" s="472"/>
      <c r="BE34" s="473"/>
      <c r="BF34" s="479"/>
      <c r="BG34" s="480"/>
      <c r="BH34" s="480"/>
      <c r="BI34" s="481"/>
    </row>
    <row r="35" spans="1:61" ht="129.75" customHeight="1" thickBot="1" x14ac:dyDescent="0.25">
      <c r="A35" s="499"/>
      <c r="B35" s="504"/>
      <c r="C35" s="505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486"/>
      <c r="Q35" s="462"/>
      <c r="R35" s="464"/>
      <c r="S35" s="488"/>
      <c r="T35" s="486"/>
      <c r="U35" s="462"/>
      <c r="V35" s="464"/>
      <c r="W35" s="488"/>
      <c r="X35" s="461"/>
      <c r="Y35" s="462"/>
      <c r="Z35" s="464"/>
      <c r="AA35" s="462"/>
      <c r="AB35" s="464"/>
      <c r="AC35" s="462"/>
      <c r="AD35" s="464"/>
      <c r="AE35" s="461"/>
      <c r="AF35" s="62" t="s">
        <v>122</v>
      </c>
      <c r="AG35" s="63" t="s">
        <v>123</v>
      </c>
      <c r="AH35" s="64" t="s">
        <v>124</v>
      </c>
      <c r="AI35" s="62" t="s">
        <v>122</v>
      </c>
      <c r="AJ35" s="63" t="s">
        <v>123</v>
      </c>
      <c r="AK35" s="64" t="s">
        <v>124</v>
      </c>
      <c r="AL35" s="62" t="s">
        <v>122</v>
      </c>
      <c r="AM35" s="63" t="s">
        <v>123</v>
      </c>
      <c r="AN35" s="64" t="s">
        <v>124</v>
      </c>
      <c r="AO35" s="62" t="s">
        <v>122</v>
      </c>
      <c r="AP35" s="63" t="s">
        <v>123</v>
      </c>
      <c r="AQ35" s="64" t="s">
        <v>124</v>
      </c>
      <c r="AR35" s="62" t="s">
        <v>122</v>
      </c>
      <c r="AS35" s="63" t="s">
        <v>123</v>
      </c>
      <c r="AT35" s="64" t="s">
        <v>124</v>
      </c>
      <c r="AU35" s="65" t="s">
        <v>122</v>
      </c>
      <c r="AV35" s="66" t="s">
        <v>123</v>
      </c>
      <c r="AW35" s="67" t="s">
        <v>124</v>
      </c>
      <c r="AX35" s="62" t="s">
        <v>122</v>
      </c>
      <c r="AY35" s="63" t="s">
        <v>123</v>
      </c>
      <c r="AZ35" s="64" t="s">
        <v>124</v>
      </c>
      <c r="BA35" s="62" t="s">
        <v>122</v>
      </c>
      <c r="BB35" s="63" t="s">
        <v>123</v>
      </c>
      <c r="BC35" s="64" t="s">
        <v>124</v>
      </c>
      <c r="BD35" s="474"/>
      <c r="BE35" s="475"/>
      <c r="BF35" s="482"/>
      <c r="BG35" s="483"/>
      <c r="BH35" s="483"/>
      <c r="BI35" s="484"/>
    </row>
    <row r="36" spans="1:61" ht="31.5" thickBot="1" x14ac:dyDescent="0.25">
      <c r="A36" s="68">
        <v>1</v>
      </c>
      <c r="B36" s="376" t="s">
        <v>125</v>
      </c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383"/>
      <c r="Q36" s="386"/>
      <c r="R36" s="387"/>
      <c r="S36" s="384"/>
      <c r="T36" s="425">
        <f>SUM(T38:U69)</f>
        <v>4246</v>
      </c>
      <c r="U36" s="434"/>
      <c r="V36" s="425">
        <f t="shared" ref="V36" si="0">SUM(V38:W69)</f>
        <v>1994</v>
      </c>
      <c r="W36" s="434"/>
      <c r="X36" s="425">
        <f t="shared" ref="X36" si="1">SUM(X38:Y69)</f>
        <v>878</v>
      </c>
      <c r="Y36" s="434"/>
      <c r="Z36" s="425">
        <f t="shared" ref="Z36" si="2">SUM(Z38:AA69)</f>
        <v>508</v>
      </c>
      <c r="AA36" s="434"/>
      <c r="AB36" s="425">
        <f t="shared" ref="AB36" si="3">SUM(AB38:AC69)</f>
        <v>514</v>
      </c>
      <c r="AC36" s="434"/>
      <c r="AD36" s="425">
        <f t="shared" ref="AD36" si="4">SUM(AD38:AE69)</f>
        <v>94</v>
      </c>
      <c r="AE36" s="434"/>
      <c r="AF36" s="68"/>
      <c r="AG36" s="69"/>
      <c r="AH36" s="70"/>
      <c r="AI36" s="68"/>
      <c r="AJ36" s="69"/>
      <c r="AK36" s="70"/>
      <c r="AL36" s="68"/>
      <c r="AM36" s="69"/>
      <c r="AN36" s="70"/>
      <c r="AO36" s="68"/>
      <c r="AP36" s="69"/>
      <c r="AQ36" s="70"/>
      <c r="AR36" s="68"/>
      <c r="AS36" s="69"/>
      <c r="AT36" s="70"/>
      <c r="AU36" s="68"/>
      <c r="AV36" s="69"/>
      <c r="AW36" s="70"/>
      <c r="AX36" s="70"/>
      <c r="AY36" s="70"/>
      <c r="AZ36" s="70"/>
      <c r="BA36" s="70"/>
      <c r="BB36" s="70"/>
      <c r="BC36" s="70"/>
      <c r="BD36" s="450">
        <f>SUM(BD37:BE69)</f>
        <v>113</v>
      </c>
      <c r="BE36" s="451"/>
      <c r="BF36" s="341"/>
      <c r="BG36" s="452"/>
      <c r="BH36" s="452"/>
      <c r="BI36" s="340"/>
    </row>
    <row r="37" spans="1:61" ht="33.75" customHeight="1" x14ac:dyDescent="0.2">
      <c r="A37" s="71" t="s">
        <v>126</v>
      </c>
      <c r="B37" s="430" t="s">
        <v>127</v>
      </c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48"/>
      <c r="Q37" s="453"/>
      <c r="R37" s="454"/>
      <c r="S37" s="449"/>
      <c r="T37" s="445"/>
      <c r="U37" s="447"/>
      <c r="V37" s="445"/>
      <c r="W37" s="446"/>
      <c r="X37" s="445"/>
      <c r="Y37" s="446"/>
      <c r="Z37" s="445"/>
      <c r="AA37" s="446"/>
      <c r="AB37" s="445"/>
      <c r="AC37" s="447"/>
      <c r="AD37" s="445"/>
      <c r="AE37" s="446"/>
      <c r="AF37" s="72"/>
      <c r="AG37" s="73"/>
      <c r="AH37" s="74"/>
      <c r="AI37" s="75"/>
      <c r="AJ37" s="73"/>
      <c r="AK37" s="74"/>
      <c r="AL37" s="75"/>
      <c r="AM37" s="73"/>
      <c r="AN37" s="74"/>
      <c r="AO37" s="75"/>
      <c r="AP37" s="73"/>
      <c r="AQ37" s="74"/>
      <c r="AR37" s="75"/>
      <c r="AS37" s="73"/>
      <c r="AT37" s="74"/>
      <c r="AU37" s="75"/>
      <c r="AV37" s="73"/>
      <c r="AW37" s="74"/>
      <c r="AX37" s="75"/>
      <c r="AY37" s="73"/>
      <c r="AZ37" s="74"/>
      <c r="BA37" s="75"/>
      <c r="BB37" s="73"/>
      <c r="BC37" s="74"/>
      <c r="BD37" s="448"/>
      <c r="BE37" s="449"/>
      <c r="BF37" s="420"/>
      <c r="BG37" s="421"/>
      <c r="BH37" s="421"/>
      <c r="BI37" s="422"/>
    </row>
    <row r="38" spans="1:61" s="6" customFormat="1" ht="32.25" customHeight="1" x14ac:dyDescent="0.4">
      <c r="A38" s="76" t="s">
        <v>128</v>
      </c>
      <c r="B38" s="354" t="s">
        <v>129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240"/>
      <c r="Q38" s="394"/>
      <c r="R38" s="440" t="s">
        <v>130</v>
      </c>
      <c r="S38" s="441"/>
      <c r="T38" s="308">
        <v>72</v>
      </c>
      <c r="U38" s="290"/>
      <c r="V38" s="308">
        <f t="shared" ref="V38:V39" si="5">SUM(X38:AE38)</f>
        <v>34</v>
      </c>
      <c r="W38" s="296"/>
      <c r="X38" s="240">
        <v>18</v>
      </c>
      <c r="Y38" s="242"/>
      <c r="Z38" s="240"/>
      <c r="AA38" s="242"/>
      <c r="AB38" s="240"/>
      <c r="AC38" s="241"/>
      <c r="AD38" s="240">
        <v>16</v>
      </c>
      <c r="AE38" s="242"/>
      <c r="AF38" s="77">
        <v>72</v>
      </c>
      <c r="AG38" s="78">
        <v>34</v>
      </c>
      <c r="AH38" s="79">
        <v>2</v>
      </c>
      <c r="AI38" s="80"/>
      <c r="AJ38" s="78"/>
      <c r="AK38" s="79"/>
      <c r="AL38" s="80"/>
      <c r="AM38" s="78"/>
      <c r="AN38" s="79"/>
      <c r="AO38" s="80"/>
      <c r="AP38" s="78"/>
      <c r="AQ38" s="79"/>
      <c r="AR38" s="80"/>
      <c r="AS38" s="78"/>
      <c r="AT38" s="79"/>
      <c r="AU38" s="80"/>
      <c r="AV38" s="78"/>
      <c r="AW38" s="81"/>
      <c r="AX38" s="75"/>
      <c r="AY38" s="73"/>
      <c r="AZ38" s="74"/>
      <c r="BA38" s="78"/>
      <c r="BB38" s="78"/>
      <c r="BC38" s="78"/>
      <c r="BD38" s="240">
        <f>SUM(AH38,AN38,AQ38,AT38,AW38,AZ38,BC38,AK38)</f>
        <v>2</v>
      </c>
      <c r="BE38" s="242"/>
      <c r="BF38" s="360" t="s">
        <v>131</v>
      </c>
      <c r="BG38" s="361"/>
      <c r="BH38" s="361"/>
      <c r="BI38" s="362"/>
    </row>
    <row r="39" spans="1:61" s="6" customFormat="1" ht="32.25" customHeight="1" x14ac:dyDescent="0.4">
      <c r="A39" s="76" t="s">
        <v>132</v>
      </c>
      <c r="B39" s="354" t="s">
        <v>133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240"/>
      <c r="Q39" s="394"/>
      <c r="R39" s="440" t="s">
        <v>134</v>
      </c>
      <c r="S39" s="441"/>
      <c r="T39" s="308">
        <v>72</v>
      </c>
      <c r="U39" s="290"/>
      <c r="V39" s="308">
        <f t="shared" si="5"/>
        <v>34</v>
      </c>
      <c r="W39" s="296"/>
      <c r="X39" s="240">
        <v>18</v>
      </c>
      <c r="Y39" s="242"/>
      <c r="Z39" s="240"/>
      <c r="AA39" s="242"/>
      <c r="AB39" s="240"/>
      <c r="AC39" s="241"/>
      <c r="AD39" s="240">
        <v>16</v>
      </c>
      <c r="AE39" s="242"/>
      <c r="AF39" s="77"/>
      <c r="AG39" s="78"/>
      <c r="AH39" s="79"/>
      <c r="AI39" s="80">
        <v>72</v>
      </c>
      <c r="AJ39" s="78">
        <v>34</v>
      </c>
      <c r="AK39" s="79">
        <v>2</v>
      </c>
      <c r="AL39" s="80"/>
      <c r="AM39" s="78"/>
      <c r="AN39" s="79"/>
      <c r="AO39" s="80"/>
      <c r="AP39" s="78"/>
      <c r="AQ39" s="79"/>
      <c r="AR39" s="80"/>
      <c r="AS39" s="78"/>
      <c r="AT39" s="79"/>
      <c r="AU39" s="80"/>
      <c r="AV39" s="78"/>
      <c r="AW39" s="79"/>
      <c r="AX39" s="75"/>
      <c r="AY39" s="73"/>
      <c r="AZ39" s="74"/>
      <c r="BA39" s="75"/>
      <c r="BB39" s="73"/>
      <c r="BC39" s="74"/>
      <c r="BD39" s="240">
        <f>SUM(AH39,AN39,AQ39,AT39,AW39,AZ39,BC39,AK39)</f>
        <v>2</v>
      </c>
      <c r="BE39" s="242"/>
      <c r="BF39" s="360" t="s">
        <v>135</v>
      </c>
      <c r="BG39" s="361"/>
      <c r="BH39" s="361"/>
      <c r="BI39" s="362"/>
    </row>
    <row r="40" spans="1:61" s="6" customFormat="1" ht="32.25" customHeight="1" x14ac:dyDescent="0.4">
      <c r="A40" s="76" t="s">
        <v>136</v>
      </c>
      <c r="B40" s="354" t="s">
        <v>137</v>
      </c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240">
        <v>3</v>
      </c>
      <c r="Q40" s="394"/>
      <c r="R40" s="440"/>
      <c r="S40" s="441"/>
      <c r="T40" s="308">
        <v>144</v>
      </c>
      <c r="U40" s="290"/>
      <c r="V40" s="308">
        <f>SUM(X40:AE40)</f>
        <v>76</v>
      </c>
      <c r="W40" s="296"/>
      <c r="X40" s="240">
        <v>40</v>
      </c>
      <c r="Y40" s="242"/>
      <c r="Z40" s="240"/>
      <c r="AA40" s="242"/>
      <c r="AB40" s="240"/>
      <c r="AC40" s="241"/>
      <c r="AD40" s="240">
        <v>36</v>
      </c>
      <c r="AE40" s="242"/>
      <c r="AF40" s="77"/>
      <c r="AG40" s="78"/>
      <c r="AH40" s="79"/>
      <c r="AI40" s="80"/>
      <c r="AJ40" s="78"/>
      <c r="AK40" s="79"/>
      <c r="AL40" s="80">
        <v>144</v>
      </c>
      <c r="AM40" s="78">
        <v>76</v>
      </c>
      <c r="AN40" s="79">
        <v>4</v>
      </c>
      <c r="AO40" s="80"/>
      <c r="AP40" s="78"/>
      <c r="AQ40" s="79"/>
      <c r="AR40" s="80"/>
      <c r="AS40" s="78"/>
      <c r="AT40" s="79"/>
      <c r="AU40" s="80"/>
      <c r="AV40" s="78"/>
      <c r="AW40" s="79"/>
      <c r="AX40" s="75"/>
      <c r="AY40" s="73"/>
      <c r="AZ40" s="74"/>
      <c r="BA40" s="75"/>
      <c r="BB40" s="73"/>
      <c r="BC40" s="74"/>
      <c r="BD40" s="240">
        <f>SUM(AH40,AN40,AQ40,AT40,AW40,AZ40,BC40,AK40)</f>
        <v>4</v>
      </c>
      <c r="BE40" s="242"/>
      <c r="BF40" s="360" t="s">
        <v>138</v>
      </c>
      <c r="BG40" s="361"/>
      <c r="BH40" s="361"/>
      <c r="BI40" s="362"/>
    </row>
    <row r="41" spans="1:61" s="6" customFormat="1" ht="29.25" customHeight="1" x14ac:dyDescent="0.4">
      <c r="A41" s="76" t="s">
        <v>139</v>
      </c>
      <c r="B41" s="354" t="s">
        <v>140</v>
      </c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240">
        <v>4</v>
      </c>
      <c r="Q41" s="394"/>
      <c r="R41" s="395"/>
      <c r="S41" s="242"/>
      <c r="T41" s="308">
        <v>144</v>
      </c>
      <c r="U41" s="290"/>
      <c r="V41" s="308">
        <f t="shared" ref="V41" si="6">SUM(X41:AE41)</f>
        <v>60</v>
      </c>
      <c r="W41" s="296"/>
      <c r="X41" s="308">
        <v>34</v>
      </c>
      <c r="Y41" s="296"/>
      <c r="Z41" s="308"/>
      <c r="AA41" s="296"/>
      <c r="AB41" s="308"/>
      <c r="AC41" s="290"/>
      <c r="AD41" s="308">
        <v>26</v>
      </c>
      <c r="AE41" s="296"/>
      <c r="AF41" s="77"/>
      <c r="AG41" s="78"/>
      <c r="AH41" s="79"/>
      <c r="AI41" s="80"/>
      <c r="AJ41" s="78"/>
      <c r="AK41" s="79"/>
      <c r="AL41" s="80"/>
      <c r="AM41" s="78"/>
      <c r="AN41" s="79"/>
      <c r="AO41" s="80">
        <v>144</v>
      </c>
      <c r="AP41" s="78">
        <v>60</v>
      </c>
      <c r="AQ41" s="79">
        <v>4</v>
      </c>
      <c r="AR41" s="80"/>
      <c r="AS41" s="78"/>
      <c r="AT41" s="79"/>
      <c r="AU41" s="80"/>
      <c r="AV41" s="78"/>
      <c r="AW41" s="79"/>
      <c r="AX41" s="80"/>
      <c r="AY41" s="78"/>
      <c r="AZ41" s="79"/>
      <c r="BA41" s="80"/>
      <c r="BB41" s="78"/>
      <c r="BC41" s="79"/>
      <c r="BD41" s="240">
        <f>SUM(AH41,AN41,AQ41,AT41,AW41,AZ41,BC41,AK41)</f>
        <v>4</v>
      </c>
      <c r="BE41" s="242"/>
      <c r="BF41" s="360" t="s">
        <v>141</v>
      </c>
      <c r="BG41" s="361"/>
      <c r="BH41" s="361"/>
      <c r="BI41" s="362"/>
    </row>
    <row r="42" spans="1:61" s="6" customFormat="1" ht="31.5" customHeight="1" x14ac:dyDescent="0.4">
      <c r="A42" s="82" t="s">
        <v>142</v>
      </c>
      <c r="B42" s="400" t="s">
        <v>143</v>
      </c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240"/>
      <c r="Q42" s="394"/>
      <c r="R42" s="395"/>
      <c r="S42" s="242"/>
      <c r="T42" s="432"/>
      <c r="U42" s="444"/>
      <c r="V42" s="432"/>
      <c r="W42" s="433"/>
      <c r="X42" s="432"/>
      <c r="Y42" s="433"/>
      <c r="Z42" s="432"/>
      <c r="AA42" s="433"/>
      <c r="AB42" s="432"/>
      <c r="AC42" s="444"/>
      <c r="AD42" s="432"/>
      <c r="AE42" s="433"/>
      <c r="AF42" s="77"/>
      <c r="AG42" s="78"/>
      <c r="AH42" s="79"/>
      <c r="AI42" s="80"/>
      <c r="AJ42" s="78"/>
      <c r="AK42" s="79"/>
      <c r="AL42" s="80"/>
      <c r="AM42" s="78"/>
      <c r="AN42" s="79"/>
      <c r="AO42" s="80"/>
      <c r="AP42" s="78"/>
      <c r="AQ42" s="79"/>
      <c r="AR42" s="80"/>
      <c r="AS42" s="78"/>
      <c r="AT42" s="79"/>
      <c r="AU42" s="80"/>
      <c r="AV42" s="78"/>
      <c r="AW42" s="79"/>
      <c r="AX42" s="80"/>
      <c r="AY42" s="78"/>
      <c r="AZ42" s="79"/>
      <c r="BA42" s="80"/>
      <c r="BB42" s="78"/>
      <c r="BC42" s="79"/>
      <c r="BD42" s="240"/>
      <c r="BE42" s="242"/>
      <c r="BF42" s="360"/>
      <c r="BG42" s="361"/>
      <c r="BH42" s="361"/>
      <c r="BI42" s="362"/>
    </row>
    <row r="43" spans="1:61" s="6" customFormat="1" ht="31.5" customHeight="1" x14ac:dyDescent="0.4">
      <c r="A43" s="76" t="s">
        <v>144</v>
      </c>
      <c r="B43" s="354" t="s">
        <v>145</v>
      </c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240">
        <v>1.2</v>
      </c>
      <c r="Q43" s="394"/>
      <c r="R43" s="395"/>
      <c r="S43" s="242"/>
      <c r="T43" s="240">
        <v>456</v>
      </c>
      <c r="U43" s="241"/>
      <c r="V43" s="240">
        <f t="shared" ref="V43:V45" si="7">SUM(X43:AE43)</f>
        <v>240</v>
      </c>
      <c r="W43" s="242"/>
      <c r="X43" s="240">
        <v>120</v>
      </c>
      <c r="Y43" s="242"/>
      <c r="Z43" s="240"/>
      <c r="AA43" s="242"/>
      <c r="AB43" s="240">
        <v>120</v>
      </c>
      <c r="AC43" s="241"/>
      <c r="AD43" s="432"/>
      <c r="AE43" s="433"/>
      <c r="AF43" s="77">
        <v>240</v>
      </c>
      <c r="AG43" s="78">
        <v>120</v>
      </c>
      <c r="AH43" s="79">
        <v>6</v>
      </c>
      <c r="AI43" s="80">
        <v>216</v>
      </c>
      <c r="AJ43" s="78">
        <v>120</v>
      </c>
      <c r="AK43" s="79">
        <v>6</v>
      </c>
      <c r="AL43" s="80"/>
      <c r="AM43" s="78"/>
      <c r="AN43" s="79"/>
      <c r="AO43" s="80"/>
      <c r="AP43" s="78"/>
      <c r="AQ43" s="79"/>
      <c r="AR43" s="80"/>
      <c r="AS43" s="78"/>
      <c r="AT43" s="79"/>
      <c r="AU43" s="80"/>
      <c r="AV43" s="78"/>
      <c r="AW43" s="79"/>
      <c r="AX43" s="80"/>
      <c r="AY43" s="78"/>
      <c r="AZ43" s="79"/>
      <c r="BA43" s="80"/>
      <c r="BB43" s="78"/>
      <c r="BC43" s="79"/>
      <c r="BD43" s="240">
        <f t="shared" ref="BD43:BD63" si="8">SUM(AH43,AN43,AQ43,AT43,AW43,AZ43,BC43,AK43)</f>
        <v>12</v>
      </c>
      <c r="BE43" s="242"/>
      <c r="BF43" s="360" t="s">
        <v>146</v>
      </c>
      <c r="BG43" s="361"/>
      <c r="BH43" s="361"/>
      <c r="BI43" s="362"/>
    </row>
    <row r="44" spans="1:61" s="6" customFormat="1" ht="31.5" customHeight="1" x14ac:dyDescent="0.4">
      <c r="A44" s="76" t="s">
        <v>147</v>
      </c>
      <c r="B44" s="354" t="s">
        <v>148</v>
      </c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240">
        <v>1.2</v>
      </c>
      <c r="Q44" s="394"/>
      <c r="R44" s="395"/>
      <c r="S44" s="242"/>
      <c r="T44" s="240">
        <v>440</v>
      </c>
      <c r="U44" s="241"/>
      <c r="V44" s="240">
        <f t="shared" si="7"/>
        <v>204</v>
      </c>
      <c r="W44" s="242"/>
      <c r="X44" s="240">
        <v>104</v>
      </c>
      <c r="Y44" s="242"/>
      <c r="Z44" s="240">
        <v>52</v>
      </c>
      <c r="AA44" s="242"/>
      <c r="AB44" s="240">
        <v>48</v>
      </c>
      <c r="AC44" s="241"/>
      <c r="AD44" s="432"/>
      <c r="AE44" s="433"/>
      <c r="AF44" s="77">
        <v>240</v>
      </c>
      <c r="AG44" s="78">
        <v>102</v>
      </c>
      <c r="AH44" s="79">
        <v>6</v>
      </c>
      <c r="AI44" s="80">
        <v>200</v>
      </c>
      <c r="AJ44" s="78">
        <v>102</v>
      </c>
      <c r="AK44" s="79">
        <v>6</v>
      </c>
      <c r="AL44" s="80"/>
      <c r="AM44" s="78"/>
      <c r="AN44" s="79"/>
      <c r="AO44" s="80"/>
      <c r="AP44" s="78"/>
      <c r="AQ44" s="79"/>
      <c r="AR44" s="80"/>
      <c r="AS44" s="78"/>
      <c r="AT44" s="79"/>
      <c r="AU44" s="80"/>
      <c r="AV44" s="78"/>
      <c r="AW44" s="79"/>
      <c r="AX44" s="80"/>
      <c r="AY44" s="78"/>
      <c r="AZ44" s="79"/>
      <c r="BA44" s="80"/>
      <c r="BB44" s="78"/>
      <c r="BC44" s="79"/>
      <c r="BD44" s="240">
        <f t="shared" si="8"/>
        <v>12</v>
      </c>
      <c r="BE44" s="242"/>
      <c r="BF44" s="360" t="s">
        <v>149</v>
      </c>
      <c r="BG44" s="361"/>
      <c r="BH44" s="361"/>
      <c r="BI44" s="362"/>
    </row>
    <row r="45" spans="1:61" s="6" customFormat="1" ht="31.5" customHeight="1" x14ac:dyDescent="0.4">
      <c r="A45" s="76" t="s">
        <v>150</v>
      </c>
      <c r="B45" s="354" t="s">
        <v>151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240">
        <v>1</v>
      </c>
      <c r="Q45" s="394"/>
      <c r="R45" s="395"/>
      <c r="S45" s="242"/>
      <c r="T45" s="240">
        <v>240</v>
      </c>
      <c r="U45" s="241"/>
      <c r="V45" s="240">
        <f t="shared" si="7"/>
        <v>102</v>
      </c>
      <c r="W45" s="242"/>
      <c r="X45" s="240">
        <v>34</v>
      </c>
      <c r="Y45" s="242"/>
      <c r="Z45" s="240">
        <v>68</v>
      </c>
      <c r="AA45" s="242"/>
      <c r="AB45" s="240"/>
      <c r="AC45" s="241"/>
      <c r="AD45" s="432"/>
      <c r="AE45" s="433"/>
      <c r="AF45" s="77">
        <v>240</v>
      </c>
      <c r="AG45" s="78">
        <v>102</v>
      </c>
      <c r="AH45" s="79">
        <v>6</v>
      </c>
      <c r="AI45" s="80"/>
      <c r="AJ45" s="78"/>
      <c r="AK45" s="79"/>
      <c r="AL45" s="80"/>
      <c r="AM45" s="78"/>
      <c r="AN45" s="79"/>
      <c r="AO45" s="80"/>
      <c r="AP45" s="78"/>
      <c r="AQ45" s="79"/>
      <c r="AR45" s="80"/>
      <c r="AS45" s="78"/>
      <c r="AT45" s="79"/>
      <c r="AU45" s="80"/>
      <c r="AV45" s="78"/>
      <c r="AW45" s="79"/>
      <c r="AX45" s="80"/>
      <c r="AY45" s="78"/>
      <c r="AZ45" s="79"/>
      <c r="BA45" s="80"/>
      <c r="BB45" s="78"/>
      <c r="BC45" s="79"/>
      <c r="BD45" s="240">
        <f t="shared" si="8"/>
        <v>6</v>
      </c>
      <c r="BE45" s="242"/>
      <c r="BF45" s="360" t="s">
        <v>152</v>
      </c>
      <c r="BG45" s="361"/>
      <c r="BH45" s="361"/>
      <c r="BI45" s="362"/>
    </row>
    <row r="46" spans="1:61" s="6" customFormat="1" ht="31.5" customHeight="1" x14ac:dyDescent="0.4">
      <c r="A46" s="71" t="s">
        <v>153</v>
      </c>
      <c r="B46" s="354" t="s">
        <v>154</v>
      </c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240">
        <v>1</v>
      </c>
      <c r="Q46" s="394"/>
      <c r="R46" s="440" t="s">
        <v>134</v>
      </c>
      <c r="S46" s="441"/>
      <c r="T46" s="240">
        <v>200</v>
      </c>
      <c r="U46" s="241"/>
      <c r="V46" s="240">
        <f>SUM(X46:AE46)</f>
        <v>102</v>
      </c>
      <c r="W46" s="242"/>
      <c r="X46" s="240">
        <v>34</v>
      </c>
      <c r="Y46" s="242"/>
      <c r="Z46" s="240"/>
      <c r="AA46" s="242"/>
      <c r="AB46" s="240">
        <v>68</v>
      </c>
      <c r="AC46" s="241"/>
      <c r="AD46" s="240"/>
      <c r="AE46" s="242"/>
      <c r="AF46" s="77">
        <v>100</v>
      </c>
      <c r="AG46" s="78">
        <v>52</v>
      </c>
      <c r="AH46" s="79">
        <v>3</v>
      </c>
      <c r="AI46" s="80">
        <v>100</v>
      </c>
      <c r="AJ46" s="78">
        <v>50</v>
      </c>
      <c r="AK46" s="79">
        <v>3</v>
      </c>
      <c r="AL46" s="80"/>
      <c r="AM46" s="78"/>
      <c r="AN46" s="79"/>
      <c r="AO46" s="80"/>
      <c r="AP46" s="78"/>
      <c r="AQ46" s="79"/>
      <c r="AR46" s="80"/>
      <c r="AS46" s="78"/>
      <c r="AT46" s="79"/>
      <c r="AU46" s="80"/>
      <c r="AV46" s="78"/>
      <c r="AW46" s="79"/>
      <c r="AX46" s="80"/>
      <c r="AY46" s="78"/>
      <c r="AZ46" s="79"/>
      <c r="BA46" s="80"/>
      <c r="BB46" s="78"/>
      <c r="BC46" s="79"/>
      <c r="BD46" s="240">
        <f t="shared" si="8"/>
        <v>6</v>
      </c>
      <c r="BE46" s="242"/>
      <c r="BF46" s="360" t="s">
        <v>155</v>
      </c>
      <c r="BG46" s="361"/>
      <c r="BH46" s="361"/>
      <c r="BI46" s="362"/>
    </row>
    <row r="47" spans="1:61" s="6" customFormat="1" ht="31.5" customHeight="1" x14ac:dyDescent="0.4">
      <c r="A47" s="71" t="s">
        <v>156</v>
      </c>
      <c r="B47" s="354" t="s">
        <v>157</v>
      </c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240">
        <v>2</v>
      </c>
      <c r="Q47" s="394"/>
      <c r="R47" s="395">
        <v>1</v>
      </c>
      <c r="S47" s="242"/>
      <c r="T47" s="240">
        <v>200</v>
      </c>
      <c r="U47" s="241"/>
      <c r="V47" s="240">
        <f>SUM(X47:AE47)</f>
        <v>100</v>
      </c>
      <c r="W47" s="242"/>
      <c r="X47" s="240"/>
      <c r="Y47" s="242"/>
      <c r="Z47" s="240"/>
      <c r="AA47" s="242"/>
      <c r="AB47" s="240">
        <f>SUM(BB47,AY47,AV47,AS47,AP47,AM47,AJ47,AG47)</f>
        <v>100</v>
      </c>
      <c r="AC47" s="241"/>
      <c r="AD47" s="240"/>
      <c r="AE47" s="242"/>
      <c r="AF47" s="77">
        <v>100</v>
      </c>
      <c r="AG47" s="78">
        <v>50</v>
      </c>
      <c r="AH47" s="79">
        <v>3</v>
      </c>
      <c r="AI47" s="80">
        <v>100</v>
      </c>
      <c r="AJ47" s="78">
        <v>50</v>
      </c>
      <c r="AK47" s="79">
        <v>3</v>
      </c>
      <c r="AL47" s="80"/>
      <c r="AM47" s="78"/>
      <c r="AN47" s="79"/>
      <c r="AO47" s="80"/>
      <c r="AP47" s="78"/>
      <c r="AQ47" s="79"/>
      <c r="AR47" s="80"/>
      <c r="AS47" s="78"/>
      <c r="AT47" s="79"/>
      <c r="AU47" s="80"/>
      <c r="AV47" s="78"/>
      <c r="AW47" s="79"/>
      <c r="AX47" s="80"/>
      <c r="AY47" s="78"/>
      <c r="AZ47" s="79"/>
      <c r="BA47" s="80"/>
      <c r="BB47" s="78"/>
      <c r="BC47" s="79"/>
      <c r="BD47" s="240">
        <f t="shared" si="8"/>
        <v>6</v>
      </c>
      <c r="BE47" s="242"/>
      <c r="BF47" s="360" t="s">
        <v>158</v>
      </c>
      <c r="BG47" s="361"/>
      <c r="BH47" s="361"/>
      <c r="BI47" s="362"/>
    </row>
    <row r="48" spans="1:61" s="6" customFormat="1" ht="41.25" customHeight="1" x14ac:dyDescent="0.4">
      <c r="A48" s="71" t="s">
        <v>159</v>
      </c>
      <c r="B48" s="400" t="s">
        <v>160</v>
      </c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240"/>
      <c r="Q48" s="394"/>
      <c r="R48" s="395"/>
      <c r="S48" s="242"/>
      <c r="T48" s="240"/>
      <c r="U48" s="241"/>
      <c r="V48" s="240"/>
      <c r="W48" s="242"/>
      <c r="X48" s="240"/>
      <c r="Y48" s="242"/>
      <c r="Z48" s="240"/>
      <c r="AA48" s="242"/>
      <c r="AB48" s="240"/>
      <c r="AC48" s="241"/>
      <c r="AD48" s="240"/>
      <c r="AE48" s="242"/>
      <c r="AF48" s="77"/>
      <c r="AG48" s="78"/>
      <c r="AH48" s="79"/>
      <c r="AI48" s="80"/>
      <c r="AJ48" s="78"/>
      <c r="AK48" s="79"/>
      <c r="AL48" s="80"/>
      <c r="AM48" s="78"/>
      <c r="AN48" s="79"/>
      <c r="AO48" s="80"/>
      <c r="AP48" s="78"/>
      <c r="AQ48" s="79"/>
      <c r="AR48" s="80"/>
      <c r="AS48" s="78"/>
      <c r="AT48" s="79"/>
      <c r="AU48" s="80"/>
      <c r="AV48" s="78"/>
      <c r="AW48" s="79"/>
      <c r="AX48" s="80"/>
      <c r="AY48" s="78"/>
      <c r="AZ48" s="79"/>
      <c r="BA48" s="80"/>
      <c r="BB48" s="78"/>
      <c r="BC48" s="79"/>
      <c r="BD48" s="240"/>
      <c r="BE48" s="242"/>
      <c r="BF48" s="360"/>
      <c r="BG48" s="361"/>
      <c r="BH48" s="361"/>
      <c r="BI48" s="362"/>
    </row>
    <row r="49" spans="1:61" s="6" customFormat="1" ht="41.25" customHeight="1" x14ac:dyDescent="0.4">
      <c r="A49" s="83" t="s">
        <v>161</v>
      </c>
      <c r="B49" s="354" t="s">
        <v>162</v>
      </c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240"/>
      <c r="Q49" s="394"/>
      <c r="R49" s="395">
        <v>3</v>
      </c>
      <c r="S49" s="242"/>
      <c r="T49" s="240">
        <v>100</v>
      </c>
      <c r="U49" s="241"/>
      <c r="V49" s="240">
        <f t="shared" ref="V49:V51" si="9">SUM(X49:AE49)</f>
        <v>50</v>
      </c>
      <c r="W49" s="242"/>
      <c r="X49" s="240">
        <v>34</v>
      </c>
      <c r="Y49" s="242"/>
      <c r="Z49" s="240"/>
      <c r="AA49" s="242"/>
      <c r="AB49" s="240">
        <v>16</v>
      </c>
      <c r="AC49" s="241"/>
      <c r="AD49" s="240"/>
      <c r="AE49" s="242"/>
      <c r="AF49" s="77"/>
      <c r="AG49" s="78"/>
      <c r="AH49" s="79"/>
      <c r="AI49" s="80"/>
      <c r="AJ49" s="78"/>
      <c r="AK49" s="79"/>
      <c r="AL49" s="80">
        <v>100</v>
      </c>
      <c r="AM49" s="78">
        <v>50</v>
      </c>
      <c r="AN49" s="79">
        <v>3</v>
      </c>
      <c r="AO49" s="80"/>
      <c r="AP49" s="78"/>
      <c r="AQ49" s="79"/>
      <c r="AR49" s="80"/>
      <c r="AS49" s="78"/>
      <c r="AT49" s="79"/>
      <c r="AU49" s="80"/>
      <c r="AV49" s="78"/>
      <c r="AW49" s="79"/>
      <c r="AX49" s="80"/>
      <c r="AY49" s="78"/>
      <c r="AZ49" s="79"/>
      <c r="BA49" s="80"/>
      <c r="BB49" s="78"/>
      <c r="BC49" s="79"/>
      <c r="BD49" s="240">
        <f t="shared" si="8"/>
        <v>3</v>
      </c>
      <c r="BE49" s="242"/>
      <c r="BF49" s="360" t="s">
        <v>163</v>
      </c>
      <c r="BG49" s="361"/>
      <c r="BH49" s="361"/>
      <c r="BI49" s="362"/>
    </row>
    <row r="50" spans="1:61" s="6" customFormat="1" ht="32.25" customHeight="1" x14ac:dyDescent="0.4">
      <c r="A50" s="83" t="s">
        <v>164</v>
      </c>
      <c r="B50" s="354" t="s">
        <v>165</v>
      </c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240">
        <v>4</v>
      </c>
      <c r="Q50" s="394"/>
      <c r="R50" s="395"/>
      <c r="S50" s="242"/>
      <c r="T50" s="240">
        <v>100</v>
      </c>
      <c r="U50" s="241"/>
      <c r="V50" s="240">
        <f t="shared" si="9"/>
        <v>50</v>
      </c>
      <c r="W50" s="242"/>
      <c r="X50" s="240">
        <v>34</v>
      </c>
      <c r="Y50" s="242"/>
      <c r="Z50" s="240"/>
      <c r="AA50" s="242"/>
      <c r="AB50" s="240">
        <v>16</v>
      </c>
      <c r="AC50" s="241"/>
      <c r="AD50" s="240"/>
      <c r="AE50" s="242"/>
      <c r="AF50" s="77"/>
      <c r="AG50" s="78"/>
      <c r="AH50" s="79"/>
      <c r="AI50" s="80"/>
      <c r="AJ50" s="78"/>
      <c r="AK50" s="79"/>
      <c r="AL50" s="80"/>
      <c r="AM50" s="78"/>
      <c r="AN50" s="79"/>
      <c r="AO50" s="80">
        <v>100</v>
      </c>
      <c r="AP50" s="78">
        <v>50</v>
      </c>
      <c r="AQ50" s="79">
        <v>3</v>
      </c>
      <c r="AR50" s="80"/>
      <c r="AS50" s="78"/>
      <c r="AT50" s="79"/>
      <c r="AU50" s="80"/>
      <c r="AV50" s="78"/>
      <c r="AW50" s="79"/>
      <c r="AX50" s="80"/>
      <c r="AY50" s="78"/>
      <c r="AZ50" s="79"/>
      <c r="BA50" s="80"/>
      <c r="BB50" s="78"/>
      <c r="BC50" s="79"/>
      <c r="BD50" s="240">
        <f t="shared" si="8"/>
        <v>3</v>
      </c>
      <c r="BE50" s="242"/>
      <c r="BF50" s="360" t="s">
        <v>166</v>
      </c>
      <c r="BG50" s="361"/>
      <c r="BH50" s="361"/>
      <c r="BI50" s="362"/>
    </row>
    <row r="51" spans="1:61" s="6" customFormat="1" ht="60" customHeight="1" x14ac:dyDescent="0.4">
      <c r="A51" s="83" t="s">
        <v>167</v>
      </c>
      <c r="B51" s="354" t="s">
        <v>168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240">
        <v>4</v>
      </c>
      <c r="Q51" s="394"/>
      <c r="R51" s="395"/>
      <c r="S51" s="242"/>
      <c r="T51" s="240">
        <v>100</v>
      </c>
      <c r="U51" s="241"/>
      <c r="V51" s="240">
        <f t="shared" si="9"/>
        <v>50</v>
      </c>
      <c r="W51" s="242"/>
      <c r="X51" s="240">
        <v>34</v>
      </c>
      <c r="Y51" s="242"/>
      <c r="Z51" s="240">
        <v>16</v>
      </c>
      <c r="AA51" s="242"/>
      <c r="AB51" s="240"/>
      <c r="AC51" s="241"/>
      <c r="AD51" s="240"/>
      <c r="AE51" s="242"/>
      <c r="AF51" s="77"/>
      <c r="AG51" s="78"/>
      <c r="AH51" s="79"/>
      <c r="AI51" s="80"/>
      <c r="AJ51" s="78"/>
      <c r="AK51" s="79"/>
      <c r="AL51" s="80"/>
      <c r="AM51" s="78"/>
      <c r="AN51" s="79"/>
      <c r="AO51" s="80">
        <v>100</v>
      </c>
      <c r="AP51" s="78">
        <v>50</v>
      </c>
      <c r="AQ51" s="79">
        <v>3</v>
      </c>
      <c r="AR51" s="80"/>
      <c r="AS51" s="78"/>
      <c r="AT51" s="79"/>
      <c r="AU51" s="80"/>
      <c r="AV51" s="78"/>
      <c r="AW51" s="79"/>
      <c r="AX51" s="80"/>
      <c r="AY51" s="78"/>
      <c r="AZ51" s="79"/>
      <c r="BA51" s="80"/>
      <c r="BB51" s="78"/>
      <c r="BC51" s="79"/>
      <c r="BD51" s="240">
        <f t="shared" si="8"/>
        <v>3</v>
      </c>
      <c r="BE51" s="242"/>
      <c r="BF51" s="360" t="s">
        <v>163</v>
      </c>
      <c r="BG51" s="361"/>
      <c r="BH51" s="361"/>
      <c r="BI51" s="362"/>
    </row>
    <row r="52" spans="1:61" s="6" customFormat="1" ht="41.25" customHeight="1" x14ac:dyDescent="0.4">
      <c r="A52" s="71" t="s">
        <v>169</v>
      </c>
      <c r="B52" s="400" t="s">
        <v>170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240"/>
      <c r="Q52" s="394"/>
      <c r="R52" s="395"/>
      <c r="S52" s="242"/>
      <c r="T52" s="240"/>
      <c r="U52" s="241"/>
      <c r="V52" s="240"/>
      <c r="W52" s="242"/>
      <c r="X52" s="240"/>
      <c r="Y52" s="242"/>
      <c r="Z52" s="240"/>
      <c r="AA52" s="242"/>
      <c r="AB52" s="240"/>
      <c r="AC52" s="241"/>
      <c r="AD52" s="240"/>
      <c r="AE52" s="242"/>
      <c r="AF52" s="77"/>
      <c r="AG52" s="78"/>
      <c r="AH52" s="79"/>
      <c r="AI52" s="80"/>
      <c r="AJ52" s="78"/>
      <c r="AK52" s="79"/>
      <c r="AL52" s="80"/>
      <c r="AM52" s="78"/>
      <c r="AN52" s="79"/>
      <c r="AO52" s="80"/>
      <c r="AP52" s="78"/>
      <c r="AQ52" s="79"/>
      <c r="AR52" s="80"/>
      <c r="AS52" s="78"/>
      <c r="AT52" s="79"/>
      <c r="AU52" s="80"/>
      <c r="AV52" s="78"/>
      <c r="AW52" s="79"/>
      <c r="AX52" s="80"/>
      <c r="AY52" s="78"/>
      <c r="AZ52" s="79"/>
      <c r="BA52" s="80"/>
      <c r="BB52" s="78"/>
      <c r="BC52" s="79"/>
      <c r="BD52" s="240"/>
      <c r="BE52" s="242"/>
      <c r="BF52" s="360"/>
      <c r="BG52" s="361"/>
      <c r="BH52" s="361"/>
      <c r="BI52" s="362"/>
    </row>
    <row r="53" spans="1:61" s="6" customFormat="1" ht="41.25" customHeight="1" x14ac:dyDescent="0.4">
      <c r="A53" s="83" t="s">
        <v>171</v>
      </c>
      <c r="B53" s="354" t="s">
        <v>172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240">
        <v>3</v>
      </c>
      <c r="Q53" s="394"/>
      <c r="R53" s="395"/>
      <c r="S53" s="242"/>
      <c r="T53" s="240">
        <v>130</v>
      </c>
      <c r="U53" s="241"/>
      <c r="V53" s="240">
        <f t="shared" ref="V53:V54" si="10">SUM(X53:AE53)</f>
        <v>68</v>
      </c>
      <c r="W53" s="242"/>
      <c r="X53" s="240">
        <v>18</v>
      </c>
      <c r="Y53" s="242"/>
      <c r="Z53" s="240">
        <v>34</v>
      </c>
      <c r="AA53" s="242"/>
      <c r="AB53" s="240">
        <v>16</v>
      </c>
      <c r="AC53" s="241"/>
      <c r="AD53" s="240"/>
      <c r="AE53" s="242"/>
      <c r="AF53" s="77"/>
      <c r="AG53" s="78"/>
      <c r="AH53" s="79"/>
      <c r="AI53" s="80"/>
      <c r="AJ53" s="78"/>
      <c r="AK53" s="79"/>
      <c r="AL53" s="80">
        <v>130</v>
      </c>
      <c r="AM53" s="78">
        <v>68</v>
      </c>
      <c r="AN53" s="79">
        <v>3</v>
      </c>
      <c r="AO53" s="80"/>
      <c r="AP53" s="78"/>
      <c r="AQ53" s="79"/>
      <c r="AR53" s="80"/>
      <c r="AS53" s="78"/>
      <c r="AT53" s="79"/>
      <c r="AU53" s="80"/>
      <c r="AV53" s="78"/>
      <c r="AW53" s="79"/>
      <c r="AX53" s="80"/>
      <c r="AY53" s="78"/>
      <c r="AZ53" s="79"/>
      <c r="BA53" s="80"/>
      <c r="BB53" s="78"/>
      <c r="BC53" s="79"/>
      <c r="BD53" s="240">
        <f t="shared" si="8"/>
        <v>3</v>
      </c>
      <c r="BE53" s="242"/>
      <c r="BF53" s="360" t="s">
        <v>173</v>
      </c>
      <c r="BG53" s="361"/>
      <c r="BH53" s="361"/>
      <c r="BI53" s="362"/>
    </row>
    <row r="54" spans="1:61" s="6" customFormat="1" ht="31.5" customHeight="1" x14ac:dyDescent="0.4">
      <c r="A54" s="402" t="s">
        <v>174</v>
      </c>
      <c r="B54" s="354" t="s">
        <v>175</v>
      </c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240">
        <v>3.4</v>
      </c>
      <c r="Q54" s="394"/>
      <c r="R54" s="395"/>
      <c r="S54" s="242"/>
      <c r="T54" s="240">
        <v>280</v>
      </c>
      <c r="U54" s="241"/>
      <c r="V54" s="240">
        <f t="shared" si="10"/>
        <v>168</v>
      </c>
      <c r="W54" s="242"/>
      <c r="X54" s="240">
        <v>66</v>
      </c>
      <c r="Y54" s="242"/>
      <c r="Z54" s="240">
        <v>68</v>
      </c>
      <c r="AA54" s="242"/>
      <c r="AB54" s="240">
        <v>34</v>
      </c>
      <c r="AC54" s="241"/>
      <c r="AD54" s="240"/>
      <c r="AE54" s="242"/>
      <c r="AF54" s="77"/>
      <c r="AG54" s="78"/>
      <c r="AH54" s="79"/>
      <c r="AI54" s="80"/>
      <c r="AJ54" s="78"/>
      <c r="AK54" s="79"/>
      <c r="AL54" s="80">
        <v>140</v>
      </c>
      <c r="AM54" s="78">
        <v>84</v>
      </c>
      <c r="AN54" s="79">
        <v>4</v>
      </c>
      <c r="AO54" s="80">
        <v>140</v>
      </c>
      <c r="AP54" s="78">
        <v>84</v>
      </c>
      <c r="AQ54" s="79">
        <v>4</v>
      </c>
      <c r="AR54" s="80"/>
      <c r="AS54" s="78"/>
      <c r="AT54" s="79"/>
      <c r="AU54" s="80"/>
      <c r="AV54" s="78"/>
      <c r="AW54" s="79"/>
      <c r="AX54" s="80"/>
      <c r="AY54" s="78"/>
      <c r="AZ54" s="79"/>
      <c r="BA54" s="80"/>
      <c r="BB54" s="78"/>
      <c r="BC54" s="79"/>
      <c r="BD54" s="240">
        <f t="shared" si="8"/>
        <v>8</v>
      </c>
      <c r="BE54" s="242"/>
      <c r="BF54" s="404" t="s">
        <v>176</v>
      </c>
      <c r="BG54" s="405"/>
      <c r="BH54" s="405"/>
      <c r="BI54" s="406"/>
    </row>
    <row r="55" spans="1:61" s="6" customFormat="1" ht="41.25" customHeight="1" x14ac:dyDescent="0.4">
      <c r="A55" s="403"/>
      <c r="B55" s="354" t="s">
        <v>177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240"/>
      <c r="Q55" s="394"/>
      <c r="R55" s="395"/>
      <c r="S55" s="242"/>
      <c r="T55" s="240">
        <v>160</v>
      </c>
      <c r="U55" s="241"/>
      <c r="V55" s="240"/>
      <c r="W55" s="242"/>
      <c r="X55" s="240"/>
      <c r="Y55" s="242"/>
      <c r="Z55" s="240"/>
      <c r="AA55" s="242"/>
      <c r="AB55" s="240"/>
      <c r="AC55" s="241"/>
      <c r="AD55" s="240"/>
      <c r="AE55" s="242"/>
      <c r="AF55" s="77"/>
      <c r="AG55" s="78"/>
      <c r="AH55" s="79"/>
      <c r="AI55" s="80"/>
      <c r="AJ55" s="78"/>
      <c r="AK55" s="79"/>
      <c r="AL55" s="80">
        <v>80</v>
      </c>
      <c r="AM55" s="78"/>
      <c r="AN55" s="79">
        <v>2</v>
      </c>
      <c r="AO55" s="80">
        <v>80</v>
      </c>
      <c r="AP55" s="78"/>
      <c r="AQ55" s="79">
        <v>2</v>
      </c>
      <c r="AR55" s="80"/>
      <c r="AS55" s="78"/>
      <c r="AT55" s="79"/>
      <c r="AU55" s="80"/>
      <c r="AV55" s="78"/>
      <c r="AW55" s="79"/>
      <c r="AX55" s="80"/>
      <c r="AY55" s="78"/>
      <c r="AZ55" s="79"/>
      <c r="BA55" s="80"/>
      <c r="BB55" s="78"/>
      <c r="BC55" s="79"/>
      <c r="BD55" s="240">
        <f t="shared" si="8"/>
        <v>4</v>
      </c>
      <c r="BE55" s="242"/>
      <c r="BF55" s="407"/>
      <c r="BG55" s="408"/>
      <c r="BH55" s="408"/>
      <c r="BI55" s="409"/>
    </row>
    <row r="56" spans="1:61" s="6" customFormat="1" ht="41.25" customHeight="1" x14ac:dyDescent="0.4">
      <c r="A56" s="402" t="s">
        <v>178</v>
      </c>
      <c r="B56" s="354" t="s">
        <v>179</v>
      </c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240"/>
      <c r="Q56" s="394"/>
      <c r="R56" s="395">
        <v>4</v>
      </c>
      <c r="S56" s="242"/>
      <c r="T56" s="240">
        <v>130</v>
      </c>
      <c r="U56" s="241"/>
      <c r="V56" s="240">
        <f>SUM(X56:AE56)</f>
        <v>66</v>
      </c>
      <c r="W56" s="242"/>
      <c r="X56" s="240">
        <v>34</v>
      </c>
      <c r="Y56" s="242"/>
      <c r="Z56" s="240">
        <v>16</v>
      </c>
      <c r="AA56" s="242"/>
      <c r="AB56" s="240">
        <v>16</v>
      </c>
      <c r="AC56" s="241"/>
      <c r="AD56" s="240"/>
      <c r="AE56" s="242"/>
      <c r="AF56" s="77"/>
      <c r="AG56" s="78"/>
      <c r="AH56" s="79"/>
      <c r="AI56" s="80"/>
      <c r="AJ56" s="78"/>
      <c r="AK56" s="79"/>
      <c r="AL56" s="80"/>
      <c r="AM56" s="78"/>
      <c r="AN56" s="79"/>
      <c r="AO56" s="80">
        <v>130</v>
      </c>
      <c r="AP56" s="78">
        <v>66</v>
      </c>
      <c r="AQ56" s="79">
        <v>3</v>
      </c>
      <c r="AR56" s="80"/>
      <c r="AS56" s="78"/>
      <c r="AT56" s="79"/>
      <c r="AU56" s="80"/>
      <c r="AV56" s="78"/>
      <c r="AW56" s="79"/>
      <c r="AX56" s="80"/>
      <c r="AY56" s="78"/>
      <c r="AZ56" s="79"/>
      <c r="BA56" s="80"/>
      <c r="BB56" s="78"/>
      <c r="BC56" s="79"/>
      <c r="BD56" s="240">
        <f t="shared" si="8"/>
        <v>3</v>
      </c>
      <c r="BE56" s="242"/>
      <c r="BF56" s="404" t="s">
        <v>180</v>
      </c>
      <c r="BG56" s="405"/>
      <c r="BH56" s="405"/>
      <c r="BI56" s="406"/>
    </row>
    <row r="57" spans="1:61" s="6" customFormat="1" ht="63" customHeight="1" x14ac:dyDescent="0.4">
      <c r="A57" s="403"/>
      <c r="B57" s="354" t="s">
        <v>181</v>
      </c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240"/>
      <c r="Q57" s="394"/>
      <c r="R57" s="395"/>
      <c r="S57" s="242"/>
      <c r="T57" s="240">
        <v>40</v>
      </c>
      <c r="U57" s="241"/>
      <c r="V57" s="240"/>
      <c r="W57" s="242"/>
      <c r="X57" s="240"/>
      <c r="Y57" s="242"/>
      <c r="Z57" s="240"/>
      <c r="AA57" s="242"/>
      <c r="AB57" s="240"/>
      <c r="AC57" s="241"/>
      <c r="AD57" s="240"/>
      <c r="AE57" s="242"/>
      <c r="AF57" s="77"/>
      <c r="AG57" s="78"/>
      <c r="AH57" s="79"/>
      <c r="AI57" s="80"/>
      <c r="AJ57" s="78"/>
      <c r="AK57" s="79"/>
      <c r="AL57" s="80"/>
      <c r="AM57" s="78"/>
      <c r="AN57" s="79"/>
      <c r="AO57" s="80">
        <v>40</v>
      </c>
      <c r="AP57" s="78"/>
      <c r="AQ57" s="79">
        <v>1</v>
      </c>
      <c r="AR57" s="80"/>
      <c r="AS57" s="78"/>
      <c r="AT57" s="79"/>
      <c r="AU57" s="80"/>
      <c r="AV57" s="78"/>
      <c r="AW57" s="79"/>
      <c r="AX57" s="80"/>
      <c r="AY57" s="78"/>
      <c r="AZ57" s="79"/>
      <c r="BA57" s="80"/>
      <c r="BB57" s="78"/>
      <c r="BC57" s="79"/>
      <c r="BD57" s="240">
        <f t="shared" si="8"/>
        <v>1</v>
      </c>
      <c r="BE57" s="242"/>
      <c r="BF57" s="407"/>
      <c r="BG57" s="408"/>
      <c r="BH57" s="408"/>
      <c r="BI57" s="409"/>
    </row>
    <row r="58" spans="1:61" s="6" customFormat="1" ht="32.25" customHeight="1" x14ac:dyDescent="0.4">
      <c r="A58" s="71" t="s">
        <v>182</v>
      </c>
      <c r="B58" s="400" t="s">
        <v>183</v>
      </c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84"/>
      <c r="Q58" s="77"/>
      <c r="R58" s="81"/>
      <c r="S58" s="85"/>
      <c r="T58" s="84"/>
      <c r="U58" s="86"/>
      <c r="V58" s="84"/>
      <c r="W58" s="85"/>
      <c r="X58" s="84"/>
      <c r="Y58" s="85"/>
      <c r="Z58" s="84"/>
      <c r="AA58" s="85"/>
      <c r="AB58" s="84"/>
      <c r="AC58" s="86"/>
      <c r="AD58" s="84"/>
      <c r="AE58" s="85"/>
      <c r="AF58" s="77"/>
      <c r="AG58" s="78"/>
      <c r="AH58" s="79"/>
      <c r="AI58" s="80"/>
      <c r="AJ58" s="78"/>
      <c r="AK58" s="79"/>
      <c r="AL58" s="80"/>
      <c r="AM58" s="78"/>
      <c r="AN58" s="79"/>
      <c r="AO58" s="80"/>
      <c r="AP58" s="78"/>
      <c r="AQ58" s="79"/>
      <c r="AR58" s="80"/>
      <c r="AS58" s="78"/>
      <c r="AT58" s="79"/>
      <c r="AU58" s="80"/>
      <c r="AV58" s="78"/>
      <c r="AW58" s="79"/>
      <c r="AX58" s="80"/>
      <c r="AY58" s="78"/>
      <c r="AZ58" s="79"/>
      <c r="BA58" s="80"/>
      <c r="BB58" s="78"/>
      <c r="BC58" s="79"/>
      <c r="BD58" s="240"/>
      <c r="BE58" s="242"/>
      <c r="BF58" s="87"/>
      <c r="BG58" s="88"/>
      <c r="BH58" s="88"/>
      <c r="BI58" s="89"/>
    </row>
    <row r="59" spans="1:61" s="6" customFormat="1" ht="33.75" customHeight="1" x14ac:dyDescent="0.4">
      <c r="A59" s="76" t="s">
        <v>184</v>
      </c>
      <c r="B59" s="354" t="s">
        <v>185</v>
      </c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240">
        <v>5</v>
      </c>
      <c r="Q59" s="394"/>
      <c r="R59" s="395"/>
      <c r="S59" s="242"/>
      <c r="T59" s="240">
        <v>130</v>
      </c>
      <c r="U59" s="241"/>
      <c r="V59" s="240">
        <f t="shared" ref="V59:V60" si="11">SUM(X59:AE59)</f>
        <v>68</v>
      </c>
      <c r="W59" s="242"/>
      <c r="X59" s="240">
        <v>34</v>
      </c>
      <c r="Y59" s="242"/>
      <c r="Z59" s="240">
        <v>34</v>
      </c>
      <c r="AA59" s="242"/>
      <c r="AB59" s="240"/>
      <c r="AC59" s="241"/>
      <c r="AD59" s="240"/>
      <c r="AE59" s="242"/>
      <c r="AF59" s="77"/>
      <c r="AG59" s="78"/>
      <c r="AH59" s="79"/>
      <c r="AI59" s="80"/>
      <c r="AJ59" s="78"/>
      <c r="AK59" s="79"/>
      <c r="AL59" s="80"/>
      <c r="AM59" s="78"/>
      <c r="AN59" s="79"/>
      <c r="AO59" s="80"/>
      <c r="AP59" s="78"/>
      <c r="AQ59" s="79"/>
      <c r="AR59" s="80">
        <v>130</v>
      </c>
      <c r="AS59" s="78">
        <v>68</v>
      </c>
      <c r="AT59" s="79">
        <v>3</v>
      </c>
      <c r="AU59" s="80"/>
      <c r="AV59" s="78"/>
      <c r="AW59" s="79"/>
      <c r="AX59" s="80"/>
      <c r="AY59" s="78"/>
      <c r="AZ59" s="79"/>
      <c r="BA59" s="80"/>
      <c r="BB59" s="78"/>
      <c r="BC59" s="79"/>
      <c r="BD59" s="240">
        <f t="shared" si="8"/>
        <v>3</v>
      </c>
      <c r="BE59" s="242"/>
      <c r="BF59" s="360" t="s">
        <v>186</v>
      </c>
      <c r="BG59" s="361"/>
      <c r="BH59" s="361"/>
      <c r="BI59" s="362"/>
    </row>
    <row r="60" spans="1:61" s="6" customFormat="1" ht="36" customHeight="1" x14ac:dyDescent="0.4">
      <c r="A60" s="76" t="s">
        <v>187</v>
      </c>
      <c r="B60" s="354" t="s">
        <v>188</v>
      </c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240"/>
      <c r="Q60" s="394"/>
      <c r="R60" s="395">
        <v>6</v>
      </c>
      <c r="S60" s="242"/>
      <c r="T60" s="240">
        <v>130</v>
      </c>
      <c r="U60" s="241"/>
      <c r="V60" s="240">
        <f t="shared" si="11"/>
        <v>68</v>
      </c>
      <c r="W60" s="242"/>
      <c r="X60" s="240">
        <v>34</v>
      </c>
      <c r="Y60" s="242"/>
      <c r="Z60" s="240">
        <v>34</v>
      </c>
      <c r="AA60" s="242"/>
      <c r="AB60" s="240"/>
      <c r="AC60" s="241"/>
      <c r="AD60" s="240"/>
      <c r="AE60" s="242"/>
      <c r="AF60" s="77"/>
      <c r="AG60" s="78"/>
      <c r="AH60" s="79"/>
      <c r="AI60" s="80"/>
      <c r="AJ60" s="78"/>
      <c r="AK60" s="79"/>
      <c r="AL60" s="80"/>
      <c r="AM60" s="78"/>
      <c r="AN60" s="79"/>
      <c r="AO60" s="80"/>
      <c r="AP60" s="78"/>
      <c r="AQ60" s="79"/>
      <c r="AR60" s="80"/>
      <c r="AS60" s="78"/>
      <c r="AT60" s="79"/>
      <c r="AU60" s="80">
        <v>130</v>
      </c>
      <c r="AV60" s="78">
        <v>68</v>
      </c>
      <c r="AW60" s="79">
        <v>3</v>
      </c>
      <c r="AX60" s="80"/>
      <c r="AY60" s="78"/>
      <c r="AZ60" s="79"/>
      <c r="BA60" s="80"/>
      <c r="BB60" s="78"/>
      <c r="BC60" s="79"/>
      <c r="BD60" s="240">
        <f t="shared" si="8"/>
        <v>3</v>
      </c>
      <c r="BE60" s="242"/>
      <c r="BF60" s="360" t="s">
        <v>189</v>
      </c>
      <c r="BG60" s="361"/>
      <c r="BH60" s="361"/>
      <c r="BI60" s="362"/>
    </row>
    <row r="61" spans="1:61" s="6" customFormat="1" ht="41.25" customHeight="1" x14ac:dyDescent="0.4">
      <c r="A61" s="71" t="s">
        <v>190</v>
      </c>
      <c r="B61" s="442" t="s">
        <v>191</v>
      </c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  <c r="P61" s="240"/>
      <c r="Q61" s="394"/>
      <c r="R61" s="395"/>
      <c r="S61" s="242"/>
      <c r="T61" s="413"/>
      <c r="U61" s="415"/>
      <c r="V61" s="413"/>
      <c r="W61" s="414"/>
      <c r="X61" s="413"/>
      <c r="Y61" s="414"/>
      <c r="Z61" s="413"/>
      <c r="AA61" s="414"/>
      <c r="AB61" s="413"/>
      <c r="AC61" s="415"/>
      <c r="AD61" s="240"/>
      <c r="AE61" s="242"/>
      <c r="AF61" s="77"/>
      <c r="AG61" s="78"/>
      <c r="AH61" s="79"/>
      <c r="AI61" s="80"/>
      <c r="AJ61" s="78"/>
      <c r="AK61" s="79"/>
      <c r="AL61" s="80"/>
      <c r="AM61" s="78"/>
      <c r="AN61" s="79"/>
      <c r="AO61" s="80"/>
      <c r="AP61" s="78"/>
      <c r="AQ61" s="79"/>
      <c r="AR61" s="80"/>
      <c r="AS61" s="78"/>
      <c r="AT61" s="79"/>
      <c r="AU61" s="80"/>
      <c r="AV61" s="78"/>
      <c r="AW61" s="79"/>
      <c r="AX61" s="80"/>
      <c r="AY61" s="78"/>
      <c r="AZ61" s="79"/>
      <c r="BA61" s="80"/>
      <c r="BB61" s="78"/>
      <c r="BC61" s="79"/>
      <c r="BD61" s="240"/>
      <c r="BE61" s="242"/>
      <c r="BF61" s="360"/>
      <c r="BG61" s="361"/>
      <c r="BH61" s="361"/>
      <c r="BI61" s="362"/>
    </row>
    <row r="62" spans="1:61" s="6" customFormat="1" ht="41.25" customHeight="1" x14ac:dyDescent="0.4">
      <c r="A62" s="76" t="s">
        <v>192</v>
      </c>
      <c r="B62" s="354" t="s">
        <v>193</v>
      </c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240">
        <v>6</v>
      </c>
      <c r="Q62" s="394"/>
      <c r="R62" s="395"/>
      <c r="S62" s="242"/>
      <c r="T62" s="240">
        <v>98</v>
      </c>
      <c r="U62" s="241"/>
      <c r="V62" s="240">
        <f t="shared" ref="V62:V63" si="12">SUM(X62:AE62)</f>
        <v>40</v>
      </c>
      <c r="W62" s="242"/>
      <c r="X62" s="240">
        <v>18</v>
      </c>
      <c r="Y62" s="242"/>
      <c r="Z62" s="240">
        <v>16</v>
      </c>
      <c r="AA62" s="242"/>
      <c r="AB62" s="240">
        <v>6</v>
      </c>
      <c r="AC62" s="241"/>
      <c r="AD62" s="240"/>
      <c r="AE62" s="242"/>
      <c r="AF62" s="77"/>
      <c r="AG62" s="78"/>
      <c r="AH62" s="79"/>
      <c r="AI62" s="80"/>
      <c r="AJ62" s="78"/>
      <c r="AK62" s="79"/>
      <c r="AL62" s="80"/>
      <c r="AM62" s="78"/>
      <c r="AN62" s="79"/>
      <c r="AO62" s="80"/>
      <c r="AP62" s="78"/>
      <c r="AQ62" s="79"/>
      <c r="AR62" s="80"/>
      <c r="AS62" s="78"/>
      <c r="AT62" s="79"/>
      <c r="AU62" s="80">
        <v>98</v>
      </c>
      <c r="AV62" s="78">
        <v>40</v>
      </c>
      <c r="AW62" s="79">
        <v>3</v>
      </c>
      <c r="AX62" s="80"/>
      <c r="AY62" s="78"/>
      <c r="AZ62" s="79"/>
      <c r="BA62" s="80"/>
      <c r="BB62" s="78"/>
      <c r="BC62" s="79"/>
      <c r="BD62" s="240">
        <f t="shared" si="8"/>
        <v>3</v>
      </c>
      <c r="BE62" s="242"/>
      <c r="BF62" s="360" t="s">
        <v>194</v>
      </c>
      <c r="BG62" s="361"/>
      <c r="BH62" s="361"/>
      <c r="BI62" s="362"/>
    </row>
    <row r="63" spans="1:61" s="6" customFormat="1" ht="41.25" customHeight="1" x14ac:dyDescent="0.4">
      <c r="A63" s="76" t="s">
        <v>195</v>
      </c>
      <c r="B63" s="354" t="s">
        <v>196</v>
      </c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240">
        <v>6</v>
      </c>
      <c r="Q63" s="394"/>
      <c r="R63" s="395"/>
      <c r="S63" s="242"/>
      <c r="T63" s="240">
        <v>98</v>
      </c>
      <c r="U63" s="241"/>
      <c r="V63" s="240">
        <f t="shared" si="12"/>
        <v>40</v>
      </c>
      <c r="W63" s="242"/>
      <c r="X63" s="240">
        <v>18</v>
      </c>
      <c r="Y63" s="242"/>
      <c r="Z63" s="240">
        <v>16</v>
      </c>
      <c r="AA63" s="242"/>
      <c r="AB63" s="240">
        <v>6</v>
      </c>
      <c r="AC63" s="241"/>
      <c r="AD63" s="240"/>
      <c r="AE63" s="242"/>
      <c r="AF63" s="77"/>
      <c r="AG63" s="78"/>
      <c r="AH63" s="79"/>
      <c r="AI63" s="80"/>
      <c r="AJ63" s="78"/>
      <c r="AK63" s="79"/>
      <c r="AL63" s="80"/>
      <c r="AM63" s="78"/>
      <c r="AN63" s="79"/>
      <c r="AO63" s="80"/>
      <c r="AP63" s="78"/>
      <c r="AQ63" s="79"/>
      <c r="AR63" s="80"/>
      <c r="AS63" s="78"/>
      <c r="AT63" s="79"/>
      <c r="AU63" s="80">
        <v>98</v>
      </c>
      <c r="AV63" s="78">
        <v>40</v>
      </c>
      <c r="AW63" s="79">
        <v>3</v>
      </c>
      <c r="AX63" s="80"/>
      <c r="AY63" s="78"/>
      <c r="AZ63" s="79"/>
      <c r="BA63" s="80"/>
      <c r="BB63" s="78"/>
      <c r="BC63" s="79"/>
      <c r="BD63" s="240">
        <f t="shared" si="8"/>
        <v>3</v>
      </c>
      <c r="BE63" s="242"/>
      <c r="BF63" s="360" t="s">
        <v>197</v>
      </c>
      <c r="BG63" s="361"/>
      <c r="BH63" s="361"/>
      <c r="BI63" s="362"/>
    </row>
    <row r="64" spans="1:61" ht="30.75" x14ac:dyDescent="0.2">
      <c r="A64" s="82" t="s">
        <v>198</v>
      </c>
      <c r="B64" s="400" t="s">
        <v>199</v>
      </c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240"/>
      <c r="Q64" s="394"/>
      <c r="R64" s="395"/>
      <c r="S64" s="242"/>
      <c r="T64" s="413"/>
      <c r="U64" s="415"/>
      <c r="V64" s="413"/>
      <c r="W64" s="414"/>
      <c r="X64" s="413"/>
      <c r="Y64" s="414"/>
      <c r="Z64" s="413"/>
      <c r="AA64" s="414"/>
      <c r="AB64" s="413"/>
      <c r="AC64" s="415"/>
      <c r="AD64" s="240"/>
      <c r="AE64" s="242"/>
      <c r="AF64" s="77"/>
      <c r="AG64" s="78"/>
      <c r="AH64" s="79"/>
      <c r="AI64" s="80"/>
      <c r="AJ64" s="78"/>
      <c r="AK64" s="79"/>
      <c r="AL64" s="80"/>
      <c r="AM64" s="78"/>
      <c r="AN64" s="79"/>
      <c r="AO64" s="80"/>
      <c r="AP64" s="78"/>
      <c r="AQ64" s="79"/>
      <c r="AR64" s="80"/>
      <c r="AS64" s="78"/>
      <c r="AT64" s="79"/>
      <c r="AU64" s="80"/>
      <c r="AV64" s="78"/>
      <c r="AW64" s="79"/>
      <c r="AX64" s="80"/>
      <c r="AY64" s="78"/>
      <c r="AZ64" s="79"/>
      <c r="BA64" s="80"/>
      <c r="BB64" s="78"/>
      <c r="BC64" s="79"/>
      <c r="BD64" s="240"/>
      <c r="BE64" s="242"/>
      <c r="BF64" s="346"/>
      <c r="BG64" s="347"/>
      <c r="BH64" s="347"/>
      <c r="BI64" s="348"/>
    </row>
    <row r="65" spans="1:61" s="4" customFormat="1" ht="41.25" customHeight="1" x14ac:dyDescent="0.2">
      <c r="A65" s="90" t="s">
        <v>200</v>
      </c>
      <c r="B65" s="354" t="s">
        <v>201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08"/>
      <c r="Q65" s="291"/>
      <c r="R65" s="440" t="s">
        <v>202</v>
      </c>
      <c r="S65" s="441"/>
      <c r="T65" s="308">
        <v>172</v>
      </c>
      <c r="U65" s="290"/>
      <c r="V65" s="240">
        <f>SUM(X65:AE65)</f>
        <v>86</v>
      </c>
      <c r="W65" s="242"/>
      <c r="X65" s="308">
        <v>34</v>
      </c>
      <c r="Y65" s="296"/>
      <c r="Z65" s="308">
        <v>34</v>
      </c>
      <c r="AA65" s="296"/>
      <c r="AB65" s="308">
        <v>18</v>
      </c>
      <c r="AC65" s="290"/>
      <c r="AD65" s="308"/>
      <c r="AE65" s="296"/>
      <c r="AF65" s="91"/>
      <c r="AG65" s="92"/>
      <c r="AH65" s="79"/>
      <c r="AI65" s="93"/>
      <c r="AJ65" s="92"/>
      <c r="AK65" s="94"/>
      <c r="AL65" s="93"/>
      <c r="AM65" s="92"/>
      <c r="AN65" s="94"/>
      <c r="AO65" s="93">
        <v>172</v>
      </c>
      <c r="AP65" s="92">
        <v>86</v>
      </c>
      <c r="AQ65" s="94">
        <v>4</v>
      </c>
      <c r="AR65" s="80"/>
      <c r="AS65" s="78"/>
      <c r="AT65" s="79"/>
      <c r="AU65" s="80"/>
      <c r="AV65" s="78"/>
      <c r="AW65" s="79"/>
      <c r="AX65" s="80"/>
      <c r="AY65" s="78"/>
      <c r="AZ65" s="79"/>
      <c r="BA65" s="80"/>
      <c r="BB65" s="78"/>
      <c r="BC65" s="79"/>
      <c r="BD65" s="240">
        <f t="shared" ref="BD65:BD69" si="13">SUM(AH65,AN65,AQ65,AT65,AW65,AZ65,BC65,AK65)</f>
        <v>4</v>
      </c>
      <c r="BE65" s="242"/>
      <c r="BF65" s="360" t="s">
        <v>203</v>
      </c>
      <c r="BG65" s="361"/>
      <c r="BH65" s="361"/>
      <c r="BI65" s="362"/>
    </row>
    <row r="66" spans="1:61" ht="35.25" customHeight="1" x14ac:dyDescent="0.2">
      <c r="A66" s="90" t="s">
        <v>204</v>
      </c>
      <c r="B66" s="354" t="s">
        <v>205</v>
      </c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240">
        <v>5</v>
      </c>
      <c r="Q66" s="394"/>
      <c r="R66" s="395"/>
      <c r="S66" s="242"/>
      <c r="T66" s="240">
        <v>130</v>
      </c>
      <c r="U66" s="241"/>
      <c r="V66" s="240">
        <f>SUM(X66:AE66)</f>
        <v>68</v>
      </c>
      <c r="W66" s="242"/>
      <c r="X66" s="240">
        <v>34</v>
      </c>
      <c r="Y66" s="242"/>
      <c r="Z66" s="240">
        <v>34</v>
      </c>
      <c r="AA66" s="242"/>
      <c r="AB66" s="240"/>
      <c r="AC66" s="241"/>
      <c r="AD66" s="240"/>
      <c r="AE66" s="242"/>
      <c r="AF66" s="77"/>
      <c r="AG66" s="78"/>
      <c r="AH66" s="79"/>
      <c r="AI66" s="80"/>
      <c r="AJ66" s="78"/>
      <c r="AK66" s="79"/>
      <c r="AL66" s="80"/>
      <c r="AM66" s="78"/>
      <c r="AN66" s="79"/>
      <c r="AO66" s="80"/>
      <c r="AP66" s="78"/>
      <c r="AQ66" s="79"/>
      <c r="AR66" s="80">
        <v>130</v>
      </c>
      <c r="AS66" s="78">
        <v>68</v>
      </c>
      <c r="AT66" s="79">
        <v>3</v>
      </c>
      <c r="AU66" s="80"/>
      <c r="AV66" s="78"/>
      <c r="AW66" s="79"/>
      <c r="AX66" s="80"/>
      <c r="AY66" s="78"/>
      <c r="AZ66" s="79"/>
      <c r="BA66" s="80"/>
      <c r="BB66" s="78"/>
      <c r="BC66" s="79"/>
      <c r="BD66" s="240">
        <f t="shared" si="13"/>
        <v>3</v>
      </c>
      <c r="BE66" s="242"/>
      <c r="BF66" s="360" t="s">
        <v>206</v>
      </c>
      <c r="BG66" s="361"/>
      <c r="BH66" s="361"/>
      <c r="BI66" s="362"/>
    </row>
    <row r="67" spans="1:61" ht="30.75" customHeight="1" x14ac:dyDescent="0.2">
      <c r="A67" s="76" t="s">
        <v>207</v>
      </c>
      <c r="B67" s="354" t="s">
        <v>208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240">
        <v>5</v>
      </c>
      <c r="Q67" s="394"/>
      <c r="R67" s="395"/>
      <c r="S67" s="242"/>
      <c r="T67" s="240">
        <v>130</v>
      </c>
      <c r="U67" s="241"/>
      <c r="V67" s="240">
        <f>SUM(X67:AE67)</f>
        <v>68</v>
      </c>
      <c r="W67" s="242"/>
      <c r="X67" s="240">
        <v>34</v>
      </c>
      <c r="Y67" s="242"/>
      <c r="Z67" s="240">
        <v>34</v>
      </c>
      <c r="AA67" s="242"/>
      <c r="AB67" s="240"/>
      <c r="AC67" s="241"/>
      <c r="AD67" s="240"/>
      <c r="AE67" s="242"/>
      <c r="AF67" s="77"/>
      <c r="AG67" s="78"/>
      <c r="AH67" s="79"/>
      <c r="AI67" s="80"/>
      <c r="AJ67" s="78"/>
      <c r="AK67" s="79"/>
      <c r="AL67" s="80"/>
      <c r="AM67" s="78"/>
      <c r="AN67" s="79"/>
      <c r="AO67" s="80"/>
      <c r="AP67" s="78"/>
      <c r="AQ67" s="79"/>
      <c r="AR67" s="80">
        <v>130</v>
      </c>
      <c r="AS67" s="78">
        <v>68</v>
      </c>
      <c r="AT67" s="79">
        <v>3</v>
      </c>
      <c r="AU67" s="80"/>
      <c r="AV67" s="78"/>
      <c r="AW67" s="79"/>
      <c r="AX67" s="80"/>
      <c r="AY67" s="78"/>
      <c r="AZ67" s="79"/>
      <c r="BA67" s="80"/>
      <c r="BB67" s="78"/>
      <c r="BC67" s="79"/>
      <c r="BD67" s="240">
        <f t="shared" si="13"/>
        <v>3</v>
      </c>
      <c r="BE67" s="242"/>
      <c r="BF67" s="360" t="s">
        <v>209</v>
      </c>
      <c r="BG67" s="361"/>
      <c r="BH67" s="361"/>
      <c r="BI67" s="362"/>
    </row>
    <row r="68" spans="1:61" s="4" customFormat="1" ht="30.75" customHeight="1" x14ac:dyDescent="0.2">
      <c r="A68" s="402" t="s">
        <v>210</v>
      </c>
      <c r="B68" s="354" t="s">
        <v>211</v>
      </c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240">
        <v>6</v>
      </c>
      <c r="Q68" s="394"/>
      <c r="R68" s="395">
        <v>5</v>
      </c>
      <c r="S68" s="242"/>
      <c r="T68" s="240">
        <v>270</v>
      </c>
      <c r="U68" s="241"/>
      <c r="V68" s="240">
        <f>SUM(X68:AE68)</f>
        <v>152</v>
      </c>
      <c r="W68" s="242"/>
      <c r="X68" s="240">
        <v>50</v>
      </c>
      <c r="Y68" s="242"/>
      <c r="Z68" s="240">
        <v>52</v>
      </c>
      <c r="AA68" s="242"/>
      <c r="AB68" s="240">
        <v>50</v>
      </c>
      <c r="AC68" s="241"/>
      <c r="AD68" s="240"/>
      <c r="AE68" s="242"/>
      <c r="AF68" s="77"/>
      <c r="AG68" s="78"/>
      <c r="AH68" s="79"/>
      <c r="AI68" s="80"/>
      <c r="AJ68" s="78"/>
      <c r="AK68" s="79"/>
      <c r="AL68" s="80"/>
      <c r="AM68" s="78"/>
      <c r="AN68" s="79"/>
      <c r="AO68" s="80"/>
      <c r="AP68" s="78"/>
      <c r="AQ68" s="79"/>
      <c r="AR68" s="80">
        <v>130</v>
      </c>
      <c r="AS68" s="78">
        <v>68</v>
      </c>
      <c r="AT68" s="79">
        <v>3</v>
      </c>
      <c r="AU68" s="80">
        <v>140</v>
      </c>
      <c r="AV68" s="78">
        <v>84</v>
      </c>
      <c r="AW68" s="79">
        <v>4</v>
      </c>
      <c r="AX68" s="80"/>
      <c r="AY68" s="78"/>
      <c r="AZ68" s="79"/>
      <c r="BA68" s="80"/>
      <c r="BB68" s="78"/>
      <c r="BC68" s="79"/>
      <c r="BD68" s="240">
        <f t="shared" si="13"/>
        <v>7</v>
      </c>
      <c r="BE68" s="242"/>
      <c r="BF68" s="404" t="s">
        <v>212</v>
      </c>
      <c r="BG68" s="405"/>
      <c r="BH68" s="405"/>
      <c r="BI68" s="406"/>
    </row>
    <row r="69" spans="1:61" s="4" customFormat="1" ht="65.25" customHeight="1" thickBot="1" x14ac:dyDescent="0.25">
      <c r="A69" s="439"/>
      <c r="B69" s="354" t="s">
        <v>213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240"/>
      <c r="Q69" s="394"/>
      <c r="R69" s="395"/>
      <c r="S69" s="242"/>
      <c r="T69" s="240">
        <v>80</v>
      </c>
      <c r="U69" s="241"/>
      <c r="V69" s="240"/>
      <c r="W69" s="242"/>
      <c r="X69" s="240"/>
      <c r="Y69" s="242"/>
      <c r="Z69" s="240"/>
      <c r="AA69" s="242"/>
      <c r="AB69" s="240"/>
      <c r="AC69" s="241"/>
      <c r="AD69" s="240"/>
      <c r="AE69" s="242"/>
      <c r="AF69" s="77"/>
      <c r="AG69" s="78"/>
      <c r="AH69" s="79"/>
      <c r="AI69" s="80"/>
      <c r="AJ69" s="78"/>
      <c r="AK69" s="79"/>
      <c r="AL69" s="80"/>
      <c r="AM69" s="78"/>
      <c r="AN69" s="79"/>
      <c r="AO69" s="80"/>
      <c r="AP69" s="78"/>
      <c r="AQ69" s="79"/>
      <c r="AR69" s="80"/>
      <c r="AS69" s="78"/>
      <c r="AT69" s="79"/>
      <c r="AU69" s="80">
        <v>80</v>
      </c>
      <c r="AV69" s="78"/>
      <c r="AW69" s="79">
        <v>2</v>
      </c>
      <c r="AX69" s="80"/>
      <c r="AY69" s="78"/>
      <c r="AZ69" s="79"/>
      <c r="BA69" s="80"/>
      <c r="BB69" s="78"/>
      <c r="BC69" s="79"/>
      <c r="BD69" s="240">
        <f t="shared" si="13"/>
        <v>2</v>
      </c>
      <c r="BE69" s="242"/>
      <c r="BF69" s="436"/>
      <c r="BG69" s="437"/>
      <c r="BH69" s="437"/>
      <c r="BI69" s="438"/>
    </row>
    <row r="70" spans="1:61" s="4" customFormat="1" ht="75" customHeight="1" thickBot="1" x14ac:dyDescent="0.25">
      <c r="A70" s="95" t="s">
        <v>76</v>
      </c>
      <c r="B70" s="376" t="s">
        <v>214</v>
      </c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425"/>
      <c r="Q70" s="434"/>
      <c r="R70" s="435"/>
      <c r="S70" s="426"/>
      <c r="T70" s="425">
        <f>SUM(T71:U95,T97:U109)</f>
        <v>3194</v>
      </c>
      <c r="U70" s="261"/>
      <c r="V70" s="425">
        <f>SUM(V71:W95,V97:W109)</f>
        <v>1500</v>
      </c>
      <c r="W70" s="426"/>
      <c r="X70" s="425">
        <f>SUM(X71:Y95,X97:Y109)</f>
        <v>668</v>
      </c>
      <c r="Y70" s="426"/>
      <c r="Z70" s="425">
        <f>SUM(Z71:AA95,Z97:AA109)</f>
        <v>422</v>
      </c>
      <c r="AA70" s="426"/>
      <c r="AB70" s="425">
        <f>SUM(AB71:AC95,AB97:AC109)</f>
        <v>378</v>
      </c>
      <c r="AC70" s="261"/>
      <c r="AD70" s="425">
        <f>SUM(AD71:AE95,AD97:AE109)</f>
        <v>32</v>
      </c>
      <c r="AE70" s="426"/>
      <c r="AF70" s="96"/>
      <c r="AG70" s="97"/>
      <c r="AH70" s="70"/>
      <c r="AI70" s="68"/>
      <c r="AJ70" s="69"/>
      <c r="AK70" s="70"/>
      <c r="AL70" s="68"/>
      <c r="AM70" s="69"/>
      <c r="AN70" s="70"/>
      <c r="AO70" s="68"/>
      <c r="AP70" s="69"/>
      <c r="AQ70" s="70"/>
      <c r="AR70" s="68"/>
      <c r="AS70" s="69"/>
      <c r="AT70" s="70"/>
      <c r="AU70" s="68"/>
      <c r="AV70" s="69"/>
      <c r="AW70" s="70"/>
      <c r="AX70" s="68"/>
      <c r="AY70" s="69"/>
      <c r="AZ70" s="70"/>
      <c r="BA70" s="68"/>
      <c r="BB70" s="69"/>
      <c r="BC70" s="70"/>
      <c r="BD70" s="425">
        <f>SUM(BD72:BE109)</f>
        <v>89</v>
      </c>
      <c r="BE70" s="426"/>
      <c r="BF70" s="427"/>
      <c r="BG70" s="428"/>
      <c r="BH70" s="428"/>
      <c r="BI70" s="429"/>
    </row>
    <row r="71" spans="1:61" s="4" customFormat="1" ht="30.75" x14ac:dyDescent="0.2">
      <c r="A71" s="71" t="s">
        <v>215</v>
      </c>
      <c r="B71" s="430" t="s">
        <v>216</v>
      </c>
      <c r="C71" s="431"/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240"/>
      <c r="Q71" s="394"/>
      <c r="R71" s="395"/>
      <c r="S71" s="242"/>
      <c r="T71" s="240"/>
      <c r="U71" s="241"/>
      <c r="V71" s="240"/>
      <c r="W71" s="242"/>
      <c r="X71" s="432"/>
      <c r="Y71" s="433"/>
      <c r="Z71" s="240"/>
      <c r="AA71" s="242"/>
      <c r="AB71" s="240"/>
      <c r="AC71" s="241"/>
      <c r="AD71" s="240"/>
      <c r="AE71" s="242"/>
      <c r="AF71" s="77"/>
      <c r="AG71" s="78"/>
      <c r="AH71" s="79"/>
      <c r="AI71" s="80"/>
      <c r="AJ71" s="78"/>
      <c r="AK71" s="79"/>
      <c r="AL71" s="80"/>
      <c r="AM71" s="78"/>
      <c r="AN71" s="79"/>
      <c r="AO71" s="80"/>
      <c r="AP71" s="78"/>
      <c r="AQ71" s="79"/>
      <c r="AR71" s="80"/>
      <c r="AS71" s="78"/>
      <c r="AT71" s="79"/>
      <c r="AU71" s="80"/>
      <c r="AV71" s="78"/>
      <c r="AW71" s="79"/>
      <c r="AX71" s="80"/>
      <c r="AY71" s="78"/>
      <c r="AZ71" s="79"/>
      <c r="BA71" s="80"/>
      <c r="BB71" s="78"/>
      <c r="BC71" s="79"/>
      <c r="BD71" s="240"/>
      <c r="BE71" s="241"/>
      <c r="BF71" s="420"/>
      <c r="BG71" s="421"/>
      <c r="BH71" s="421"/>
      <c r="BI71" s="422"/>
    </row>
    <row r="72" spans="1:61" s="6" customFormat="1" ht="50.25" customHeight="1" x14ac:dyDescent="0.4">
      <c r="A72" s="83" t="s">
        <v>217</v>
      </c>
      <c r="B72" s="423" t="s">
        <v>218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240"/>
      <c r="Q72" s="394"/>
      <c r="R72" s="395">
        <v>2</v>
      </c>
      <c r="S72" s="242"/>
      <c r="T72" s="240">
        <v>72</v>
      </c>
      <c r="U72" s="241"/>
      <c r="V72" s="240">
        <f>SUM(X72:AE72)</f>
        <v>34</v>
      </c>
      <c r="W72" s="242"/>
      <c r="X72" s="240">
        <v>18</v>
      </c>
      <c r="Y72" s="242"/>
      <c r="Z72" s="240"/>
      <c r="AA72" s="242"/>
      <c r="AB72" s="240"/>
      <c r="AC72" s="241"/>
      <c r="AD72" s="240">
        <v>16</v>
      </c>
      <c r="AE72" s="242"/>
      <c r="AF72" s="77"/>
      <c r="AG72" s="78"/>
      <c r="AH72" s="79"/>
      <c r="AI72" s="80">
        <v>72</v>
      </c>
      <c r="AJ72" s="78">
        <v>34</v>
      </c>
      <c r="AK72" s="79">
        <v>2</v>
      </c>
      <c r="AL72" s="80"/>
      <c r="AM72" s="78"/>
      <c r="AN72" s="79"/>
      <c r="AO72" s="80"/>
      <c r="AP72" s="78"/>
      <c r="AQ72" s="79"/>
      <c r="AR72" s="80"/>
      <c r="AS72" s="78"/>
      <c r="AT72" s="79"/>
      <c r="AU72" s="80"/>
      <c r="AV72" s="78"/>
      <c r="AW72" s="79"/>
      <c r="AX72" s="80"/>
      <c r="AY72" s="78"/>
      <c r="AZ72" s="79"/>
      <c r="BA72" s="80"/>
      <c r="BB72" s="78"/>
      <c r="BC72" s="79"/>
      <c r="BD72" s="240">
        <f t="shared" ref="BD72:BD78" si="14">SUM(AH72,AN72,AQ72,AT72,AW72,AZ72,BC72,AK72)</f>
        <v>2</v>
      </c>
      <c r="BE72" s="241"/>
      <c r="BF72" s="397" t="s">
        <v>219</v>
      </c>
      <c r="BG72" s="398"/>
      <c r="BH72" s="398"/>
      <c r="BI72" s="399"/>
    </row>
    <row r="73" spans="1:61" s="6" customFormat="1" ht="60" customHeight="1" x14ac:dyDescent="0.4">
      <c r="A73" s="83" t="s">
        <v>220</v>
      </c>
      <c r="B73" s="354" t="s">
        <v>221</v>
      </c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240"/>
      <c r="Q73" s="394"/>
      <c r="R73" s="395">
        <v>3</v>
      </c>
      <c r="S73" s="242"/>
      <c r="T73" s="240">
        <v>72</v>
      </c>
      <c r="U73" s="241"/>
      <c r="V73" s="240">
        <f>SUM(X73:AE73)</f>
        <v>34</v>
      </c>
      <c r="W73" s="242"/>
      <c r="X73" s="240">
        <v>18</v>
      </c>
      <c r="Y73" s="242"/>
      <c r="Z73" s="240"/>
      <c r="AA73" s="242"/>
      <c r="AB73" s="240"/>
      <c r="AC73" s="241"/>
      <c r="AD73" s="240">
        <v>16</v>
      </c>
      <c r="AE73" s="242"/>
      <c r="AF73" s="77"/>
      <c r="AG73" s="78"/>
      <c r="AH73" s="79"/>
      <c r="AI73" s="80"/>
      <c r="AJ73" s="78"/>
      <c r="AK73" s="79"/>
      <c r="AL73" s="80">
        <v>72</v>
      </c>
      <c r="AM73" s="78">
        <v>34</v>
      </c>
      <c r="AN73" s="79">
        <v>2</v>
      </c>
      <c r="AO73" s="80"/>
      <c r="AP73" s="78"/>
      <c r="AQ73" s="79"/>
      <c r="AR73" s="80"/>
      <c r="AS73" s="78"/>
      <c r="AT73" s="79"/>
      <c r="AU73" s="80"/>
      <c r="AV73" s="78"/>
      <c r="AW73" s="79"/>
      <c r="AX73" s="80"/>
      <c r="AY73" s="78"/>
      <c r="AZ73" s="79"/>
      <c r="BA73" s="80"/>
      <c r="BB73" s="78"/>
      <c r="BC73" s="79"/>
      <c r="BD73" s="240">
        <f t="shared" si="14"/>
        <v>2</v>
      </c>
      <c r="BE73" s="241"/>
      <c r="BF73" s="397" t="s">
        <v>222</v>
      </c>
      <c r="BG73" s="398"/>
      <c r="BH73" s="398"/>
      <c r="BI73" s="399"/>
    </row>
    <row r="74" spans="1:61" s="4" customFormat="1" ht="30.75" customHeight="1" x14ac:dyDescent="0.2">
      <c r="A74" s="71" t="s">
        <v>223</v>
      </c>
      <c r="B74" s="354" t="s">
        <v>224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240"/>
      <c r="Q74" s="394"/>
      <c r="R74" s="395">
        <v>2</v>
      </c>
      <c r="S74" s="242"/>
      <c r="T74" s="240">
        <v>100</v>
      </c>
      <c r="U74" s="241"/>
      <c r="V74" s="240">
        <f>SUM(X74:AE74)</f>
        <v>48</v>
      </c>
      <c r="W74" s="242"/>
      <c r="X74" s="240"/>
      <c r="Y74" s="242"/>
      <c r="Z74" s="240"/>
      <c r="AA74" s="242"/>
      <c r="AB74" s="240">
        <v>48</v>
      </c>
      <c r="AC74" s="241"/>
      <c r="AD74" s="240"/>
      <c r="AE74" s="242"/>
      <c r="AF74" s="77"/>
      <c r="AG74" s="78"/>
      <c r="AH74" s="79"/>
      <c r="AI74" s="80">
        <v>100</v>
      </c>
      <c r="AJ74" s="78">
        <v>48</v>
      </c>
      <c r="AK74" s="79">
        <v>3</v>
      </c>
      <c r="AL74" s="80"/>
      <c r="AM74" s="78"/>
      <c r="AN74" s="79"/>
      <c r="AO74" s="80"/>
      <c r="AP74" s="78"/>
      <c r="AQ74" s="79"/>
      <c r="AR74" s="80"/>
      <c r="AS74" s="78"/>
      <c r="AT74" s="79"/>
      <c r="AU74" s="80"/>
      <c r="AV74" s="78"/>
      <c r="AW74" s="79"/>
      <c r="AX74" s="80"/>
      <c r="AY74" s="78"/>
      <c r="AZ74" s="79"/>
      <c r="BA74" s="80"/>
      <c r="BB74" s="78"/>
      <c r="BC74" s="79"/>
      <c r="BD74" s="240">
        <f t="shared" si="14"/>
        <v>3</v>
      </c>
      <c r="BE74" s="241"/>
      <c r="BF74" s="397" t="s">
        <v>158</v>
      </c>
      <c r="BG74" s="398"/>
      <c r="BH74" s="398"/>
      <c r="BI74" s="399"/>
    </row>
    <row r="75" spans="1:61" s="4" customFormat="1" ht="30.75" x14ac:dyDescent="0.2">
      <c r="A75" s="71" t="s">
        <v>225</v>
      </c>
      <c r="B75" s="400" t="s">
        <v>226</v>
      </c>
      <c r="C75" s="401"/>
      <c r="D75" s="401"/>
      <c r="E75" s="401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84"/>
      <c r="Q75" s="77"/>
      <c r="R75" s="81"/>
      <c r="S75" s="85"/>
      <c r="T75" s="84"/>
      <c r="U75" s="86"/>
      <c r="V75" s="84"/>
      <c r="W75" s="85"/>
      <c r="X75" s="84"/>
      <c r="Y75" s="85"/>
      <c r="Z75" s="84"/>
      <c r="AA75" s="85"/>
      <c r="AB75" s="84"/>
      <c r="AC75" s="86"/>
      <c r="AD75" s="84"/>
      <c r="AE75" s="85"/>
      <c r="AF75" s="77"/>
      <c r="AG75" s="78"/>
      <c r="AH75" s="79"/>
      <c r="AI75" s="80"/>
      <c r="AJ75" s="78"/>
      <c r="AK75" s="79"/>
      <c r="AL75" s="80"/>
      <c r="AM75" s="78"/>
      <c r="AN75" s="79"/>
      <c r="AO75" s="80"/>
      <c r="AP75" s="78"/>
      <c r="AQ75" s="79"/>
      <c r="AR75" s="80"/>
      <c r="AS75" s="78"/>
      <c r="AT75" s="79"/>
      <c r="AU75" s="80"/>
      <c r="AV75" s="78"/>
      <c r="AW75" s="79"/>
      <c r="AX75" s="80"/>
      <c r="AY75" s="78"/>
      <c r="AZ75" s="79"/>
      <c r="BA75" s="80"/>
      <c r="BB75" s="78"/>
      <c r="BC75" s="79"/>
      <c r="BD75" s="240"/>
      <c r="BE75" s="241"/>
      <c r="BF75" s="397"/>
      <c r="BG75" s="398"/>
      <c r="BH75" s="398"/>
      <c r="BI75" s="399"/>
    </row>
    <row r="76" spans="1:61" s="4" customFormat="1" ht="30.75" customHeight="1" x14ac:dyDescent="0.2">
      <c r="A76" s="83" t="s">
        <v>227</v>
      </c>
      <c r="B76" s="354" t="s">
        <v>228</v>
      </c>
      <c r="C76" s="419"/>
      <c r="D76" s="419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240"/>
      <c r="Q76" s="394"/>
      <c r="R76" s="395">
        <v>3</v>
      </c>
      <c r="S76" s="242"/>
      <c r="T76" s="240">
        <v>96</v>
      </c>
      <c r="U76" s="241"/>
      <c r="V76" s="240">
        <f>SUM(X76:AE76)</f>
        <v>50</v>
      </c>
      <c r="W76" s="242"/>
      <c r="X76" s="240">
        <v>18</v>
      </c>
      <c r="Y76" s="242"/>
      <c r="Z76" s="240">
        <v>16</v>
      </c>
      <c r="AA76" s="242"/>
      <c r="AB76" s="240">
        <v>16</v>
      </c>
      <c r="AC76" s="241"/>
      <c r="AD76" s="240"/>
      <c r="AE76" s="242"/>
      <c r="AF76" s="77"/>
      <c r="AG76" s="78"/>
      <c r="AH76" s="79"/>
      <c r="AI76" s="80"/>
      <c r="AJ76" s="78"/>
      <c r="AK76" s="79"/>
      <c r="AL76" s="80">
        <v>96</v>
      </c>
      <c r="AM76" s="78">
        <v>50</v>
      </c>
      <c r="AN76" s="79">
        <v>3</v>
      </c>
      <c r="AO76" s="80"/>
      <c r="AP76" s="78"/>
      <c r="AQ76" s="79"/>
      <c r="AR76" s="80"/>
      <c r="AS76" s="78"/>
      <c r="AT76" s="79"/>
      <c r="AU76" s="80"/>
      <c r="AV76" s="78"/>
      <c r="AW76" s="79"/>
      <c r="AX76" s="80"/>
      <c r="AY76" s="78"/>
      <c r="AZ76" s="79"/>
      <c r="BA76" s="80"/>
      <c r="BB76" s="78"/>
      <c r="BC76" s="79"/>
      <c r="BD76" s="240">
        <f t="shared" si="14"/>
        <v>3</v>
      </c>
      <c r="BE76" s="241"/>
      <c r="BF76" s="397" t="s">
        <v>146</v>
      </c>
      <c r="BG76" s="398"/>
      <c r="BH76" s="398"/>
      <c r="BI76" s="399"/>
    </row>
    <row r="77" spans="1:61" s="4" customFormat="1" ht="30.75" customHeight="1" x14ac:dyDescent="0.2">
      <c r="A77" s="83" t="s">
        <v>229</v>
      </c>
      <c r="B77" s="354" t="s">
        <v>230</v>
      </c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240">
        <v>3</v>
      </c>
      <c r="Q77" s="394"/>
      <c r="R77" s="395"/>
      <c r="S77" s="242"/>
      <c r="T77" s="240">
        <v>136</v>
      </c>
      <c r="U77" s="241"/>
      <c r="V77" s="240">
        <f>SUM(X77:AE77)</f>
        <v>68</v>
      </c>
      <c r="W77" s="242"/>
      <c r="X77" s="240">
        <v>18</v>
      </c>
      <c r="Y77" s="242"/>
      <c r="Z77" s="240">
        <v>50</v>
      </c>
      <c r="AA77" s="242"/>
      <c r="AB77" s="240"/>
      <c r="AC77" s="241"/>
      <c r="AD77" s="240"/>
      <c r="AE77" s="242"/>
      <c r="AF77" s="77"/>
      <c r="AG77" s="78"/>
      <c r="AH77" s="79"/>
      <c r="AI77" s="80"/>
      <c r="AJ77" s="78"/>
      <c r="AK77" s="79"/>
      <c r="AL77" s="80">
        <v>136</v>
      </c>
      <c r="AM77" s="78">
        <v>68</v>
      </c>
      <c r="AN77" s="79">
        <v>3</v>
      </c>
      <c r="AO77" s="80"/>
      <c r="AP77" s="78"/>
      <c r="AQ77" s="79"/>
      <c r="AR77" s="80"/>
      <c r="AS77" s="78"/>
      <c r="AT77" s="79"/>
      <c r="AU77" s="80"/>
      <c r="AV77" s="78"/>
      <c r="AW77" s="79"/>
      <c r="AX77" s="80"/>
      <c r="AY77" s="78"/>
      <c r="AZ77" s="79"/>
      <c r="BA77" s="80"/>
      <c r="BB77" s="78"/>
      <c r="BC77" s="79"/>
      <c r="BD77" s="240">
        <f t="shared" si="14"/>
        <v>3</v>
      </c>
      <c r="BE77" s="241"/>
      <c r="BF77" s="397" t="s">
        <v>231</v>
      </c>
      <c r="BG77" s="398"/>
      <c r="BH77" s="398"/>
      <c r="BI77" s="399"/>
    </row>
    <row r="78" spans="1:61" s="4" customFormat="1" ht="30.75" customHeight="1" x14ac:dyDescent="0.2">
      <c r="A78" s="83" t="s">
        <v>232</v>
      </c>
      <c r="B78" s="418" t="s">
        <v>233</v>
      </c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240"/>
      <c r="Q78" s="394"/>
      <c r="R78" s="395">
        <v>5</v>
      </c>
      <c r="S78" s="242"/>
      <c r="T78" s="240">
        <v>108</v>
      </c>
      <c r="U78" s="241"/>
      <c r="V78" s="240">
        <f>SUM(X78:AE78)</f>
        <v>52</v>
      </c>
      <c r="W78" s="242"/>
      <c r="X78" s="240">
        <v>18</v>
      </c>
      <c r="Y78" s="242"/>
      <c r="Z78" s="240">
        <v>34</v>
      </c>
      <c r="AA78" s="242"/>
      <c r="AB78" s="240"/>
      <c r="AC78" s="241"/>
      <c r="AD78" s="240"/>
      <c r="AE78" s="242"/>
      <c r="AF78" s="77"/>
      <c r="AG78" s="78"/>
      <c r="AH78" s="79"/>
      <c r="AI78" s="80"/>
      <c r="AJ78" s="78"/>
      <c r="AK78" s="79"/>
      <c r="AL78" s="80"/>
      <c r="AM78" s="78"/>
      <c r="AN78" s="79"/>
      <c r="AO78" s="80"/>
      <c r="AP78" s="78"/>
      <c r="AQ78" s="79"/>
      <c r="AR78" s="80">
        <v>108</v>
      </c>
      <c r="AS78" s="78">
        <v>52</v>
      </c>
      <c r="AT78" s="79">
        <v>3</v>
      </c>
      <c r="AU78" s="80"/>
      <c r="AV78" s="78"/>
      <c r="AW78" s="79"/>
      <c r="AX78" s="80"/>
      <c r="AY78" s="78"/>
      <c r="AZ78" s="79"/>
      <c r="BA78" s="80"/>
      <c r="BB78" s="78"/>
      <c r="BC78" s="79"/>
      <c r="BD78" s="240">
        <f t="shared" si="14"/>
        <v>3</v>
      </c>
      <c r="BE78" s="241"/>
      <c r="BF78" s="397" t="s">
        <v>234</v>
      </c>
      <c r="BG78" s="398"/>
      <c r="BH78" s="398"/>
      <c r="BI78" s="399"/>
    </row>
    <row r="79" spans="1:61" s="4" customFormat="1" ht="30.75" x14ac:dyDescent="0.2">
      <c r="A79" s="98" t="s">
        <v>235</v>
      </c>
      <c r="B79" s="400" t="s">
        <v>236</v>
      </c>
      <c r="C79" s="401"/>
      <c r="D79" s="401"/>
      <c r="E79" s="401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84"/>
      <c r="Q79" s="77"/>
      <c r="R79" s="81"/>
      <c r="S79" s="85"/>
      <c r="T79" s="84"/>
      <c r="U79" s="86"/>
      <c r="V79" s="84"/>
      <c r="W79" s="85"/>
      <c r="X79" s="84"/>
      <c r="Y79" s="85"/>
      <c r="Z79" s="84"/>
      <c r="AA79" s="85"/>
      <c r="AB79" s="84"/>
      <c r="AC79" s="86"/>
      <c r="AD79" s="84"/>
      <c r="AE79" s="85"/>
      <c r="AF79" s="77"/>
      <c r="AG79" s="78"/>
      <c r="AH79" s="79"/>
      <c r="AI79" s="80"/>
      <c r="AJ79" s="78"/>
      <c r="AK79" s="79"/>
      <c r="AL79" s="80"/>
      <c r="AM79" s="78"/>
      <c r="AN79" s="79"/>
      <c r="AO79" s="80"/>
      <c r="AP79" s="78"/>
      <c r="AQ79" s="79"/>
      <c r="AR79" s="80"/>
      <c r="AS79" s="78"/>
      <c r="AT79" s="79"/>
      <c r="AU79" s="80"/>
      <c r="AV79" s="78"/>
      <c r="AW79" s="79"/>
      <c r="AX79" s="80"/>
      <c r="AY79" s="78"/>
      <c r="AZ79" s="79"/>
      <c r="BA79" s="80"/>
      <c r="BB79" s="78"/>
      <c r="BC79" s="79"/>
      <c r="BD79" s="84"/>
      <c r="BE79" s="86"/>
      <c r="BF79" s="397"/>
      <c r="BG79" s="398"/>
      <c r="BH79" s="398"/>
      <c r="BI79" s="399"/>
    </row>
    <row r="80" spans="1:61" s="4" customFormat="1" ht="30.75" customHeight="1" x14ac:dyDescent="0.2">
      <c r="A80" s="402" t="s">
        <v>237</v>
      </c>
      <c r="B80" s="354" t="s">
        <v>238</v>
      </c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240"/>
      <c r="Q80" s="394"/>
      <c r="R80" s="395">
        <v>5</v>
      </c>
      <c r="S80" s="242"/>
      <c r="T80" s="240">
        <v>130</v>
      </c>
      <c r="U80" s="241"/>
      <c r="V80" s="240">
        <f>SUM(X80:AE80)</f>
        <v>66</v>
      </c>
      <c r="W80" s="242"/>
      <c r="X80" s="240">
        <v>34</v>
      </c>
      <c r="Y80" s="242"/>
      <c r="Z80" s="240"/>
      <c r="AA80" s="242"/>
      <c r="AB80" s="240">
        <v>32</v>
      </c>
      <c r="AC80" s="241"/>
      <c r="AD80" s="240"/>
      <c r="AE80" s="242"/>
      <c r="AF80" s="77"/>
      <c r="AG80" s="78"/>
      <c r="AH80" s="79"/>
      <c r="AI80" s="80"/>
      <c r="AJ80" s="78"/>
      <c r="AK80" s="79"/>
      <c r="AL80" s="80"/>
      <c r="AM80" s="78"/>
      <c r="AN80" s="79"/>
      <c r="AO80" s="80"/>
      <c r="AP80" s="78"/>
      <c r="AQ80" s="79"/>
      <c r="AR80" s="80">
        <v>130</v>
      </c>
      <c r="AS80" s="78">
        <v>66</v>
      </c>
      <c r="AT80" s="79">
        <v>3</v>
      </c>
      <c r="AU80" s="80"/>
      <c r="AV80" s="78"/>
      <c r="AW80" s="79"/>
      <c r="AX80" s="80"/>
      <c r="AY80" s="78"/>
      <c r="AZ80" s="79"/>
      <c r="BA80" s="80"/>
      <c r="BB80" s="78"/>
      <c r="BC80" s="79"/>
      <c r="BD80" s="240">
        <f t="shared" ref="BD80:BD85" si="15">SUM(AH80,AN80,AQ80,AT80,AW80,AZ80,BC80,AK80)</f>
        <v>3</v>
      </c>
      <c r="BE80" s="241"/>
      <c r="BF80" s="404" t="s">
        <v>239</v>
      </c>
      <c r="BG80" s="405"/>
      <c r="BH80" s="405"/>
      <c r="BI80" s="406"/>
    </row>
    <row r="81" spans="1:61" s="4" customFormat="1" ht="60.75" customHeight="1" x14ac:dyDescent="0.2">
      <c r="A81" s="403"/>
      <c r="B81" s="354" t="s">
        <v>240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240"/>
      <c r="Q81" s="394"/>
      <c r="R81" s="395"/>
      <c r="S81" s="242"/>
      <c r="T81" s="240">
        <v>40</v>
      </c>
      <c r="U81" s="241"/>
      <c r="V81" s="240"/>
      <c r="W81" s="242"/>
      <c r="X81" s="240"/>
      <c r="Y81" s="242"/>
      <c r="Z81" s="240"/>
      <c r="AA81" s="242"/>
      <c r="AB81" s="240"/>
      <c r="AC81" s="241"/>
      <c r="AD81" s="240"/>
      <c r="AE81" s="242"/>
      <c r="AF81" s="77"/>
      <c r="AG81" s="78"/>
      <c r="AH81" s="79"/>
      <c r="AI81" s="80"/>
      <c r="AJ81" s="78"/>
      <c r="AK81" s="79"/>
      <c r="AL81" s="80"/>
      <c r="AM81" s="78"/>
      <c r="AN81" s="79"/>
      <c r="AO81" s="80"/>
      <c r="AP81" s="78"/>
      <c r="AQ81" s="79"/>
      <c r="AR81" s="80">
        <v>40</v>
      </c>
      <c r="AS81" s="78"/>
      <c r="AT81" s="79">
        <v>1</v>
      </c>
      <c r="AU81" s="80"/>
      <c r="AV81" s="78"/>
      <c r="AW81" s="79"/>
      <c r="AX81" s="80"/>
      <c r="AY81" s="78"/>
      <c r="AZ81" s="79"/>
      <c r="BA81" s="80"/>
      <c r="BB81" s="78"/>
      <c r="BC81" s="79"/>
      <c r="BD81" s="240">
        <f t="shared" si="15"/>
        <v>1</v>
      </c>
      <c r="BE81" s="241"/>
      <c r="BF81" s="407"/>
      <c r="BG81" s="408"/>
      <c r="BH81" s="408"/>
      <c r="BI81" s="409"/>
    </row>
    <row r="82" spans="1:61" s="4" customFormat="1" ht="30.75" customHeight="1" x14ac:dyDescent="0.2">
      <c r="A82" s="71" t="s">
        <v>241</v>
      </c>
      <c r="B82" s="354" t="s">
        <v>242</v>
      </c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240">
        <v>4</v>
      </c>
      <c r="Q82" s="394"/>
      <c r="R82" s="395"/>
      <c r="S82" s="242"/>
      <c r="T82" s="240">
        <v>130</v>
      </c>
      <c r="U82" s="241"/>
      <c r="V82" s="240">
        <f>SUM(X82:AE82)</f>
        <v>68</v>
      </c>
      <c r="W82" s="242"/>
      <c r="X82" s="240">
        <v>34</v>
      </c>
      <c r="Y82" s="242"/>
      <c r="Z82" s="240"/>
      <c r="AA82" s="242"/>
      <c r="AB82" s="240">
        <v>34</v>
      </c>
      <c r="AC82" s="241"/>
      <c r="AD82" s="240"/>
      <c r="AE82" s="242"/>
      <c r="AF82" s="77"/>
      <c r="AG82" s="78"/>
      <c r="AH82" s="79"/>
      <c r="AI82" s="80"/>
      <c r="AJ82" s="78"/>
      <c r="AK82" s="79"/>
      <c r="AL82" s="80"/>
      <c r="AM82" s="78"/>
      <c r="AN82" s="79"/>
      <c r="AO82" s="80">
        <v>130</v>
      </c>
      <c r="AP82" s="78">
        <v>68</v>
      </c>
      <c r="AQ82" s="79">
        <v>3</v>
      </c>
      <c r="AR82" s="80"/>
      <c r="AS82" s="78"/>
      <c r="AT82" s="79"/>
      <c r="AU82" s="80"/>
      <c r="AV82" s="78"/>
      <c r="AW82" s="79"/>
      <c r="AX82" s="80"/>
      <c r="AY82" s="78"/>
      <c r="AZ82" s="79"/>
      <c r="BA82" s="80"/>
      <c r="BB82" s="78"/>
      <c r="BC82" s="79"/>
      <c r="BD82" s="240">
        <f t="shared" si="15"/>
        <v>3</v>
      </c>
      <c r="BE82" s="241"/>
      <c r="BF82" s="397" t="s">
        <v>243</v>
      </c>
      <c r="BG82" s="398"/>
      <c r="BH82" s="398"/>
      <c r="BI82" s="399"/>
    </row>
    <row r="83" spans="1:61" s="4" customFormat="1" ht="30.75" x14ac:dyDescent="0.2">
      <c r="A83" s="71" t="s">
        <v>244</v>
      </c>
      <c r="B83" s="400" t="s">
        <v>245</v>
      </c>
      <c r="C83" s="401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84"/>
      <c r="Q83" s="77"/>
      <c r="R83" s="81"/>
      <c r="S83" s="85"/>
      <c r="T83" s="84"/>
      <c r="U83" s="86"/>
      <c r="V83" s="84"/>
      <c r="W83" s="85"/>
      <c r="X83" s="84"/>
      <c r="Y83" s="85"/>
      <c r="Z83" s="84"/>
      <c r="AA83" s="85"/>
      <c r="AB83" s="84"/>
      <c r="AC83" s="86"/>
      <c r="AD83" s="84"/>
      <c r="AE83" s="85"/>
      <c r="AF83" s="77"/>
      <c r="AG83" s="78"/>
      <c r="AH83" s="79"/>
      <c r="AI83" s="80"/>
      <c r="AJ83" s="78"/>
      <c r="AK83" s="79"/>
      <c r="AL83" s="80"/>
      <c r="AM83" s="78"/>
      <c r="AN83" s="79"/>
      <c r="AO83" s="80"/>
      <c r="AP83" s="78"/>
      <c r="AQ83" s="79"/>
      <c r="AR83" s="80"/>
      <c r="AS83" s="78"/>
      <c r="AT83" s="79"/>
      <c r="AU83" s="80"/>
      <c r="AV83" s="78"/>
      <c r="AW83" s="79"/>
      <c r="AX83" s="80"/>
      <c r="AY83" s="78"/>
      <c r="AZ83" s="79"/>
      <c r="BA83" s="80"/>
      <c r="BB83" s="78"/>
      <c r="BC83" s="79"/>
      <c r="BD83" s="240"/>
      <c r="BE83" s="241"/>
      <c r="BF83" s="397"/>
      <c r="BG83" s="398"/>
      <c r="BH83" s="398"/>
      <c r="BI83" s="399"/>
    </row>
    <row r="84" spans="1:61" s="4" customFormat="1" ht="30.75" customHeight="1" x14ac:dyDescent="0.2">
      <c r="A84" s="83" t="s">
        <v>246</v>
      </c>
      <c r="B84" s="354" t="s">
        <v>247</v>
      </c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240"/>
      <c r="Q84" s="394"/>
      <c r="R84" s="395">
        <v>2</v>
      </c>
      <c r="S84" s="242"/>
      <c r="T84" s="240">
        <v>100</v>
      </c>
      <c r="U84" s="241"/>
      <c r="V84" s="240">
        <f>SUM(X84:AE84)</f>
        <v>48</v>
      </c>
      <c r="W84" s="242"/>
      <c r="X84" s="240">
        <v>32</v>
      </c>
      <c r="Y84" s="242"/>
      <c r="Z84" s="240"/>
      <c r="AA84" s="242"/>
      <c r="AB84" s="240">
        <v>16</v>
      </c>
      <c r="AC84" s="241"/>
      <c r="AD84" s="240"/>
      <c r="AE84" s="242"/>
      <c r="AF84" s="77"/>
      <c r="AG84" s="78"/>
      <c r="AH84" s="79"/>
      <c r="AI84" s="80">
        <v>100</v>
      </c>
      <c r="AJ84" s="78">
        <v>48</v>
      </c>
      <c r="AK84" s="79">
        <v>3</v>
      </c>
      <c r="AL84" s="80"/>
      <c r="AM84" s="78"/>
      <c r="AN84" s="79"/>
      <c r="AO84" s="80"/>
      <c r="AP84" s="78"/>
      <c r="AQ84" s="79"/>
      <c r="AR84" s="80"/>
      <c r="AS84" s="78"/>
      <c r="AT84" s="79"/>
      <c r="AU84" s="80"/>
      <c r="AV84" s="78"/>
      <c r="AW84" s="79"/>
      <c r="AX84" s="80"/>
      <c r="AY84" s="78"/>
      <c r="AZ84" s="79"/>
      <c r="BA84" s="80"/>
      <c r="BB84" s="78"/>
      <c r="BC84" s="79"/>
      <c r="BD84" s="240">
        <f t="shared" si="15"/>
        <v>3</v>
      </c>
      <c r="BE84" s="241"/>
      <c r="BF84" s="397" t="s">
        <v>248</v>
      </c>
      <c r="BG84" s="398"/>
      <c r="BH84" s="398"/>
      <c r="BI84" s="399"/>
    </row>
    <row r="85" spans="1:61" s="4" customFormat="1" ht="30.75" customHeight="1" x14ac:dyDescent="0.2">
      <c r="A85" s="83" t="s">
        <v>249</v>
      </c>
      <c r="B85" s="354" t="s">
        <v>250</v>
      </c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240">
        <v>2</v>
      </c>
      <c r="Q85" s="394"/>
      <c r="R85" s="395"/>
      <c r="S85" s="242"/>
      <c r="T85" s="240">
        <v>100</v>
      </c>
      <c r="U85" s="241"/>
      <c r="V85" s="240">
        <f>SUM(X85:AE85)</f>
        <v>48</v>
      </c>
      <c r="W85" s="242"/>
      <c r="X85" s="240">
        <v>32</v>
      </c>
      <c r="Y85" s="242"/>
      <c r="Z85" s="240"/>
      <c r="AA85" s="242"/>
      <c r="AB85" s="240">
        <v>16</v>
      </c>
      <c r="AC85" s="241"/>
      <c r="AD85" s="240"/>
      <c r="AE85" s="242"/>
      <c r="AF85" s="77"/>
      <c r="AG85" s="78"/>
      <c r="AH85" s="79"/>
      <c r="AI85" s="80">
        <v>100</v>
      </c>
      <c r="AJ85" s="78">
        <v>48</v>
      </c>
      <c r="AK85" s="79">
        <v>3</v>
      </c>
      <c r="AL85" s="80"/>
      <c r="AM85" s="78"/>
      <c r="AN85" s="79"/>
      <c r="AO85" s="80"/>
      <c r="AP85" s="78"/>
      <c r="AQ85" s="79"/>
      <c r="AR85" s="80"/>
      <c r="AS85" s="78"/>
      <c r="AT85" s="79"/>
      <c r="AU85" s="80"/>
      <c r="AV85" s="78"/>
      <c r="AW85" s="79"/>
      <c r="AX85" s="80"/>
      <c r="AY85" s="78"/>
      <c r="AZ85" s="79"/>
      <c r="BA85" s="80"/>
      <c r="BB85" s="78"/>
      <c r="BC85" s="79"/>
      <c r="BD85" s="240">
        <f t="shared" si="15"/>
        <v>3</v>
      </c>
      <c r="BE85" s="241"/>
      <c r="BF85" s="397" t="s">
        <v>251</v>
      </c>
      <c r="BG85" s="398"/>
      <c r="BH85" s="398"/>
      <c r="BI85" s="399"/>
    </row>
    <row r="86" spans="1:61" s="4" customFormat="1" ht="30.75" x14ac:dyDescent="0.2">
      <c r="A86" s="71" t="s">
        <v>252</v>
      </c>
      <c r="B86" s="416" t="s">
        <v>253</v>
      </c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84"/>
      <c r="Q86" s="77"/>
      <c r="R86" s="81"/>
      <c r="S86" s="85"/>
      <c r="T86" s="84"/>
      <c r="U86" s="86"/>
      <c r="V86" s="84"/>
      <c r="W86" s="85"/>
      <c r="X86" s="84"/>
      <c r="Y86" s="85"/>
      <c r="Z86" s="84"/>
      <c r="AA86" s="85"/>
      <c r="AB86" s="84"/>
      <c r="AC86" s="86"/>
      <c r="AD86" s="84"/>
      <c r="AE86" s="85"/>
      <c r="AF86" s="77"/>
      <c r="AG86" s="78"/>
      <c r="AH86" s="79"/>
      <c r="AI86" s="80"/>
      <c r="AJ86" s="78"/>
      <c r="AK86" s="79"/>
      <c r="AL86" s="80"/>
      <c r="AM86" s="78"/>
      <c r="AN86" s="79"/>
      <c r="AO86" s="80"/>
      <c r="AP86" s="78"/>
      <c r="AQ86" s="79"/>
      <c r="AR86" s="80"/>
      <c r="AS86" s="78"/>
      <c r="AT86" s="79"/>
      <c r="AU86" s="80"/>
      <c r="AV86" s="78"/>
      <c r="AW86" s="79"/>
      <c r="AX86" s="80"/>
      <c r="AY86" s="78"/>
      <c r="AZ86" s="79"/>
      <c r="BA86" s="80"/>
      <c r="BB86" s="78"/>
      <c r="BC86" s="79"/>
      <c r="BD86" s="84"/>
      <c r="BE86" s="86"/>
      <c r="BF86" s="397"/>
      <c r="BG86" s="398"/>
      <c r="BH86" s="398"/>
      <c r="BI86" s="399"/>
    </row>
    <row r="87" spans="1:61" s="4" customFormat="1" ht="30.75" customHeight="1" x14ac:dyDescent="0.2">
      <c r="A87" s="83" t="s">
        <v>254</v>
      </c>
      <c r="B87" s="354" t="s">
        <v>255</v>
      </c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240"/>
      <c r="Q87" s="394"/>
      <c r="R87" s="395">
        <v>3</v>
      </c>
      <c r="S87" s="242"/>
      <c r="T87" s="240">
        <v>136</v>
      </c>
      <c r="U87" s="241"/>
      <c r="V87" s="240">
        <f>SUM(X87:AE87)</f>
        <v>66</v>
      </c>
      <c r="W87" s="242"/>
      <c r="X87" s="240">
        <v>34</v>
      </c>
      <c r="Y87" s="242"/>
      <c r="Z87" s="240"/>
      <c r="AA87" s="242"/>
      <c r="AB87" s="240">
        <v>32</v>
      </c>
      <c r="AC87" s="241"/>
      <c r="AD87" s="240"/>
      <c r="AE87" s="242"/>
      <c r="AF87" s="77"/>
      <c r="AG87" s="78"/>
      <c r="AH87" s="79"/>
      <c r="AI87" s="80"/>
      <c r="AJ87" s="78"/>
      <c r="AK87" s="79"/>
      <c r="AL87" s="80">
        <v>136</v>
      </c>
      <c r="AM87" s="78">
        <v>66</v>
      </c>
      <c r="AN87" s="79">
        <v>3</v>
      </c>
      <c r="AO87" s="80"/>
      <c r="AP87" s="78"/>
      <c r="AQ87" s="79"/>
      <c r="AR87" s="80"/>
      <c r="AS87" s="78"/>
      <c r="AT87" s="79"/>
      <c r="AU87" s="80"/>
      <c r="AV87" s="78"/>
      <c r="AW87" s="79"/>
      <c r="AX87" s="80"/>
      <c r="AY87" s="78"/>
      <c r="AZ87" s="79"/>
      <c r="BA87" s="80"/>
      <c r="BB87" s="78"/>
      <c r="BC87" s="79"/>
      <c r="BD87" s="240">
        <f>SUM(AH87,AN87,AQ87,AT87,AW87,AZ87,BC87,AK87)</f>
        <v>3</v>
      </c>
      <c r="BE87" s="241"/>
      <c r="BF87" s="397" t="s">
        <v>256</v>
      </c>
      <c r="BG87" s="398" t="s">
        <v>256</v>
      </c>
      <c r="BH87" s="398"/>
      <c r="BI87" s="399"/>
    </row>
    <row r="88" spans="1:61" s="4" customFormat="1" ht="60.75" customHeight="1" x14ac:dyDescent="0.2">
      <c r="A88" s="83" t="s">
        <v>257</v>
      </c>
      <c r="B88" s="354" t="s">
        <v>258</v>
      </c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240"/>
      <c r="Q88" s="394"/>
      <c r="R88" s="395">
        <v>4</v>
      </c>
      <c r="S88" s="242"/>
      <c r="T88" s="240">
        <v>100</v>
      </c>
      <c r="U88" s="241"/>
      <c r="V88" s="240">
        <f>SUM(X88:AE88)</f>
        <v>50</v>
      </c>
      <c r="W88" s="242"/>
      <c r="X88" s="240">
        <v>34</v>
      </c>
      <c r="Y88" s="242"/>
      <c r="Z88" s="240"/>
      <c r="AA88" s="242"/>
      <c r="AB88" s="240">
        <v>16</v>
      </c>
      <c r="AC88" s="241"/>
      <c r="AD88" s="240"/>
      <c r="AE88" s="242"/>
      <c r="AF88" s="77"/>
      <c r="AG88" s="78"/>
      <c r="AH88" s="79"/>
      <c r="AI88" s="80"/>
      <c r="AJ88" s="78"/>
      <c r="AK88" s="79"/>
      <c r="AL88" s="80"/>
      <c r="AM88" s="78"/>
      <c r="AN88" s="79"/>
      <c r="AO88" s="80">
        <v>100</v>
      </c>
      <c r="AP88" s="78">
        <v>50</v>
      </c>
      <c r="AQ88" s="79">
        <v>3</v>
      </c>
      <c r="AR88" s="80"/>
      <c r="AS88" s="78"/>
      <c r="AT88" s="79"/>
      <c r="AU88" s="80"/>
      <c r="AV88" s="78"/>
      <c r="AW88" s="79"/>
      <c r="AX88" s="80"/>
      <c r="AY88" s="78"/>
      <c r="AZ88" s="79"/>
      <c r="BA88" s="80"/>
      <c r="BB88" s="78"/>
      <c r="BC88" s="79"/>
      <c r="BD88" s="240">
        <f>SUM(AH88,AN88,AQ88,AT88,AW88,AZ88,BC88,AK88)</f>
        <v>3</v>
      </c>
      <c r="BE88" s="241"/>
      <c r="BF88" s="397" t="s">
        <v>259</v>
      </c>
      <c r="BG88" s="398"/>
      <c r="BH88" s="398"/>
      <c r="BI88" s="399"/>
    </row>
    <row r="89" spans="1:61" s="4" customFormat="1" ht="60.75" customHeight="1" x14ac:dyDescent="0.2">
      <c r="A89" s="71" t="s">
        <v>260</v>
      </c>
      <c r="B89" s="400" t="s">
        <v>261</v>
      </c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84"/>
      <c r="Q89" s="77"/>
      <c r="R89" s="81"/>
      <c r="S89" s="85"/>
      <c r="T89" s="84"/>
      <c r="U89" s="86"/>
      <c r="V89" s="84"/>
      <c r="W89" s="85"/>
      <c r="X89" s="84"/>
      <c r="Y89" s="85"/>
      <c r="Z89" s="84"/>
      <c r="AA89" s="85"/>
      <c r="AB89" s="84"/>
      <c r="AC89" s="86"/>
      <c r="AD89" s="84"/>
      <c r="AE89" s="85"/>
      <c r="AF89" s="77"/>
      <c r="AG89" s="78"/>
      <c r="AH89" s="79"/>
      <c r="AI89" s="80"/>
      <c r="AJ89" s="78"/>
      <c r="AK89" s="79"/>
      <c r="AL89" s="80"/>
      <c r="AM89" s="78"/>
      <c r="AN89" s="79"/>
      <c r="AO89" s="80"/>
      <c r="AP89" s="78"/>
      <c r="AQ89" s="79"/>
      <c r="AR89" s="80"/>
      <c r="AS89" s="78"/>
      <c r="AT89" s="79"/>
      <c r="AU89" s="80"/>
      <c r="AV89" s="78"/>
      <c r="AW89" s="79"/>
      <c r="AX89" s="80"/>
      <c r="AY89" s="78"/>
      <c r="AZ89" s="79"/>
      <c r="BA89" s="80"/>
      <c r="BB89" s="78"/>
      <c r="BC89" s="79"/>
      <c r="BD89" s="84"/>
      <c r="BE89" s="86"/>
      <c r="BF89" s="397"/>
      <c r="BG89" s="398"/>
      <c r="BH89" s="398"/>
      <c r="BI89" s="399"/>
    </row>
    <row r="90" spans="1:61" s="4" customFormat="1" ht="30.75" customHeight="1" x14ac:dyDescent="0.2">
      <c r="A90" s="402" t="s">
        <v>262</v>
      </c>
      <c r="B90" s="354" t="s">
        <v>263</v>
      </c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240">
        <v>5</v>
      </c>
      <c r="Q90" s="394"/>
      <c r="R90" s="395"/>
      <c r="S90" s="242"/>
      <c r="T90" s="240">
        <v>204</v>
      </c>
      <c r="U90" s="241"/>
      <c r="V90" s="240">
        <f>SUM(X90:AE90)</f>
        <v>102</v>
      </c>
      <c r="W90" s="242"/>
      <c r="X90" s="240">
        <v>34</v>
      </c>
      <c r="Y90" s="242"/>
      <c r="Z90" s="240">
        <v>50</v>
      </c>
      <c r="AA90" s="242"/>
      <c r="AB90" s="240">
        <v>18</v>
      </c>
      <c r="AC90" s="241"/>
      <c r="AD90" s="240"/>
      <c r="AE90" s="242"/>
      <c r="AF90" s="77"/>
      <c r="AG90" s="78"/>
      <c r="AH90" s="79"/>
      <c r="AI90" s="80"/>
      <c r="AJ90" s="78"/>
      <c r="AK90" s="79"/>
      <c r="AL90" s="80"/>
      <c r="AM90" s="78"/>
      <c r="AN90" s="79"/>
      <c r="AO90" s="80"/>
      <c r="AP90" s="78"/>
      <c r="AQ90" s="79"/>
      <c r="AR90" s="80">
        <v>204</v>
      </c>
      <c r="AS90" s="78">
        <v>102</v>
      </c>
      <c r="AT90" s="79">
        <v>6</v>
      </c>
      <c r="AU90" s="80"/>
      <c r="AV90" s="78"/>
      <c r="AW90" s="79"/>
      <c r="AX90" s="80"/>
      <c r="AY90" s="78"/>
      <c r="AZ90" s="79"/>
      <c r="BA90" s="80"/>
      <c r="BB90" s="78"/>
      <c r="BC90" s="79"/>
      <c r="BD90" s="240">
        <f>SUM(AH90,AN90,AQ90,AT90,AW90,AZ90,BC90,AK90)</f>
        <v>6</v>
      </c>
      <c r="BE90" s="241"/>
      <c r="BF90" s="404" t="s">
        <v>264</v>
      </c>
      <c r="BG90" s="405"/>
      <c r="BH90" s="405"/>
      <c r="BI90" s="406"/>
    </row>
    <row r="91" spans="1:61" s="4" customFormat="1" ht="60.75" customHeight="1" x14ac:dyDescent="0.2">
      <c r="A91" s="403"/>
      <c r="B91" s="354" t="s">
        <v>265</v>
      </c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240"/>
      <c r="Q91" s="394"/>
      <c r="R91" s="395"/>
      <c r="S91" s="242"/>
      <c r="T91" s="240">
        <v>80</v>
      </c>
      <c r="U91" s="241"/>
      <c r="V91" s="240"/>
      <c r="W91" s="242"/>
      <c r="X91" s="240"/>
      <c r="Y91" s="242"/>
      <c r="Z91" s="240"/>
      <c r="AA91" s="242"/>
      <c r="AB91" s="240"/>
      <c r="AC91" s="241"/>
      <c r="AD91" s="240"/>
      <c r="AE91" s="242"/>
      <c r="AF91" s="77"/>
      <c r="AG91" s="78"/>
      <c r="AH91" s="79"/>
      <c r="AI91" s="80"/>
      <c r="AJ91" s="78"/>
      <c r="AK91" s="79"/>
      <c r="AL91" s="80"/>
      <c r="AM91" s="78"/>
      <c r="AN91" s="79"/>
      <c r="AO91" s="80"/>
      <c r="AP91" s="78"/>
      <c r="AQ91" s="79"/>
      <c r="AR91" s="80">
        <v>80</v>
      </c>
      <c r="AS91" s="78"/>
      <c r="AT91" s="79">
        <v>2</v>
      </c>
      <c r="AU91" s="80"/>
      <c r="AV91" s="78"/>
      <c r="AW91" s="79"/>
      <c r="AX91" s="80"/>
      <c r="AY91" s="78"/>
      <c r="AZ91" s="79"/>
      <c r="BA91" s="80"/>
      <c r="BB91" s="78"/>
      <c r="BC91" s="79"/>
      <c r="BD91" s="240">
        <f>SUM(AH91,AN91,AQ91,AT91,AW91,AZ91,BC91,AK91)</f>
        <v>2</v>
      </c>
      <c r="BE91" s="241"/>
      <c r="BF91" s="407"/>
      <c r="BG91" s="408"/>
      <c r="BH91" s="408"/>
      <c r="BI91" s="409"/>
    </row>
    <row r="92" spans="1:61" s="6" customFormat="1" ht="32.25" customHeight="1" x14ac:dyDescent="0.4">
      <c r="A92" s="82" t="s">
        <v>266</v>
      </c>
      <c r="B92" s="400" t="s">
        <v>267</v>
      </c>
      <c r="C92" s="401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240"/>
      <c r="Q92" s="394"/>
      <c r="R92" s="395"/>
      <c r="S92" s="242"/>
      <c r="T92" s="413"/>
      <c r="U92" s="415"/>
      <c r="V92" s="413"/>
      <c r="W92" s="414"/>
      <c r="X92" s="413"/>
      <c r="Y92" s="414"/>
      <c r="Z92" s="413"/>
      <c r="AA92" s="414"/>
      <c r="AB92" s="413"/>
      <c r="AC92" s="415"/>
      <c r="AD92" s="240"/>
      <c r="AE92" s="242"/>
      <c r="AF92" s="77"/>
      <c r="AG92" s="78"/>
      <c r="AH92" s="79"/>
      <c r="AI92" s="80"/>
      <c r="AJ92" s="78"/>
      <c r="AK92" s="79"/>
      <c r="AL92" s="80"/>
      <c r="AM92" s="78"/>
      <c r="AN92" s="79"/>
      <c r="AO92" s="80"/>
      <c r="AP92" s="78"/>
      <c r="AQ92" s="79"/>
      <c r="AR92" s="80"/>
      <c r="AS92" s="78"/>
      <c r="AT92" s="79"/>
      <c r="AU92" s="80"/>
      <c r="AV92" s="78"/>
      <c r="AW92" s="79"/>
      <c r="AX92" s="80"/>
      <c r="AY92" s="78"/>
      <c r="AZ92" s="79"/>
      <c r="BA92" s="80"/>
      <c r="BB92" s="78"/>
      <c r="BC92" s="79"/>
      <c r="BD92" s="240"/>
      <c r="BE92" s="241"/>
      <c r="BF92" s="397"/>
      <c r="BG92" s="398"/>
      <c r="BH92" s="398"/>
      <c r="BI92" s="399"/>
    </row>
    <row r="93" spans="1:61" s="6" customFormat="1" ht="28.5" customHeight="1" x14ac:dyDescent="0.4">
      <c r="A93" s="90" t="s">
        <v>268</v>
      </c>
      <c r="B93" s="354" t="s">
        <v>269</v>
      </c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240"/>
      <c r="Q93" s="394"/>
      <c r="R93" s="395">
        <v>6</v>
      </c>
      <c r="S93" s="242"/>
      <c r="T93" s="240">
        <v>100</v>
      </c>
      <c r="U93" s="241"/>
      <c r="V93" s="240">
        <f t="shared" ref="V93:V94" si="16">SUM(X93:AE93)</f>
        <v>50</v>
      </c>
      <c r="W93" s="242"/>
      <c r="X93" s="240">
        <v>34</v>
      </c>
      <c r="Y93" s="242"/>
      <c r="Z93" s="240"/>
      <c r="AA93" s="242"/>
      <c r="AB93" s="240">
        <v>16</v>
      </c>
      <c r="AC93" s="241"/>
      <c r="AD93" s="240"/>
      <c r="AE93" s="242"/>
      <c r="AF93" s="77"/>
      <c r="AG93" s="78"/>
      <c r="AH93" s="79"/>
      <c r="AI93" s="80"/>
      <c r="AJ93" s="78"/>
      <c r="AK93" s="79"/>
      <c r="AL93" s="80"/>
      <c r="AM93" s="78"/>
      <c r="AN93" s="79"/>
      <c r="AO93" s="80"/>
      <c r="AP93" s="78"/>
      <c r="AQ93" s="79"/>
      <c r="AR93" s="80"/>
      <c r="AS93" s="78"/>
      <c r="AT93" s="79"/>
      <c r="AU93" s="80">
        <v>100</v>
      </c>
      <c r="AV93" s="78">
        <v>50</v>
      </c>
      <c r="AW93" s="79">
        <v>3</v>
      </c>
      <c r="AX93" s="80"/>
      <c r="AY93" s="78"/>
      <c r="AZ93" s="79"/>
      <c r="BA93" s="80"/>
      <c r="BB93" s="78"/>
      <c r="BC93" s="79"/>
      <c r="BD93" s="240">
        <f t="shared" ref="BD93:BD109" si="17">SUM(AH93,AN93,AQ93,AT93,AW93,AZ93,BC93,AK93)</f>
        <v>3</v>
      </c>
      <c r="BE93" s="241"/>
      <c r="BF93" s="404" t="s">
        <v>270</v>
      </c>
      <c r="BG93" s="405"/>
      <c r="BH93" s="405"/>
      <c r="BI93" s="406"/>
    </row>
    <row r="94" spans="1:61" s="6" customFormat="1" ht="33" customHeight="1" x14ac:dyDescent="0.4">
      <c r="A94" s="76" t="s">
        <v>271</v>
      </c>
      <c r="B94" s="354" t="str">
        <f>'[1]0202'!$C$75</f>
        <v>Организация производства и управление предприятием</v>
      </c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240"/>
      <c r="Q94" s="394"/>
      <c r="R94" s="395">
        <v>6</v>
      </c>
      <c r="S94" s="242"/>
      <c r="T94" s="240">
        <v>130</v>
      </c>
      <c r="U94" s="241"/>
      <c r="V94" s="240">
        <f t="shared" si="16"/>
        <v>68</v>
      </c>
      <c r="W94" s="242"/>
      <c r="X94" s="240">
        <v>34</v>
      </c>
      <c r="Y94" s="242"/>
      <c r="Z94" s="240"/>
      <c r="AA94" s="242"/>
      <c r="AB94" s="240">
        <v>34</v>
      </c>
      <c r="AC94" s="241"/>
      <c r="AD94" s="240"/>
      <c r="AE94" s="242"/>
      <c r="AF94" s="77"/>
      <c r="AG94" s="78"/>
      <c r="AH94" s="79"/>
      <c r="AI94" s="80"/>
      <c r="AJ94" s="78"/>
      <c r="AK94" s="79"/>
      <c r="AL94" s="80"/>
      <c r="AM94" s="78"/>
      <c r="AN94" s="79"/>
      <c r="AO94" s="80"/>
      <c r="AP94" s="78"/>
      <c r="AQ94" s="79"/>
      <c r="AR94" s="80"/>
      <c r="AS94" s="78"/>
      <c r="AT94" s="79"/>
      <c r="AU94" s="80">
        <v>130</v>
      </c>
      <c r="AV94" s="78">
        <v>68</v>
      </c>
      <c r="AW94" s="79">
        <v>3</v>
      </c>
      <c r="AX94" s="80"/>
      <c r="AY94" s="78"/>
      <c r="AZ94" s="79"/>
      <c r="BA94" s="80"/>
      <c r="BB94" s="78"/>
      <c r="BC94" s="79"/>
      <c r="BD94" s="240">
        <f t="shared" si="17"/>
        <v>3</v>
      </c>
      <c r="BE94" s="241"/>
      <c r="BF94" s="407"/>
      <c r="BG94" s="408"/>
      <c r="BH94" s="408"/>
      <c r="BI94" s="409"/>
    </row>
    <row r="95" spans="1:61" s="4" customFormat="1" ht="33" customHeight="1" x14ac:dyDescent="0.2">
      <c r="A95" s="71" t="s">
        <v>272</v>
      </c>
      <c r="B95" s="354" t="s">
        <v>273</v>
      </c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240">
        <v>6</v>
      </c>
      <c r="Q95" s="394"/>
      <c r="R95" s="395"/>
      <c r="S95" s="242"/>
      <c r="T95" s="240">
        <v>124</v>
      </c>
      <c r="U95" s="241"/>
      <c r="V95" s="240">
        <f>SUM(X95:AE95)</f>
        <v>68</v>
      </c>
      <c r="W95" s="242"/>
      <c r="X95" s="240">
        <v>18</v>
      </c>
      <c r="Y95" s="242"/>
      <c r="Z95" s="240">
        <v>32</v>
      </c>
      <c r="AA95" s="242"/>
      <c r="AB95" s="240">
        <v>18</v>
      </c>
      <c r="AC95" s="241"/>
      <c r="AD95" s="240"/>
      <c r="AE95" s="242"/>
      <c r="AF95" s="77"/>
      <c r="AG95" s="78"/>
      <c r="AH95" s="79"/>
      <c r="AI95" s="80"/>
      <c r="AJ95" s="78"/>
      <c r="AK95" s="79"/>
      <c r="AL95" s="80"/>
      <c r="AM95" s="78"/>
      <c r="AN95" s="79"/>
      <c r="AO95" s="80"/>
      <c r="AP95" s="78"/>
      <c r="AQ95" s="79"/>
      <c r="AR95" s="80"/>
      <c r="AS95" s="78"/>
      <c r="AT95" s="79"/>
      <c r="AU95" s="80">
        <v>124</v>
      </c>
      <c r="AV95" s="78">
        <v>68</v>
      </c>
      <c r="AW95" s="79">
        <v>3</v>
      </c>
      <c r="AX95" s="80"/>
      <c r="AY95" s="78"/>
      <c r="AZ95" s="79"/>
      <c r="BA95" s="80"/>
      <c r="BB95" s="78"/>
      <c r="BC95" s="79"/>
      <c r="BD95" s="240">
        <f t="shared" si="17"/>
        <v>3</v>
      </c>
      <c r="BE95" s="241"/>
      <c r="BF95" s="397" t="s">
        <v>274</v>
      </c>
      <c r="BG95" s="398"/>
      <c r="BH95" s="398"/>
      <c r="BI95" s="399"/>
    </row>
    <row r="96" spans="1:61" s="4" customFormat="1" ht="66.75" customHeight="1" x14ac:dyDescent="0.2">
      <c r="A96" s="71" t="s">
        <v>275</v>
      </c>
      <c r="B96" s="400" t="s">
        <v>276</v>
      </c>
      <c r="C96" s="401"/>
      <c r="D96" s="401"/>
      <c r="E96" s="401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308"/>
      <c r="Q96" s="291"/>
      <c r="R96" s="289"/>
      <c r="S96" s="296"/>
      <c r="T96" s="240"/>
      <c r="U96" s="241"/>
      <c r="V96" s="240"/>
      <c r="W96" s="242"/>
      <c r="X96" s="410"/>
      <c r="Y96" s="411"/>
      <c r="Z96" s="410"/>
      <c r="AA96" s="411"/>
      <c r="AB96" s="410"/>
      <c r="AC96" s="412"/>
      <c r="AD96" s="308"/>
      <c r="AE96" s="296"/>
      <c r="AF96" s="91"/>
      <c r="AG96" s="92"/>
      <c r="AH96" s="79"/>
      <c r="AI96" s="93"/>
      <c r="AJ96" s="92"/>
      <c r="AK96" s="94"/>
      <c r="AL96" s="93"/>
      <c r="AM96" s="92"/>
      <c r="AN96" s="94"/>
      <c r="AO96" s="93"/>
      <c r="AP96" s="92"/>
      <c r="AQ96" s="94"/>
      <c r="AR96" s="80"/>
      <c r="AS96" s="78"/>
      <c r="AT96" s="79"/>
      <c r="AU96" s="80"/>
      <c r="AV96" s="78"/>
      <c r="AW96" s="79"/>
      <c r="AX96" s="80"/>
      <c r="AY96" s="78"/>
      <c r="AZ96" s="79"/>
      <c r="BA96" s="80"/>
      <c r="BB96" s="78"/>
      <c r="BC96" s="79"/>
      <c r="BD96" s="240"/>
      <c r="BE96" s="241"/>
      <c r="BF96" s="397"/>
      <c r="BG96" s="398"/>
      <c r="BH96" s="398"/>
      <c r="BI96" s="399"/>
    </row>
    <row r="97" spans="1:61" s="4" customFormat="1" ht="41.25" customHeight="1" x14ac:dyDescent="0.2">
      <c r="A97" s="83" t="s">
        <v>277</v>
      </c>
      <c r="B97" s="354" t="s">
        <v>278</v>
      </c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240">
        <v>6</v>
      </c>
      <c r="Q97" s="394"/>
      <c r="R97" s="395"/>
      <c r="S97" s="242"/>
      <c r="T97" s="240">
        <v>130</v>
      </c>
      <c r="U97" s="241"/>
      <c r="V97" s="240">
        <f t="shared" ref="V97:V101" si="18">SUM(X97:AE97)</f>
        <v>68</v>
      </c>
      <c r="W97" s="242"/>
      <c r="X97" s="240">
        <v>18</v>
      </c>
      <c r="Y97" s="242"/>
      <c r="Z97" s="240">
        <v>32</v>
      </c>
      <c r="AA97" s="242"/>
      <c r="AB97" s="240">
        <v>18</v>
      </c>
      <c r="AC97" s="241"/>
      <c r="AD97" s="240"/>
      <c r="AE97" s="242"/>
      <c r="AF97" s="77"/>
      <c r="AG97" s="78"/>
      <c r="AH97" s="79"/>
      <c r="AI97" s="80"/>
      <c r="AJ97" s="78"/>
      <c r="AK97" s="79"/>
      <c r="AL97" s="80"/>
      <c r="AM97" s="78"/>
      <c r="AN97" s="79"/>
      <c r="AO97" s="80"/>
      <c r="AP97" s="78"/>
      <c r="AQ97" s="79"/>
      <c r="AR97" s="80"/>
      <c r="AS97" s="78"/>
      <c r="AT97" s="79"/>
      <c r="AU97" s="80">
        <v>130</v>
      </c>
      <c r="AV97" s="78">
        <v>68</v>
      </c>
      <c r="AW97" s="79">
        <v>3</v>
      </c>
      <c r="AX97" s="80"/>
      <c r="AY97" s="78"/>
      <c r="AZ97" s="79"/>
      <c r="BA97" s="80"/>
      <c r="BB97" s="78"/>
      <c r="BC97" s="79"/>
      <c r="BD97" s="240">
        <f t="shared" si="17"/>
        <v>3</v>
      </c>
      <c r="BE97" s="241"/>
      <c r="BF97" s="397" t="s">
        <v>279</v>
      </c>
      <c r="BG97" s="398"/>
      <c r="BH97" s="398"/>
      <c r="BI97" s="399"/>
    </row>
    <row r="98" spans="1:61" s="4" customFormat="1" ht="42.75" customHeight="1" x14ac:dyDescent="0.2">
      <c r="A98" s="402" t="s">
        <v>280</v>
      </c>
      <c r="B98" s="354" t="s">
        <v>281</v>
      </c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08">
        <v>7</v>
      </c>
      <c r="Q98" s="291"/>
      <c r="R98" s="289"/>
      <c r="S98" s="296"/>
      <c r="T98" s="308">
        <v>198</v>
      </c>
      <c r="U98" s="290"/>
      <c r="V98" s="240">
        <f t="shared" si="18"/>
        <v>96</v>
      </c>
      <c r="W98" s="242"/>
      <c r="X98" s="308">
        <v>32</v>
      </c>
      <c r="Y98" s="296"/>
      <c r="Z98" s="308">
        <v>48</v>
      </c>
      <c r="AA98" s="296"/>
      <c r="AB98" s="308">
        <v>16</v>
      </c>
      <c r="AC98" s="290"/>
      <c r="AD98" s="308"/>
      <c r="AE98" s="296"/>
      <c r="AF98" s="91"/>
      <c r="AG98" s="92"/>
      <c r="AH98" s="79"/>
      <c r="AI98" s="93"/>
      <c r="AJ98" s="92"/>
      <c r="AK98" s="94"/>
      <c r="AL98" s="93"/>
      <c r="AM98" s="92"/>
      <c r="AN98" s="94"/>
      <c r="AO98" s="93"/>
      <c r="AP98" s="92"/>
      <c r="AQ98" s="94"/>
      <c r="AR98" s="93"/>
      <c r="AS98" s="92"/>
      <c r="AT98" s="94"/>
      <c r="AU98" s="93"/>
      <c r="AV98" s="92"/>
      <c r="AW98" s="94"/>
      <c r="AX98" s="93">
        <v>198</v>
      </c>
      <c r="AY98" s="92">
        <v>96</v>
      </c>
      <c r="AZ98" s="94">
        <v>6</v>
      </c>
      <c r="BA98" s="80"/>
      <c r="BB98" s="78"/>
      <c r="BC98" s="79"/>
      <c r="BD98" s="240">
        <f t="shared" si="17"/>
        <v>6</v>
      </c>
      <c r="BE98" s="241"/>
      <c r="BF98" s="404" t="s">
        <v>282</v>
      </c>
      <c r="BG98" s="405"/>
      <c r="BH98" s="405"/>
      <c r="BI98" s="406"/>
    </row>
    <row r="99" spans="1:61" s="4" customFormat="1" ht="70.5" customHeight="1" x14ac:dyDescent="0.2">
      <c r="A99" s="403"/>
      <c r="B99" s="354" t="s">
        <v>283</v>
      </c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08"/>
      <c r="Q99" s="291"/>
      <c r="R99" s="289"/>
      <c r="S99" s="296"/>
      <c r="T99" s="308">
        <v>80</v>
      </c>
      <c r="U99" s="290"/>
      <c r="V99" s="240"/>
      <c r="W99" s="242"/>
      <c r="X99" s="308"/>
      <c r="Y99" s="296"/>
      <c r="Z99" s="308"/>
      <c r="AA99" s="296"/>
      <c r="AB99" s="308"/>
      <c r="AC99" s="290"/>
      <c r="AD99" s="308"/>
      <c r="AE99" s="296"/>
      <c r="AF99" s="91"/>
      <c r="AG99" s="92"/>
      <c r="AH99" s="79"/>
      <c r="AI99" s="93"/>
      <c r="AJ99" s="92"/>
      <c r="AK99" s="94"/>
      <c r="AL99" s="93"/>
      <c r="AM99" s="92"/>
      <c r="AN99" s="94"/>
      <c r="AO99" s="93"/>
      <c r="AP99" s="92"/>
      <c r="AQ99" s="94"/>
      <c r="AR99" s="93"/>
      <c r="AS99" s="92"/>
      <c r="AT99" s="94"/>
      <c r="AU99" s="93"/>
      <c r="AV99" s="92"/>
      <c r="AW99" s="94"/>
      <c r="AX99" s="93">
        <v>80</v>
      </c>
      <c r="AY99" s="92"/>
      <c r="AZ99" s="94">
        <v>2</v>
      </c>
      <c r="BA99" s="80"/>
      <c r="BB99" s="78"/>
      <c r="BC99" s="79"/>
      <c r="BD99" s="240">
        <f t="shared" si="17"/>
        <v>2</v>
      </c>
      <c r="BE99" s="241"/>
      <c r="BF99" s="407"/>
      <c r="BG99" s="408"/>
      <c r="BH99" s="408"/>
      <c r="BI99" s="409"/>
    </row>
    <row r="100" spans="1:61" s="4" customFormat="1" ht="51.75" customHeight="1" x14ac:dyDescent="0.2">
      <c r="A100" s="99" t="s">
        <v>284</v>
      </c>
      <c r="B100" s="400" t="s">
        <v>285</v>
      </c>
      <c r="C100" s="401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100"/>
      <c r="Q100" s="91"/>
      <c r="R100" s="101"/>
      <c r="S100" s="102"/>
      <c r="T100" s="100"/>
      <c r="U100" s="103"/>
      <c r="V100" s="84"/>
      <c r="W100" s="85"/>
      <c r="X100" s="100"/>
      <c r="Y100" s="102"/>
      <c r="Z100" s="100"/>
      <c r="AA100" s="102"/>
      <c r="AB100" s="100"/>
      <c r="AC100" s="103"/>
      <c r="AD100" s="100"/>
      <c r="AE100" s="102"/>
      <c r="AF100" s="91"/>
      <c r="AG100" s="92"/>
      <c r="AH100" s="79"/>
      <c r="AI100" s="93"/>
      <c r="AJ100" s="92"/>
      <c r="AK100" s="94"/>
      <c r="AL100" s="93"/>
      <c r="AM100" s="92"/>
      <c r="AN100" s="94"/>
      <c r="AO100" s="93"/>
      <c r="AP100" s="92"/>
      <c r="AQ100" s="94"/>
      <c r="AR100" s="93"/>
      <c r="AS100" s="92"/>
      <c r="AT100" s="94"/>
      <c r="AU100" s="93"/>
      <c r="AV100" s="92"/>
      <c r="AW100" s="94"/>
      <c r="AX100" s="93"/>
      <c r="AY100" s="92"/>
      <c r="AZ100" s="94"/>
      <c r="BA100" s="80"/>
      <c r="BB100" s="78"/>
      <c r="BC100" s="79"/>
      <c r="BD100" s="84"/>
      <c r="BE100" s="86"/>
      <c r="BF100" s="397"/>
      <c r="BG100" s="398"/>
      <c r="BH100" s="398"/>
      <c r="BI100" s="399"/>
    </row>
    <row r="101" spans="1:61" s="4" customFormat="1" ht="55.5" customHeight="1" x14ac:dyDescent="0.2">
      <c r="A101" s="402" t="s">
        <v>286</v>
      </c>
      <c r="B101" s="354" t="s">
        <v>287</v>
      </c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240">
        <v>7</v>
      </c>
      <c r="Q101" s="394"/>
      <c r="R101" s="395"/>
      <c r="S101" s="242"/>
      <c r="T101" s="240">
        <v>198</v>
      </c>
      <c r="U101" s="241"/>
      <c r="V101" s="240">
        <f t="shared" si="18"/>
        <v>96</v>
      </c>
      <c r="W101" s="242"/>
      <c r="X101" s="240">
        <v>32</v>
      </c>
      <c r="Y101" s="242"/>
      <c r="Z101" s="240">
        <v>48</v>
      </c>
      <c r="AA101" s="242"/>
      <c r="AB101" s="240">
        <v>16</v>
      </c>
      <c r="AC101" s="241"/>
      <c r="AD101" s="240"/>
      <c r="AE101" s="242"/>
      <c r="AF101" s="77"/>
      <c r="AG101" s="78"/>
      <c r="AH101" s="79"/>
      <c r="AI101" s="80"/>
      <c r="AJ101" s="78"/>
      <c r="AK101" s="79"/>
      <c r="AL101" s="80"/>
      <c r="AM101" s="78"/>
      <c r="AN101" s="79"/>
      <c r="AO101" s="80"/>
      <c r="AP101" s="78"/>
      <c r="AQ101" s="79"/>
      <c r="AR101" s="80"/>
      <c r="AS101" s="78"/>
      <c r="AT101" s="79"/>
      <c r="AU101" s="80"/>
      <c r="AV101" s="78"/>
      <c r="AW101" s="79"/>
      <c r="AX101" s="80">
        <v>198</v>
      </c>
      <c r="AY101" s="78">
        <v>96</v>
      </c>
      <c r="AZ101" s="79">
        <v>6</v>
      </c>
      <c r="BA101" s="80"/>
      <c r="BB101" s="78"/>
      <c r="BC101" s="79"/>
      <c r="BD101" s="240">
        <f t="shared" si="17"/>
        <v>6</v>
      </c>
      <c r="BE101" s="241"/>
      <c r="BF101" s="397" t="s">
        <v>288</v>
      </c>
      <c r="BG101" s="398"/>
      <c r="BH101" s="398"/>
      <c r="BI101" s="399"/>
    </row>
    <row r="102" spans="1:61" s="4" customFormat="1" ht="63" customHeight="1" x14ac:dyDescent="0.2">
      <c r="A102" s="403"/>
      <c r="B102" s="354" t="s">
        <v>289</v>
      </c>
      <c r="C102" s="355"/>
      <c r="D102" s="355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240"/>
      <c r="Q102" s="394"/>
      <c r="R102" s="395"/>
      <c r="S102" s="242"/>
      <c r="T102" s="240">
        <v>80</v>
      </c>
      <c r="U102" s="241"/>
      <c r="V102" s="240"/>
      <c r="W102" s="242"/>
      <c r="X102" s="240"/>
      <c r="Y102" s="242"/>
      <c r="Z102" s="240"/>
      <c r="AA102" s="242"/>
      <c r="AB102" s="240"/>
      <c r="AC102" s="241"/>
      <c r="AD102" s="240"/>
      <c r="AE102" s="242"/>
      <c r="AF102" s="77"/>
      <c r="AG102" s="78"/>
      <c r="AH102" s="79"/>
      <c r="AI102" s="80"/>
      <c r="AJ102" s="78"/>
      <c r="AK102" s="79"/>
      <c r="AL102" s="80"/>
      <c r="AM102" s="78"/>
      <c r="AN102" s="79"/>
      <c r="AO102" s="80"/>
      <c r="AP102" s="78"/>
      <c r="AQ102" s="79"/>
      <c r="AR102" s="80"/>
      <c r="AS102" s="78"/>
      <c r="AT102" s="79"/>
      <c r="AU102" s="80"/>
      <c r="AV102" s="78"/>
      <c r="AW102" s="79"/>
      <c r="AX102" s="80">
        <v>80</v>
      </c>
      <c r="AY102" s="78"/>
      <c r="AZ102" s="94">
        <v>2</v>
      </c>
      <c r="BA102" s="80"/>
      <c r="BB102" s="78"/>
      <c r="BC102" s="104"/>
      <c r="BD102" s="240">
        <f t="shared" si="17"/>
        <v>2</v>
      </c>
      <c r="BE102" s="241"/>
      <c r="BF102" s="397"/>
      <c r="BG102" s="398"/>
      <c r="BH102" s="398"/>
      <c r="BI102" s="399"/>
    </row>
    <row r="103" spans="1:61" s="4" customFormat="1" ht="30.75" customHeight="1" x14ac:dyDescent="0.2">
      <c r="A103" s="83" t="s">
        <v>290</v>
      </c>
      <c r="B103" s="354" t="s">
        <v>291</v>
      </c>
      <c r="C103" s="355"/>
      <c r="D103" s="355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240"/>
      <c r="Q103" s="394"/>
      <c r="R103" s="395">
        <v>7</v>
      </c>
      <c r="S103" s="242"/>
      <c r="T103" s="240">
        <v>90</v>
      </c>
      <c r="U103" s="241"/>
      <c r="V103" s="240">
        <f>SUM(X103:AE103)</f>
        <v>48</v>
      </c>
      <c r="W103" s="242"/>
      <c r="X103" s="240">
        <v>32</v>
      </c>
      <c r="Y103" s="242"/>
      <c r="Z103" s="240">
        <v>16</v>
      </c>
      <c r="AA103" s="242"/>
      <c r="AB103" s="240"/>
      <c r="AC103" s="241"/>
      <c r="AD103" s="240"/>
      <c r="AE103" s="242"/>
      <c r="AF103" s="77"/>
      <c r="AG103" s="78"/>
      <c r="AH103" s="79"/>
      <c r="AI103" s="80"/>
      <c r="AJ103" s="78"/>
      <c r="AK103" s="79"/>
      <c r="AL103" s="80"/>
      <c r="AM103" s="78"/>
      <c r="AN103" s="79"/>
      <c r="AO103" s="80"/>
      <c r="AP103" s="78"/>
      <c r="AQ103" s="79"/>
      <c r="AR103" s="80"/>
      <c r="AS103" s="78"/>
      <c r="AT103" s="79"/>
      <c r="AU103" s="80"/>
      <c r="AV103" s="78"/>
      <c r="AW103" s="79"/>
      <c r="AX103" s="80">
        <v>90</v>
      </c>
      <c r="AY103" s="78">
        <v>48</v>
      </c>
      <c r="AZ103" s="79">
        <v>3</v>
      </c>
      <c r="BA103" s="80"/>
      <c r="BB103" s="78"/>
      <c r="BC103" s="79"/>
      <c r="BD103" s="240">
        <f t="shared" si="17"/>
        <v>3</v>
      </c>
      <c r="BE103" s="241"/>
      <c r="BF103" s="397" t="s">
        <v>292</v>
      </c>
      <c r="BG103" s="398"/>
      <c r="BH103" s="398"/>
      <c r="BI103" s="399"/>
    </row>
    <row r="104" spans="1:61" s="4" customFormat="1" ht="30.75" customHeight="1" x14ac:dyDescent="0.2">
      <c r="A104" s="83" t="s">
        <v>293</v>
      </c>
      <c r="B104" s="354" t="s">
        <v>294</v>
      </c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240"/>
      <c r="Q104" s="394"/>
      <c r="R104" s="395">
        <v>7</v>
      </c>
      <c r="S104" s="242"/>
      <c r="T104" s="240">
        <v>90</v>
      </c>
      <c r="U104" s="241"/>
      <c r="V104" s="240">
        <f>SUM(X104:AE104)</f>
        <v>48</v>
      </c>
      <c r="W104" s="242"/>
      <c r="X104" s="240">
        <v>32</v>
      </c>
      <c r="Y104" s="242"/>
      <c r="Z104" s="240">
        <v>16</v>
      </c>
      <c r="AA104" s="242"/>
      <c r="AB104" s="240"/>
      <c r="AC104" s="241"/>
      <c r="AD104" s="240"/>
      <c r="AE104" s="242"/>
      <c r="AF104" s="77"/>
      <c r="AG104" s="78"/>
      <c r="AH104" s="79"/>
      <c r="AI104" s="80"/>
      <c r="AJ104" s="78"/>
      <c r="AK104" s="79"/>
      <c r="AL104" s="80"/>
      <c r="AM104" s="78"/>
      <c r="AN104" s="79"/>
      <c r="AO104" s="80"/>
      <c r="AP104" s="78"/>
      <c r="AQ104" s="79"/>
      <c r="AR104" s="80"/>
      <c r="AS104" s="78"/>
      <c r="AT104" s="79"/>
      <c r="AU104" s="80"/>
      <c r="AV104" s="78"/>
      <c r="AW104" s="79"/>
      <c r="AX104" s="80">
        <v>90</v>
      </c>
      <c r="AY104" s="78">
        <v>48</v>
      </c>
      <c r="AZ104" s="79">
        <v>3</v>
      </c>
      <c r="BA104" s="80"/>
      <c r="BB104" s="78"/>
      <c r="BC104" s="79"/>
      <c r="BD104" s="240">
        <f t="shared" si="17"/>
        <v>3</v>
      </c>
      <c r="BE104" s="241"/>
      <c r="BF104" s="397" t="s">
        <v>295</v>
      </c>
      <c r="BG104" s="398"/>
      <c r="BH104" s="398"/>
      <c r="BI104" s="399"/>
    </row>
    <row r="105" spans="1:61" s="4" customFormat="1" ht="30.75" customHeight="1" x14ac:dyDescent="0.2">
      <c r="A105" s="83" t="s">
        <v>296</v>
      </c>
      <c r="B105" s="354" t="s">
        <v>297</v>
      </c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240">
        <v>7</v>
      </c>
      <c r="Q105" s="394"/>
      <c r="R105" s="289"/>
      <c r="S105" s="296"/>
      <c r="T105" s="240">
        <v>100</v>
      </c>
      <c r="U105" s="241"/>
      <c r="V105" s="308">
        <f>SUM(X105:AE105)</f>
        <v>80</v>
      </c>
      <c r="W105" s="296"/>
      <c r="X105" s="308">
        <v>32</v>
      </c>
      <c r="Y105" s="296"/>
      <c r="Z105" s="308">
        <v>32</v>
      </c>
      <c r="AA105" s="296"/>
      <c r="AB105" s="308">
        <v>16</v>
      </c>
      <c r="AC105" s="290"/>
      <c r="AD105" s="240"/>
      <c r="AE105" s="242"/>
      <c r="AF105" s="77"/>
      <c r="AG105" s="78"/>
      <c r="AH105" s="79"/>
      <c r="AI105" s="80"/>
      <c r="AJ105" s="78"/>
      <c r="AK105" s="79"/>
      <c r="AL105" s="80"/>
      <c r="AM105" s="78"/>
      <c r="AN105" s="79"/>
      <c r="AO105" s="80"/>
      <c r="AP105" s="78"/>
      <c r="AQ105" s="79"/>
      <c r="AR105" s="80"/>
      <c r="AS105" s="78"/>
      <c r="AT105" s="79"/>
      <c r="AU105" s="80"/>
      <c r="AV105" s="78"/>
      <c r="AW105" s="79"/>
      <c r="AX105" s="80">
        <v>100</v>
      </c>
      <c r="AY105" s="78">
        <v>80</v>
      </c>
      <c r="AZ105" s="79">
        <v>3</v>
      </c>
      <c r="BA105" s="80"/>
      <c r="BB105" s="78"/>
      <c r="BC105" s="79"/>
      <c r="BD105" s="240">
        <f t="shared" si="17"/>
        <v>3</v>
      </c>
      <c r="BE105" s="241"/>
      <c r="BF105" s="397" t="s">
        <v>298</v>
      </c>
      <c r="BG105" s="398"/>
      <c r="BH105" s="398"/>
      <c r="BI105" s="399"/>
    </row>
    <row r="106" spans="1:61" s="4" customFormat="1" ht="30.75" customHeight="1" x14ac:dyDescent="0.2">
      <c r="A106" s="71" t="s">
        <v>299</v>
      </c>
      <c r="B106" s="354" t="s">
        <v>300</v>
      </c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240"/>
      <c r="Q106" s="394"/>
      <c r="R106" s="395">
        <v>7</v>
      </c>
      <c r="S106" s="242"/>
      <c r="T106" s="240">
        <v>90</v>
      </c>
      <c r="U106" s="241"/>
      <c r="V106" s="240">
        <f>SUM(X106:AE106)</f>
        <v>48</v>
      </c>
      <c r="W106" s="242"/>
      <c r="X106" s="240">
        <v>16</v>
      </c>
      <c r="Y106" s="242"/>
      <c r="Z106" s="240">
        <v>16</v>
      </c>
      <c r="AA106" s="242"/>
      <c r="AB106" s="240">
        <v>16</v>
      </c>
      <c r="AC106" s="241"/>
      <c r="AD106" s="240"/>
      <c r="AE106" s="242"/>
      <c r="AF106" s="77"/>
      <c r="AG106" s="78"/>
      <c r="AH106" s="79"/>
      <c r="AI106" s="80"/>
      <c r="AJ106" s="78"/>
      <c r="AK106" s="79"/>
      <c r="AL106" s="80"/>
      <c r="AM106" s="78"/>
      <c r="AN106" s="79"/>
      <c r="AO106" s="80"/>
      <c r="AP106" s="78"/>
      <c r="AQ106" s="79"/>
      <c r="AR106" s="80"/>
      <c r="AS106" s="78"/>
      <c r="AT106" s="79"/>
      <c r="AU106" s="80"/>
      <c r="AV106" s="78"/>
      <c r="AW106" s="79"/>
      <c r="AX106" s="80">
        <v>90</v>
      </c>
      <c r="AY106" s="78">
        <v>48</v>
      </c>
      <c r="AZ106" s="79">
        <v>3</v>
      </c>
      <c r="BA106" s="80"/>
      <c r="BB106" s="78"/>
      <c r="BC106" s="79"/>
      <c r="BD106" s="240">
        <f t="shared" si="17"/>
        <v>3</v>
      </c>
      <c r="BE106" s="241"/>
      <c r="BF106" s="397" t="s">
        <v>301</v>
      </c>
      <c r="BG106" s="398"/>
      <c r="BH106" s="398"/>
      <c r="BI106" s="399"/>
    </row>
    <row r="107" spans="1:61" s="4" customFormat="1" ht="30.75" customHeight="1" x14ac:dyDescent="0.2">
      <c r="A107" s="71" t="s">
        <v>302</v>
      </c>
      <c r="B107" s="400" t="s">
        <v>303</v>
      </c>
      <c r="C107" s="401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84"/>
      <c r="Q107" s="77"/>
      <c r="R107" s="101"/>
      <c r="S107" s="102"/>
      <c r="T107" s="84"/>
      <c r="U107" s="86"/>
      <c r="V107" s="100"/>
      <c r="W107" s="102"/>
      <c r="X107" s="100"/>
      <c r="Y107" s="102"/>
      <c r="Z107" s="100"/>
      <c r="AA107" s="102"/>
      <c r="AB107" s="100"/>
      <c r="AC107" s="103"/>
      <c r="AD107" s="84"/>
      <c r="AE107" s="85"/>
      <c r="AF107" s="77"/>
      <c r="AG107" s="78"/>
      <c r="AH107" s="79"/>
      <c r="AI107" s="80"/>
      <c r="AJ107" s="78"/>
      <c r="AK107" s="79"/>
      <c r="AL107" s="80"/>
      <c r="AM107" s="78"/>
      <c r="AN107" s="79"/>
      <c r="AO107" s="80"/>
      <c r="AP107" s="78"/>
      <c r="AQ107" s="79"/>
      <c r="AR107" s="80"/>
      <c r="AS107" s="78"/>
      <c r="AT107" s="79"/>
      <c r="AU107" s="80"/>
      <c r="AV107" s="78"/>
      <c r="AW107" s="79"/>
      <c r="AX107" s="80"/>
      <c r="AY107" s="78"/>
      <c r="AZ107" s="79"/>
      <c r="BA107" s="80"/>
      <c r="BB107" s="78"/>
      <c r="BC107" s="79"/>
      <c r="BD107" s="84"/>
      <c r="BE107" s="86"/>
      <c r="BF107" s="87"/>
      <c r="BG107" s="88"/>
      <c r="BH107" s="88"/>
      <c r="BI107" s="89"/>
    </row>
    <row r="108" spans="1:61" s="4" customFormat="1" ht="35.25" customHeight="1" x14ac:dyDescent="0.2">
      <c r="A108" s="83" t="s">
        <v>304</v>
      </c>
      <c r="B108" s="354" t="s">
        <v>305</v>
      </c>
      <c r="C108" s="355"/>
      <c r="D108" s="355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91"/>
      <c r="Q108" s="396"/>
      <c r="R108" s="289">
        <v>7</v>
      </c>
      <c r="S108" s="296"/>
      <c r="T108" s="240">
        <v>90</v>
      </c>
      <c r="U108" s="241"/>
      <c r="V108" s="240">
        <f>SUM(X108:AE108)</f>
        <v>48</v>
      </c>
      <c r="W108" s="242"/>
      <c r="X108" s="240">
        <v>32</v>
      </c>
      <c r="Y108" s="242"/>
      <c r="Z108" s="240">
        <v>16</v>
      </c>
      <c r="AA108" s="242"/>
      <c r="AB108" s="391"/>
      <c r="AC108" s="392"/>
      <c r="AD108" s="391"/>
      <c r="AE108" s="393"/>
      <c r="AF108" s="105"/>
      <c r="AG108" s="106"/>
      <c r="AH108" s="107"/>
      <c r="AI108" s="108"/>
      <c r="AJ108" s="106"/>
      <c r="AK108" s="107"/>
      <c r="AL108" s="108"/>
      <c r="AM108" s="106"/>
      <c r="AN108" s="107"/>
      <c r="AO108" s="108"/>
      <c r="AP108" s="106"/>
      <c r="AQ108" s="107"/>
      <c r="AR108" s="108"/>
      <c r="AS108" s="106"/>
      <c r="AT108" s="107"/>
      <c r="AU108" s="108"/>
      <c r="AV108" s="106"/>
      <c r="AW108" s="94"/>
      <c r="AX108" s="93">
        <v>90</v>
      </c>
      <c r="AY108" s="92">
        <v>48</v>
      </c>
      <c r="AZ108" s="94">
        <v>3</v>
      </c>
      <c r="BA108" s="93"/>
      <c r="BB108" s="78"/>
      <c r="BC108" s="79"/>
      <c r="BD108" s="240">
        <f t="shared" si="17"/>
        <v>3</v>
      </c>
      <c r="BE108" s="241"/>
      <c r="BF108" s="360" t="s">
        <v>306</v>
      </c>
      <c r="BG108" s="361"/>
      <c r="BH108" s="361"/>
      <c r="BI108" s="362"/>
    </row>
    <row r="109" spans="1:61" s="4" customFormat="1" ht="42" customHeight="1" thickBot="1" x14ac:dyDescent="0.25">
      <c r="A109" s="83" t="s">
        <v>307</v>
      </c>
      <c r="B109" s="354" t="s">
        <v>308</v>
      </c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240">
        <v>7</v>
      </c>
      <c r="Q109" s="394"/>
      <c r="R109" s="395"/>
      <c r="S109" s="242"/>
      <c r="T109" s="240">
        <v>90</v>
      </c>
      <c r="U109" s="241"/>
      <c r="V109" s="240">
        <f>SUM(X109:AE109)</f>
        <v>48</v>
      </c>
      <c r="W109" s="242"/>
      <c r="X109" s="240">
        <v>32</v>
      </c>
      <c r="Y109" s="242"/>
      <c r="Z109" s="240">
        <v>16</v>
      </c>
      <c r="AA109" s="242"/>
      <c r="AB109" s="240"/>
      <c r="AC109" s="241"/>
      <c r="AD109" s="240"/>
      <c r="AE109" s="242"/>
      <c r="AF109" s="77"/>
      <c r="AG109" s="78"/>
      <c r="AH109" s="79"/>
      <c r="AI109" s="80"/>
      <c r="AJ109" s="78"/>
      <c r="AK109" s="79"/>
      <c r="AL109" s="80"/>
      <c r="AM109" s="78"/>
      <c r="AN109" s="79"/>
      <c r="AO109" s="80"/>
      <c r="AP109" s="78"/>
      <c r="AQ109" s="79"/>
      <c r="AR109" s="80"/>
      <c r="AS109" s="78"/>
      <c r="AT109" s="79"/>
      <c r="AU109" s="80"/>
      <c r="AV109" s="78"/>
      <c r="AW109" s="79"/>
      <c r="AX109" s="80">
        <v>90</v>
      </c>
      <c r="AY109" s="78">
        <v>48</v>
      </c>
      <c r="AZ109" s="79">
        <v>3</v>
      </c>
      <c r="BA109" s="80"/>
      <c r="BB109" s="78"/>
      <c r="BC109" s="79"/>
      <c r="BD109" s="240">
        <f t="shared" si="17"/>
        <v>3</v>
      </c>
      <c r="BE109" s="241"/>
      <c r="BF109" s="388" t="s">
        <v>309</v>
      </c>
      <c r="BG109" s="389"/>
      <c r="BH109" s="389"/>
      <c r="BI109" s="390"/>
    </row>
    <row r="110" spans="1:61" s="4" customFormat="1" ht="31.5" thickBot="1" x14ac:dyDescent="0.5">
      <c r="A110" s="95" t="s">
        <v>310</v>
      </c>
      <c r="B110" s="376" t="s">
        <v>311</v>
      </c>
      <c r="C110" s="377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83"/>
      <c r="Q110" s="386"/>
      <c r="R110" s="387"/>
      <c r="S110" s="384"/>
      <c r="T110" s="383"/>
      <c r="U110" s="385"/>
      <c r="V110" s="383"/>
      <c r="W110" s="384"/>
      <c r="X110" s="383"/>
      <c r="Y110" s="384"/>
      <c r="Z110" s="383"/>
      <c r="AA110" s="384"/>
      <c r="AB110" s="383"/>
      <c r="AC110" s="385"/>
      <c r="AD110" s="383"/>
      <c r="AE110" s="384"/>
      <c r="AF110" s="109"/>
      <c r="AG110" s="110"/>
      <c r="AH110" s="111"/>
      <c r="AI110" s="112"/>
      <c r="AJ110" s="110"/>
      <c r="AK110" s="111"/>
      <c r="AL110" s="112"/>
      <c r="AM110" s="110"/>
      <c r="AN110" s="111"/>
      <c r="AO110" s="112"/>
      <c r="AP110" s="110"/>
      <c r="AQ110" s="111"/>
      <c r="AR110" s="112"/>
      <c r="AS110" s="110"/>
      <c r="AT110" s="111"/>
      <c r="AU110" s="112"/>
      <c r="AV110" s="110"/>
      <c r="AW110" s="111"/>
      <c r="AX110" s="112"/>
      <c r="AY110" s="110"/>
      <c r="AZ110" s="111"/>
      <c r="BA110" s="112"/>
      <c r="BB110" s="110"/>
      <c r="BC110" s="111"/>
      <c r="BD110" s="367"/>
      <c r="BE110" s="368"/>
      <c r="BF110" s="369"/>
      <c r="BG110" s="370"/>
      <c r="BH110" s="370"/>
      <c r="BI110" s="371"/>
    </row>
    <row r="111" spans="1:61" s="4" customFormat="1" ht="30.75" x14ac:dyDescent="0.45">
      <c r="A111" s="83" t="s">
        <v>312</v>
      </c>
      <c r="B111" s="372" t="s">
        <v>313</v>
      </c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205"/>
      <c r="Q111" s="363"/>
      <c r="R111" s="364"/>
      <c r="S111" s="207"/>
      <c r="T111" s="205" t="s">
        <v>314</v>
      </c>
      <c r="U111" s="206"/>
      <c r="V111" s="205" t="s">
        <v>314</v>
      </c>
      <c r="W111" s="206"/>
      <c r="X111" s="205" t="s">
        <v>314</v>
      </c>
      <c r="Y111" s="206"/>
      <c r="Z111" s="205"/>
      <c r="AA111" s="207"/>
      <c r="AB111" s="205"/>
      <c r="AC111" s="206"/>
      <c r="AD111" s="205"/>
      <c r="AE111" s="207"/>
      <c r="AF111" s="113" t="s">
        <v>314</v>
      </c>
      <c r="AG111" s="114" t="s">
        <v>314</v>
      </c>
      <c r="AH111" s="115"/>
      <c r="AI111" s="116"/>
      <c r="AJ111" s="114"/>
      <c r="AK111" s="115"/>
      <c r="AL111" s="116"/>
      <c r="AM111" s="114"/>
      <c r="AN111" s="115"/>
      <c r="AO111" s="116"/>
      <c r="AP111" s="114"/>
      <c r="AQ111" s="115"/>
      <c r="AR111" s="116"/>
      <c r="AS111" s="114"/>
      <c r="AT111" s="115"/>
      <c r="AU111" s="116"/>
      <c r="AV111" s="114"/>
      <c r="AW111" s="115"/>
      <c r="AX111" s="116"/>
      <c r="AY111" s="114"/>
      <c r="AZ111" s="115"/>
      <c r="BA111" s="116"/>
      <c r="BB111" s="114"/>
      <c r="BC111" s="79"/>
      <c r="BD111" s="365"/>
      <c r="BE111" s="366"/>
      <c r="BF111" s="346"/>
      <c r="BG111" s="347"/>
      <c r="BH111" s="347"/>
      <c r="BI111" s="348"/>
    </row>
    <row r="112" spans="1:61" s="4" customFormat="1" ht="30.75" x14ac:dyDescent="0.45">
      <c r="A112" s="83" t="s">
        <v>315</v>
      </c>
      <c r="B112" s="354" t="s">
        <v>316</v>
      </c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205"/>
      <c r="Q112" s="363"/>
      <c r="R112" s="364"/>
      <c r="S112" s="207"/>
      <c r="T112" s="205" t="s">
        <v>317</v>
      </c>
      <c r="U112" s="206"/>
      <c r="V112" s="205" t="s">
        <v>317</v>
      </c>
      <c r="W112" s="206"/>
      <c r="X112" s="205" t="s">
        <v>317</v>
      </c>
      <c r="Y112" s="206"/>
      <c r="Z112" s="205"/>
      <c r="AA112" s="207"/>
      <c r="AB112" s="117"/>
      <c r="AC112" s="118"/>
      <c r="AD112" s="205"/>
      <c r="AE112" s="207"/>
      <c r="AF112" s="113"/>
      <c r="AG112" s="114"/>
      <c r="AH112" s="115"/>
      <c r="AI112" s="116" t="s">
        <v>317</v>
      </c>
      <c r="AJ112" s="114" t="s">
        <v>317</v>
      </c>
      <c r="AK112" s="115"/>
      <c r="AL112" s="116"/>
      <c r="AM112" s="114"/>
      <c r="AN112" s="115"/>
      <c r="AO112" s="116"/>
      <c r="AP112" s="114"/>
      <c r="AQ112" s="115"/>
      <c r="AR112" s="116"/>
      <c r="AS112" s="114"/>
      <c r="AT112" s="115"/>
      <c r="AU112" s="116"/>
      <c r="AV112" s="114"/>
      <c r="AW112" s="115"/>
      <c r="AX112" s="116"/>
      <c r="AY112" s="114"/>
      <c r="AZ112" s="115"/>
      <c r="BA112" s="116"/>
      <c r="BB112" s="114"/>
      <c r="BC112" s="79"/>
      <c r="BD112" s="344"/>
      <c r="BE112" s="345"/>
      <c r="BF112" s="346"/>
      <c r="BG112" s="347"/>
      <c r="BH112" s="347"/>
      <c r="BI112" s="348"/>
    </row>
    <row r="113" spans="1:62" s="4" customFormat="1" ht="30.75" x14ac:dyDescent="0.45">
      <c r="A113" s="83" t="s">
        <v>318</v>
      </c>
      <c r="B113" s="354" t="s">
        <v>319</v>
      </c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205"/>
      <c r="Q113" s="363"/>
      <c r="R113" s="364"/>
      <c r="S113" s="207"/>
      <c r="T113" s="205" t="s">
        <v>314</v>
      </c>
      <c r="U113" s="206"/>
      <c r="V113" s="205" t="s">
        <v>314</v>
      </c>
      <c r="W113" s="206"/>
      <c r="X113" s="205" t="s">
        <v>314</v>
      </c>
      <c r="Y113" s="206"/>
      <c r="Z113" s="205"/>
      <c r="AA113" s="207"/>
      <c r="AB113" s="205" t="s">
        <v>314</v>
      </c>
      <c r="AC113" s="206"/>
      <c r="AD113" s="205"/>
      <c r="AE113" s="207"/>
      <c r="AF113" s="113"/>
      <c r="AG113" s="114"/>
      <c r="AH113" s="115"/>
      <c r="AI113" s="116" t="s">
        <v>314</v>
      </c>
      <c r="AJ113" s="114" t="s">
        <v>314</v>
      </c>
      <c r="AK113" s="115"/>
      <c r="AL113" s="116"/>
      <c r="AM113" s="114"/>
      <c r="AN113" s="115"/>
      <c r="AO113" s="116"/>
      <c r="AP113" s="114"/>
      <c r="AQ113" s="115"/>
      <c r="AR113" s="116"/>
      <c r="AS113" s="114"/>
      <c r="AT113" s="115"/>
      <c r="AU113" s="116"/>
      <c r="AV113" s="114"/>
      <c r="AW113" s="115"/>
      <c r="AX113" s="116"/>
      <c r="AY113" s="114"/>
      <c r="AZ113" s="115"/>
      <c r="BA113" s="116"/>
      <c r="BB113" s="114"/>
      <c r="BC113" s="79"/>
      <c r="BD113" s="344"/>
      <c r="BE113" s="345"/>
      <c r="BF113" s="346"/>
      <c r="BG113" s="347"/>
      <c r="BH113" s="347"/>
      <c r="BI113" s="348"/>
    </row>
    <row r="114" spans="1:62" s="4" customFormat="1" ht="31.5" thickBot="1" x14ac:dyDescent="0.5">
      <c r="A114" s="83" t="s">
        <v>320</v>
      </c>
      <c r="B114" s="354" t="s">
        <v>321</v>
      </c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119"/>
      <c r="Q114" s="113"/>
      <c r="R114" s="120"/>
      <c r="S114" s="121"/>
      <c r="T114" s="205" t="s">
        <v>322</v>
      </c>
      <c r="U114" s="206">
        <v>68</v>
      </c>
      <c r="V114" s="205" t="s">
        <v>322</v>
      </c>
      <c r="W114" s="206">
        <v>68</v>
      </c>
      <c r="X114" s="205"/>
      <c r="Y114" s="206"/>
      <c r="Z114" s="119"/>
      <c r="AA114" s="121"/>
      <c r="AB114" s="205" t="s">
        <v>322</v>
      </c>
      <c r="AC114" s="206">
        <v>68</v>
      </c>
      <c r="AD114" s="119"/>
      <c r="AE114" s="121"/>
      <c r="AF114" s="113"/>
      <c r="AG114" s="114"/>
      <c r="AH114" s="115"/>
      <c r="AI114" s="116"/>
      <c r="AJ114" s="114"/>
      <c r="AK114" s="115"/>
      <c r="AL114" s="116"/>
      <c r="AM114" s="114"/>
      <c r="AN114" s="115"/>
      <c r="AO114" s="116"/>
      <c r="AP114" s="114"/>
      <c r="AQ114" s="115"/>
      <c r="AR114" s="116" t="s">
        <v>323</v>
      </c>
      <c r="AS114" s="122" t="s">
        <v>323</v>
      </c>
      <c r="AT114" s="115"/>
      <c r="AU114" s="122" t="s">
        <v>323</v>
      </c>
      <c r="AV114" s="122" t="s">
        <v>323</v>
      </c>
      <c r="AW114" s="115"/>
      <c r="AX114" s="116"/>
      <c r="AY114" s="114"/>
      <c r="AZ114" s="115"/>
      <c r="BA114" s="116"/>
      <c r="BB114" s="114"/>
      <c r="BC114" s="79"/>
      <c r="BD114" s="123"/>
      <c r="BE114" s="124"/>
      <c r="BF114" s="346"/>
      <c r="BG114" s="347"/>
      <c r="BH114" s="347"/>
      <c r="BI114" s="348"/>
    </row>
    <row r="115" spans="1:62" s="4" customFormat="1" ht="31.5" thickBot="1" x14ac:dyDescent="0.5">
      <c r="A115" s="95" t="s">
        <v>324</v>
      </c>
      <c r="B115" s="376" t="s">
        <v>325</v>
      </c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8"/>
      <c r="Q115" s="379"/>
      <c r="R115" s="380"/>
      <c r="S115" s="381"/>
      <c r="T115" s="378"/>
      <c r="U115" s="382"/>
      <c r="V115" s="378"/>
      <c r="W115" s="381"/>
      <c r="X115" s="378"/>
      <c r="Y115" s="381"/>
      <c r="Z115" s="378"/>
      <c r="AA115" s="381"/>
      <c r="AB115" s="378"/>
      <c r="AC115" s="382"/>
      <c r="AD115" s="378"/>
      <c r="AE115" s="381"/>
      <c r="AF115" s="125"/>
      <c r="AG115" s="126"/>
      <c r="AH115" s="127"/>
      <c r="AI115" s="128"/>
      <c r="AJ115" s="126"/>
      <c r="AK115" s="127"/>
      <c r="AL115" s="128"/>
      <c r="AM115" s="126"/>
      <c r="AN115" s="127"/>
      <c r="AO115" s="128"/>
      <c r="AP115" s="126"/>
      <c r="AQ115" s="127"/>
      <c r="AR115" s="128"/>
      <c r="AS115" s="126"/>
      <c r="AT115" s="127"/>
      <c r="AU115" s="128"/>
      <c r="AV115" s="126"/>
      <c r="AW115" s="127"/>
      <c r="AX115" s="128"/>
      <c r="AY115" s="126"/>
      <c r="AZ115" s="127"/>
      <c r="BA115" s="128"/>
      <c r="BB115" s="126"/>
      <c r="BC115" s="111"/>
      <c r="BD115" s="367"/>
      <c r="BE115" s="368"/>
      <c r="BF115" s="369"/>
      <c r="BG115" s="370"/>
      <c r="BH115" s="370"/>
      <c r="BI115" s="371"/>
    </row>
    <row r="116" spans="1:62" s="4" customFormat="1" ht="30.75" x14ac:dyDescent="0.45">
      <c r="A116" s="83" t="s">
        <v>326</v>
      </c>
      <c r="B116" s="372" t="s">
        <v>327</v>
      </c>
      <c r="C116" s="373"/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/>
      <c r="O116" s="373"/>
      <c r="P116" s="205"/>
      <c r="Q116" s="363"/>
      <c r="R116" s="374" t="s">
        <v>328</v>
      </c>
      <c r="S116" s="375"/>
      <c r="T116" s="205" t="s">
        <v>329</v>
      </c>
      <c r="U116" s="206"/>
      <c r="V116" s="205" t="s">
        <v>329</v>
      </c>
      <c r="W116" s="207"/>
      <c r="X116" s="205" t="s">
        <v>330</v>
      </c>
      <c r="Y116" s="207"/>
      <c r="Z116" s="205"/>
      <c r="AA116" s="207"/>
      <c r="AB116" s="205" t="s">
        <v>331</v>
      </c>
      <c r="AC116" s="206"/>
      <c r="AD116" s="205"/>
      <c r="AE116" s="207"/>
      <c r="AF116" s="129" t="s">
        <v>322</v>
      </c>
      <c r="AG116" s="122" t="s">
        <v>322</v>
      </c>
      <c r="AH116" s="130"/>
      <c r="AI116" s="122" t="s">
        <v>322</v>
      </c>
      <c r="AJ116" s="122" t="s">
        <v>322</v>
      </c>
      <c r="AK116" s="130"/>
      <c r="AL116" s="122" t="s">
        <v>322</v>
      </c>
      <c r="AM116" s="122" t="s">
        <v>322</v>
      </c>
      <c r="AN116" s="130"/>
      <c r="AO116" s="122" t="s">
        <v>322</v>
      </c>
      <c r="AP116" s="122" t="s">
        <v>322</v>
      </c>
      <c r="AQ116" s="130"/>
      <c r="AR116" s="131" t="s">
        <v>323</v>
      </c>
      <c r="AS116" s="122" t="s">
        <v>323</v>
      </c>
      <c r="AT116" s="130"/>
      <c r="AU116" s="131" t="s">
        <v>323</v>
      </c>
      <c r="AV116" s="122" t="s">
        <v>323</v>
      </c>
      <c r="AW116" s="130"/>
      <c r="AX116" s="132"/>
      <c r="AY116" s="114"/>
      <c r="AZ116" s="115"/>
      <c r="BA116" s="116"/>
      <c r="BB116" s="114"/>
      <c r="BC116" s="79"/>
      <c r="BD116" s="365"/>
      <c r="BE116" s="366"/>
      <c r="BF116" s="360" t="s">
        <v>332</v>
      </c>
      <c r="BG116" s="361"/>
      <c r="BH116" s="361"/>
      <c r="BI116" s="362"/>
    </row>
    <row r="117" spans="1:62" s="4" customFormat="1" ht="30.75" x14ac:dyDescent="0.45">
      <c r="A117" s="76" t="s">
        <v>333</v>
      </c>
      <c r="B117" s="354" t="s">
        <v>334</v>
      </c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205"/>
      <c r="Q117" s="363"/>
      <c r="R117" s="364" t="s">
        <v>335</v>
      </c>
      <c r="S117" s="207"/>
      <c r="T117" s="205" t="s">
        <v>323</v>
      </c>
      <c r="U117" s="206"/>
      <c r="V117" s="205" t="s">
        <v>323</v>
      </c>
      <c r="W117" s="207"/>
      <c r="X117" s="205"/>
      <c r="Y117" s="207"/>
      <c r="Z117" s="205"/>
      <c r="AA117" s="207"/>
      <c r="AB117" s="358" t="s">
        <v>323</v>
      </c>
      <c r="AC117" s="359"/>
      <c r="AD117" s="205"/>
      <c r="AE117" s="207"/>
      <c r="AF117" s="113" t="s">
        <v>323</v>
      </c>
      <c r="AG117" s="114" t="s">
        <v>323</v>
      </c>
      <c r="AH117" s="115"/>
      <c r="AI117" s="131"/>
      <c r="AJ117" s="122"/>
      <c r="AK117" s="130"/>
      <c r="AL117" s="132"/>
      <c r="AM117" s="122"/>
      <c r="AN117" s="130"/>
      <c r="AO117" s="131"/>
      <c r="AP117" s="122"/>
      <c r="AQ117" s="130"/>
      <c r="AR117" s="131"/>
      <c r="AS117" s="122"/>
      <c r="AT117" s="130"/>
      <c r="AU117" s="131"/>
      <c r="AV117" s="122"/>
      <c r="AW117" s="130"/>
      <c r="AX117" s="133"/>
      <c r="AY117" s="134"/>
      <c r="AZ117" s="135"/>
      <c r="BA117" s="136"/>
      <c r="BB117" s="134"/>
      <c r="BC117" s="137"/>
      <c r="BD117" s="138"/>
      <c r="BE117" s="139"/>
      <c r="BF117" s="360" t="s">
        <v>158</v>
      </c>
      <c r="BG117" s="361"/>
      <c r="BH117" s="361"/>
      <c r="BI117" s="362"/>
    </row>
    <row r="118" spans="1:62" s="4" customFormat="1" ht="30.75" x14ac:dyDescent="0.45">
      <c r="A118" s="99" t="s">
        <v>336</v>
      </c>
      <c r="B118" s="354" t="s">
        <v>337</v>
      </c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205"/>
      <c r="Q118" s="363"/>
      <c r="R118" s="364" t="s">
        <v>338</v>
      </c>
      <c r="S118" s="207"/>
      <c r="T118" s="205" t="s">
        <v>322</v>
      </c>
      <c r="U118" s="206"/>
      <c r="V118" s="205" t="s">
        <v>323</v>
      </c>
      <c r="W118" s="207"/>
      <c r="X118" s="205" t="s">
        <v>339</v>
      </c>
      <c r="Y118" s="207"/>
      <c r="Z118" s="205"/>
      <c r="AA118" s="207"/>
      <c r="AB118" s="205" t="s">
        <v>314</v>
      </c>
      <c r="AC118" s="207"/>
      <c r="AD118" s="205"/>
      <c r="AE118" s="207"/>
      <c r="AF118" s="140"/>
      <c r="AG118" s="141"/>
      <c r="AH118" s="142"/>
      <c r="AI118" s="143"/>
      <c r="AJ118" s="141"/>
      <c r="AK118" s="115"/>
      <c r="AL118" s="116"/>
      <c r="AM118" s="114"/>
      <c r="AN118" s="115"/>
      <c r="AO118" s="116"/>
      <c r="AP118" s="114"/>
      <c r="AQ118" s="115"/>
      <c r="AR118" s="116"/>
      <c r="AS118" s="114"/>
      <c r="AT118" s="115"/>
      <c r="AU118" s="122" t="s">
        <v>322</v>
      </c>
      <c r="AV118" s="114" t="s">
        <v>323</v>
      </c>
      <c r="AW118" s="115"/>
      <c r="AX118" s="136"/>
      <c r="AY118" s="134"/>
      <c r="AZ118" s="135"/>
      <c r="BA118" s="136"/>
      <c r="BB118" s="134"/>
      <c r="BC118" s="137"/>
      <c r="BD118" s="352"/>
      <c r="BE118" s="353"/>
      <c r="BF118" s="346"/>
      <c r="BG118" s="347"/>
      <c r="BH118" s="347"/>
      <c r="BI118" s="348"/>
    </row>
    <row r="119" spans="1:62" s="4" customFormat="1" ht="31.5" thickBot="1" x14ac:dyDescent="0.5">
      <c r="A119" s="144"/>
      <c r="B119" s="354" t="s">
        <v>340</v>
      </c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197"/>
      <c r="Q119" s="356"/>
      <c r="R119" s="357"/>
      <c r="S119" s="199"/>
      <c r="T119" s="205" t="s">
        <v>341</v>
      </c>
      <c r="U119" s="206"/>
      <c r="V119" s="197" t="s">
        <v>341</v>
      </c>
      <c r="W119" s="199"/>
      <c r="X119" s="197" t="s">
        <v>341</v>
      </c>
      <c r="Y119" s="199"/>
      <c r="Z119" s="197"/>
      <c r="AA119" s="199"/>
      <c r="AB119" s="206"/>
      <c r="AC119" s="206"/>
      <c r="AD119" s="197"/>
      <c r="AE119" s="199"/>
      <c r="AF119" s="113"/>
      <c r="AG119" s="114"/>
      <c r="AH119" s="115"/>
      <c r="AI119" s="116"/>
      <c r="AJ119" s="114"/>
      <c r="AK119" s="115"/>
      <c r="AL119" s="116"/>
      <c r="AM119" s="114"/>
      <c r="AN119" s="115"/>
      <c r="AO119" s="116"/>
      <c r="AP119" s="114"/>
      <c r="AQ119" s="115"/>
      <c r="AR119" s="116"/>
      <c r="AS119" s="114"/>
      <c r="AT119" s="115"/>
      <c r="AU119" s="116"/>
      <c r="AV119" s="114"/>
      <c r="AW119" s="115"/>
      <c r="AX119" s="116"/>
      <c r="AY119" s="114"/>
      <c r="AZ119" s="115"/>
      <c r="BA119" s="116" t="s">
        <v>341</v>
      </c>
      <c r="BB119" s="114" t="s">
        <v>341</v>
      </c>
      <c r="BC119" s="79"/>
      <c r="BD119" s="344"/>
      <c r="BE119" s="345"/>
      <c r="BF119" s="346"/>
      <c r="BG119" s="347"/>
      <c r="BH119" s="347"/>
      <c r="BI119" s="348"/>
    </row>
    <row r="120" spans="1:62" s="4" customFormat="1" ht="31.5" thickBot="1" x14ac:dyDescent="0.25">
      <c r="A120" s="349" t="s">
        <v>342</v>
      </c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1"/>
      <c r="T120" s="339">
        <f>SUM(T70,T36)</f>
        <v>7440</v>
      </c>
      <c r="U120" s="340"/>
      <c r="V120" s="339">
        <f>SUM(V70,V36)</f>
        <v>3494</v>
      </c>
      <c r="W120" s="340"/>
      <c r="X120" s="339">
        <f>SUM(X70,X36)</f>
        <v>1546</v>
      </c>
      <c r="Y120" s="340"/>
      <c r="Z120" s="339">
        <f>SUM(Z70,Z36)</f>
        <v>930</v>
      </c>
      <c r="AA120" s="340"/>
      <c r="AB120" s="339">
        <f>SUM(AB70,AB36)</f>
        <v>892</v>
      </c>
      <c r="AC120" s="340"/>
      <c r="AD120" s="339">
        <f>SUM(AD70,AD36)</f>
        <v>126</v>
      </c>
      <c r="AE120" s="340"/>
      <c r="AF120" s="145">
        <f>SUM(AF37:AF109)</f>
        <v>992</v>
      </c>
      <c r="AG120" s="145">
        <f t="shared" ref="AG120:AZ120" si="19">SUM(AG37:AG109)</f>
        <v>460</v>
      </c>
      <c r="AH120" s="145">
        <f t="shared" si="19"/>
        <v>26</v>
      </c>
      <c r="AI120" s="145">
        <f t="shared" si="19"/>
        <v>1060</v>
      </c>
      <c r="AJ120" s="145">
        <f t="shared" si="19"/>
        <v>534</v>
      </c>
      <c r="AK120" s="145">
        <f t="shared" si="19"/>
        <v>31</v>
      </c>
      <c r="AL120" s="145">
        <f t="shared" si="19"/>
        <v>1034</v>
      </c>
      <c r="AM120" s="145">
        <f t="shared" si="19"/>
        <v>496</v>
      </c>
      <c r="AN120" s="145">
        <f t="shared" si="19"/>
        <v>27</v>
      </c>
      <c r="AO120" s="145">
        <f t="shared" si="19"/>
        <v>1136</v>
      </c>
      <c r="AP120" s="145">
        <f t="shared" si="19"/>
        <v>514</v>
      </c>
      <c r="AQ120" s="145">
        <f t="shared" si="19"/>
        <v>30</v>
      </c>
      <c r="AR120" s="145">
        <f t="shared" si="19"/>
        <v>1082</v>
      </c>
      <c r="AS120" s="145">
        <f t="shared" si="19"/>
        <v>492</v>
      </c>
      <c r="AT120" s="145">
        <f t="shared" si="19"/>
        <v>27</v>
      </c>
      <c r="AU120" s="145">
        <f t="shared" si="19"/>
        <v>1030</v>
      </c>
      <c r="AV120" s="145">
        <f t="shared" si="19"/>
        <v>486</v>
      </c>
      <c r="AW120" s="145">
        <f t="shared" si="19"/>
        <v>27</v>
      </c>
      <c r="AX120" s="145">
        <f t="shared" si="19"/>
        <v>1106</v>
      </c>
      <c r="AY120" s="145">
        <f t="shared" si="19"/>
        <v>512</v>
      </c>
      <c r="AZ120" s="145">
        <f t="shared" si="19"/>
        <v>34</v>
      </c>
      <c r="BA120" s="145"/>
      <c r="BB120" s="145"/>
      <c r="BC120" s="145"/>
      <c r="BD120" s="341">
        <f>SUM(BD38:BD41,BD43:BD51,BD52:BD69,BD90:BD109,BD88:BD88,BD72:BD87)</f>
        <v>202</v>
      </c>
      <c r="BE120" s="340"/>
      <c r="BF120" s="342">
        <f>SUM(AH120,AK120,AN120,AQ120,AT120,AW120,AZ120,BC120)</f>
        <v>202</v>
      </c>
      <c r="BG120" s="343"/>
      <c r="BH120" s="343"/>
      <c r="BI120" s="343"/>
      <c r="BJ120" s="146"/>
    </row>
    <row r="121" spans="1:62" s="4" customFormat="1" ht="30.75" x14ac:dyDescent="0.2">
      <c r="A121" s="331" t="s">
        <v>343</v>
      </c>
      <c r="B121" s="332"/>
      <c r="C121" s="332"/>
      <c r="D121" s="332"/>
      <c r="E121" s="332"/>
      <c r="F121" s="332"/>
      <c r="G121" s="332"/>
      <c r="H121" s="332"/>
      <c r="I121" s="332"/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26"/>
      <c r="U121" s="330"/>
      <c r="V121" s="329"/>
      <c r="W121" s="328"/>
      <c r="X121" s="327"/>
      <c r="Y121" s="330"/>
      <c r="Z121" s="329"/>
      <c r="AA121" s="330"/>
      <c r="AB121" s="329"/>
      <c r="AC121" s="330"/>
      <c r="AD121" s="329"/>
      <c r="AE121" s="327"/>
      <c r="AF121" s="333">
        <f>AG120/15</f>
        <v>30.666666666666668</v>
      </c>
      <c r="AG121" s="334"/>
      <c r="AH121" s="335"/>
      <c r="AI121" s="333">
        <f>AJ120/17</f>
        <v>31.411764705882351</v>
      </c>
      <c r="AJ121" s="334"/>
      <c r="AK121" s="335"/>
      <c r="AL121" s="333">
        <f>AM120/17</f>
        <v>29.176470588235293</v>
      </c>
      <c r="AM121" s="334"/>
      <c r="AN121" s="335"/>
      <c r="AO121" s="333">
        <f>AP120/17</f>
        <v>30.235294117647058</v>
      </c>
      <c r="AP121" s="334"/>
      <c r="AQ121" s="335"/>
      <c r="AR121" s="333">
        <f>AS120/17</f>
        <v>28.941176470588236</v>
      </c>
      <c r="AS121" s="334"/>
      <c r="AT121" s="335"/>
      <c r="AU121" s="333">
        <f>AV120/17</f>
        <v>28.588235294117649</v>
      </c>
      <c r="AV121" s="334"/>
      <c r="AW121" s="335"/>
      <c r="AX121" s="333">
        <f>AY120/17</f>
        <v>30.117647058823529</v>
      </c>
      <c r="AY121" s="334"/>
      <c r="AZ121" s="335"/>
      <c r="BA121" s="336"/>
      <c r="BB121" s="337"/>
      <c r="BC121" s="338"/>
      <c r="BD121" s="326"/>
      <c r="BE121" s="328"/>
      <c r="BF121" s="326"/>
      <c r="BG121" s="327"/>
      <c r="BH121" s="327"/>
      <c r="BI121" s="328"/>
    </row>
    <row r="122" spans="1:62" s="4" customFormat="1" ht="30.75" x14ac:dyDescent="0.2">
      <c r="A122" s="331" t="s">
        <v>344</v>
      </c>
      <c r="B122" s="332"/>
      <c r="C122" s="332"/>
      <c r="D122" s="332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26">
        <v>6</v>
      </c>
      <c r="U122" s="330"/>
      <c r="V122" s="329"/>
      <c r="W122" s="328"/>
      <c r="X122" s="327"/>
      <c r="Y122" s="330"/>
      <c r="Z122" s="329"/>
      <c r="AA122" s="330"/>
      <c r="AB122" s="329"/>
      <c r="AC122" s="330"/>
      <c r="AD122" s="329"/>
      <c r="AE122" s="327"/>
      <c r="AF122" s="326"/>
      <c r="AG122" s="327"/>
      <c r="AH122" s="328"/>
      <c r="AI122" s="326"/>
      <c r="AJ122" s="327"/>
      <c r="AK122" s="328"/>
      <c r="AL122" s="326">
        <v>1</v>
      </c>
      <c r="AM122" s="327"/>
      <c r="AN122" s="328"/>
      <c r="AO122" s="326">
        <v>1</v>
      </c>
      <c r="AP122" s="327"/>
      <c r="AQ122" s="328"/>
      <c r="AR122" s="326">
        <v>1</v>
      </c>
      <c r="AS122" s="327"/>
      <c r="AT122" s="328"/>
      <c r="AU122" s="326">
        <v>1</v>
      </c>
      <c r="AV122" s="327"/>
      <c r="AW122" s="328"/>
      <c r="AX122" s="326">
        <v>2</v>
      </c>
      <c r="AY122" s="327"/>
      <c r="AZ122" s="328"/>
      <c r="BA122" s="326"/>
      <c r="BB122" s="327"/>
      <c r="BC122" s="328"/>
      <c r="BD122" s="326"/>
      <c r="BE122" s="328"/>
      <c r="BF122" s="326"/>
      <c r="BG122" s="327"/>
      <c r="BH122" s="327"/>
      <c r="BI122" s="328"/>
    </row>
    <row r="123" spans="1:62" s="4" customFormat="1" ht="30.75" x14ac:dyDescent="0.2">
      <c r="A123" s="331" t="s">
        <v>345</v>
      </c>
      <c r="B123" s="332"/>
      <c r="C123" s="332"/>
      <c r="D123" s="332"/>
      <c r="E123" s="332"/>
      <c r="F123" s="332"/>
      <c r="G123" s="332"/>
      <c r="H123" s="332"/>
      <c r="I123" s="332"/>
      <c r="J123" s="332"/>
      <c r="K123" s="332"/>
      <c r="L123" s="332"/>
      <c r="M123" s="332"/>
      <c r="N123" s="332"/>
      <c r="O123" s="332"/>
      <c r="P123" s="332"/>
      <c r="Q123" s="332"/>
      <c r="R123" s="332"/>
      <c r="S123" s="332"/>
      <c r="T123" s="326">
        <v>2</v>
      </c>
      <c r="U123" s="330"/>
      <c r="V123" s="329"/>
      <c r="W123" s="328"/>
      <c r="X123" s="327"/>
      <c r="Y123" s="330"/>
      <c r="Z123" s="329"/>
      <c r="AA123" s="330"/>
      <c r="AB123" s="329"/>
      <c r="AC123" s="330"/>
      <c r="AD123" s="329"/>
      <c r="AE123" s="327"/>
      <c r="AF123" s="326"/>
      <c r="AG123" s="327"/>
      <c r="AH123" s="328"/>
      <c r="AI123" s="326"/>
      <c r="AJ123" s="327"/>
      <c r="AK123" s="328"/>
      <c r="AL123" s="326"/>
      <c r="AM123" s="327"/>
      <c r="AN123" s="328"/>
      <c r="AO123" s="326">
        <v>1</v>
      </c>
      <c r="AP123" s="327"/>
      <c r="AQ123" s="328"/>
      <c r="AR123" s="326">
        <v>1</v>
      </c>
      <c r="AS123" s="327"/>
      <c r="AT123" s="328"/>
      <c r="AU123" s="326"/>
      <c r="AV123" s="327"/>
      <c r="AW123" s="328"/>
      <c r="AX123" s="326"/>
      <c r="AY123" s="327"/>
      <c r="AZ123" s="328"/>
      <c r="BA123" s="326"/>
      <c r="BB123" s="327"/>
      <c r="BC123" s="328"/>
      <c r="BD123" s="326"/>
      <c r="BE123" s="328"/>
      <c r="BF123" s="326"/>
      <c r="BG123" s="327"/>
      <c r="BH123" s="327"/>
      <c r="BI123" s="328"/>
    </row>
    <row r="124" spans="1:62" s="4" customFormat="1" ht="30.75" x14ac:dyDescent="0.2">
      <c r="A124" s="331" t="s">
        <v>346</v>
      </c>
      <c r="B124" s="332"/>
      <c r="C124" s="332"/>
      <c r="D124" s="332"/>
      <c r="E124" s="332"/>
      <c r="F124" s="332"/>
      <c r="G124" s="332"/>
      <c r="H124" s="332"/>
      <c r="I124" s="332"/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26">
        <f>SUM(AF124:AZ124)</f>
        <v>30</v>
      </c>
      <c r="U124" s="330"/>
      <c r="V124" s="329"/>
      <c r="W124" s="328"/>
      <c r="X124" s="327"/>
      <c r="Y124" s="330"/>
      <c r="Z124" s="329"/>
      <c r="AA124" s="330"/>
      <c r="AB124" s="329"/>
      <c r="AC124" s="330"/>
      <c r="AD124" s="329"/>
      <c r="AE124" s="327"/>
      <c r="AF124" s="326">
        <v>4</v>
      </c>
      <c r="AG124" s="327"/>
      <c r="AH124" s="328"/>
      <c r="AI124" s="326">
        <v>4</v>
      </c>
      <c r="AJ124" s="327"/>
      <c r="AK124" s="328"/>
      <c r="AL124" s="326">
        <v>4</v>
      </c>
      <c r="AM124" s="327"/>
      <c r="AN124" s="328"/>
      <c r="AO124" s="326">
        <v>5</v>
      </c>
      <c r="AP124" s="327"/>
      <c r="AQ124" s="328"/>
      <c r="AR124" s="326">
        <v>4</v>
      </c>
      <c r="AS124" s="327"/>
      <c r="AT124" s="328"/>
      <c r="AU124" s="326">
        <v>5</v>
      </c>
      <c r="AV124" s="327"/>
      <c r="AW124" s="328"/>
      <c r="AX124" s="326">
        <v>4</v>
      </c>
      <c r="AY124" s="327"/>
      <c r="AZ124" s="328"/>
      <c r="BA124" s="326"/>
      <c r="BB124" s="327"/>
      <c r="BC124" s="328"/>
      <c r="BD124" s="326"/>
      <c r="BE124" s="328"/>
      <c r="BF124" s="326"/>
      <c r="BG124" s="327"/>
      <c r="BH124" s="327"/>
      <c r="BI124" s="328"/>
    </row>
    <row r="125" spans="1:62" s="4" customFormat="1" ht="31.5" thickBot="1" x14ac:dyDescent="0.25">
      <c r="A125" s="321" t="s">
        <v>347</v>
      </c>
      <c r="B125" s="322"/>
      <c r="C125" s="322"/>
      <c r="D125" s="322"/>
      <c r="E125" s="322"/>
      <c r="F125" s="322"/>
      <c r="G125" s="322"/>
      <c r="H125" s="322"/>
      <c r="I125" s="322"/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3" t="s">
        <v>348</v>
      </c>
      <c r="U125" s="324"/>
      <c r="V125" s="320"/>
      <c r="W125" s="313"/>
      <c r="X125" s="312"/>
      <c r="Y125" s="325"/>
      <c r="Z125" s="320"/>
      <c r="AA125" s="325"/>
      <c r="AB125" s="320"/>
      <c r="AC125" s="325"/>
      <c r="AD125" s="320"/>
      <c r="AE125" s="312"/>
      <c r="AF125" s="311" t="s">
        <v>349</v>
      </c>
      <c r="AG125" s="312"/>
      <c r="AH125" s="313"/>
      <c r="AI125" s="311" t="s">
        <v>350</v>
      </c>
      <c r="AJ125" s="312"/>
      <c r="AK125" s="313"/>
      <c r="AL125" s="311" t="s">
        <v>351</v>
      </c>
      <c r="AM125" s="312"/>
      <c r="AN125" s="313"/>
      <c r="AO125" s="311" t="s">
        <v>352</v>
      </c>
      <c r="AP125" s="312"/>
      <c r="AQ125" s="313"/>
      <c r="AR125" s="311" t="s">
        <v>352</v>
      </c>
      <c r="AS125" s="312"/>
      <c r="AT125" s="313"/>
      <c r="AU125" s="311" t="s">
        <v>353</v>
      </c>
      <c r="AV125" s="312"/>
      <c r="AW125" s="313"/>
      <c r="AX125" s="311">
        <v>4</v>
      </c>
      <c r="AY125" s="312"/>
      <c r="AZ125" s="313"/>
      <c r="BA125" s="311"/>
      <c r="BB125" s="312"/>
      <c r="BC125" s="313"/>
      <c r="BD125" s="311"/>
      <c r="BE125" s="313"/>
      <c r="BF125" s="311"/>
      <c r="BG125" s="312"/>
      <c r="BH125" s="312"/>
      <c r="BI125" s="313"/>
    </row>
    <row r="126" spans="1:62" s="4" customFormat="1" ht="30" x14ac:dyDescent="0.2">
      <c r="A126" s="314" t="s">
        <v>354</v>
      </c>
      <c r="B126" s="315"/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6"/>
      <c r="Q126" s="315" t="s">
        <v>355</v>
      </c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6"/>
      <c r="AF126" s="317" t="s">
        <v>356</v>
      </c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8"/>
      <c r="AS126" s="318"/>
      <c r="AT126" s="319"/>
      <c r="AU126" s="317" t="s">
        <v>357</v>
      </c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9"/>
    </row>
    <row r="127" spans="1:62" s="4" customFormat="1" ht="30.75" x14ac:dyDescent="0.2">
      <c r="A127" s="308" t="s">
        <v>358</v>
      </c>
      <c r="B127" s="290"/>
      <c r="C127" s="290"/>
      <c r="D127" s="290"/>
      <c r="E127" s="290"/>
      <c r="F127" s="290"/>
      <c r="G127" s="291"/>
      <c r="H127" s="292" t="s">
        <v>359</v>
      </c>
      <c r="I127" s="292"/>
      <c r="J127" s="292"/>
      <c r="K127" s="292" t="s">
        <v>360</v>
      </c>
      <c r="L127" s="292"/>
      <c r="M127" s="292"/>
      <c r="N127" s="293" t="s">
        <v>361</v>
      </c>
      <c r="O127" s="292"/>
      <c r="P127" s="294"/>
      <c r="Q127" s="309" t="s">
        <v>358</v>
      </c>
      <c r="R127" s="309"/>
      <c r="S127" s="309"/>
      <c r="T127" s="309"/>
      <c r="U127" s="309"/>
      <c r="V127" s="310"/>
      <c r="W127" s="292" t="s">
        <v>359</v>
      </c>
      <c r="X127" s="292"/>
      <c r="Y127" s="292"/>
      <c r="Z127" s="292" t="s">
        <v>360</v>
      </c>
      <c r="AA127" s="292"/>
      <c r="AB127" s="292"/>
      <c r="AC127" s="293" t="s">
        <v>361</v>
      </c>
      <c r="AD127" s="292"/>
      <c r="AE127" s="294"/>
      <c r="AF127" s="285" t="s">
        <v>359</v>
      </c>
      <c r="AG127" s="273"/>
      <c r="AH127" s="273"/>
      <c r="AI127" s="273"/>
      <c r="AJ127" s="286"/>
      <c r="AK127" s="289" t="s">
        <v>360</v>
      </c>
      <c r="AL127" s="290"/>
      <c r="AM127" s="290"/>
      <c r="AN127" s="290"/>
      <c r="AO127" s="291"/>
      <c r="AP127" s="295" t="s">
        <v>361</v>
      </c>
      <c r="AQ127" s="290"/>
      <c r="AR127" s="290"/>
      <c r="AS127" s="290"/>
      <c r="AT127" s="296"/>
      <c r="AU127" s="297" t="s">
        <v>362</v>
      </c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9"/>
    </row>
    <row r="128" spans="1:62" s="4" customFormat="1" ht="30.75" x14ac:dyDescent="0.2">
      <c r="A128" s="285" t="s">
        <v>363</v>
      </c>
      <c r="B128" s="273"/>
      <c r="C128" s="273"/>
      <c r="D128" s="273"/>
      <c r="E128" s="273"/>
      <c r="F128" s="273"/>
      <c r="G128" s="286"/>
      <c r="H128" s="272">
        <v>1</v>
      </c>
      <c r="I128" s="273"/>
      <c r="J128" s="286"/>
      <c r="K128" s="272">
        <v>2</v>
      </c>
      <c r="L128" s="273"/>
      <c r="M128" s="286"/>
      <c r="N128" s="273">
        <v>3</v>
      </c>
      <c r="O128" s="273"/>
      <c r="P128" s="274"/>
      <c r="Q128" s="287" t="s">
        <v>364</v>
      </c>
      <c r="R128" s="287"/>
      <c r="S128" s="287"/>
      <c r="T128" s="287"/>
      <c r="U128" s="287"/>
      <c r="V128" s="288"/>
      <c r="W128" s="289">
        <v>6</v>
      </c>
      <c r="X128" s="290"/>
      <c r="Y128" s="291"/>
      <c r="Z128" s="289">
        <v>4</v>
      </c>
      <c r="AA128" s="290"/>
      <c r="AB128" s="291"/>
      <c r="AC128" s="289">
        <v>6</v>
      </c>
      <c r="AD128" s="290"/>
      <c r="AE128" s="296"/>
      <c r="AF128" s="285">
        <v>8</v>
      </c>
      <c r="AG128" s="273"/>
      <c r="AH128" s="273"/>
      <c r="AI128" s="273"/>
      <c r="AJ128" s="286"/>
      <c r="AK128" s="272">
        <v>12</v>
      </c>
      <c r="AL128" s="273"/>
      <c r="AM128" s="273"/>
      <c r="AN128" s="273"/>
      <c r="AO128" s="286"/>
      <c r="AP128" s="272">
        <v>18</v>
      </c>
      <c r="AQ128" s="273"/>
      <c r="AR128" s="273"/>
      <c r="AS128" s="273"/>
      <c r="AT128" s="274"/>
      <c r="AU128" s="300"/>
      <c r="AV128" s="301"/>
      <c r="AW128" s="301"/>
      <c r="AX128" s="301"/>
      <c r="AY128" s="301"/>
      <c r="AZ128" s="301"/>
      <c r="BA128" s="301"/>
      <c r="BB128" s="301"/>
      <c r="BC128" s="301"/>
      <c r="BD128" s="301"/>
      <c r="BE128" s="301"/>
      <c r="BF128" s="301"/>
      <c r="BG128" s="301"/>
      <c r="BH128" s="301"/>
      <c r="BI128" s="302"/>
    </row>
    <row r="129" spans="1:61" s="4" customFormat="1" ht="31.5" thickBot="1" x14ac:dyDescent="0.25">
      <c r="A129" s="278" t="s">
        <v>365</v>
      </c>
      <c r="B129" s="279"/>
      <c r="C129" s="279"/>
      <c r="D129" s="279"/>
      <c r="E129" s="279"/>
      <c r="F129" s="279"/>
      <c r="G129" s="280"/>
      <c r="H129" s="281">
        <v>4</v>
      </c>
      <c r="I129" s="279"/>
      <c r="J129" s="280"/>
      <c r="K129" s="281">
        <v>2</v>
      </c>
      <c r="L129" s="279"/>
      <c r="M129" s="280"/>
      <c r="N129" s="279">
        <v>3</v>
      </c>
      <c r="O129" s="279"/>
      <c r="P129" s="282"/>
      <c r="Q129" s="283" t="s">
        <v>366</v>
      </c>
      <c r="R129" s="283"/>
      <c r="S129" s="283"/>
      <c r="T129" s="283"/>
      <c r="U129" s="283"/>
      <c r="V129" s="284"/>
      <c r="W129" s="281">
        <v>8</v>
      </c>
      <c r="X129" s="279"/>
      <c r="Y129" s="280"/>
      <c r="Z129" s="281">
        <v>5</v>
      </c>
      <c r="AA129" s="279"/>
      <c r="AB129" s="280"/>
      <c r="AC129" s="281">
        <v>8</v>
      </c>
      <c r="AD129" s="279"/>
      <c r="AE129" s="282"/>
      <c r="AF129" s="306"/>
      <c r="AG129" s="276"/>
      <c r="AH129" s="276"/>
      <c r="AI129" s="276"/>
      <c r="AJ129" s="307"/>
      <c r="AK129" s="275"/>
      <c r="AL129" s="276"/>
      <c r="AM129" s="276"/>
      <c r="AN129" s="276"/>
      <c r="AO129" s="307"/>
      <c r="AP129" s="275"/>
      <c r="AQ129" s="276"/>
      <c r="AR129" s="276"/>
      <c r="AS129" s="276"/>
      <c r="AT129" s="277"/>
      <c r="AU129" s="303"/>
      <c r="AV129" s="304"/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5"/>
    </row>
    <row r="130" spans="1:61" s="4" customFormat="1" ht="30" customHeight="1" x14ac:dyDescent="0.3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256" t="s">
        <v>367</v>
      </c>
      <c r="AB130" s="256"/>
      <c r="AC130" s="256"/>
      <c r="AD130" s="256"/>
      <c r="AE130" s="256"/>
      <c r="AF130" s="256"/>
      <c r="AG130" s="256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8"/>
      <c r="BG130" s="148"/>
      <c r="BH130" s="148"/>
      <c r="BI130" s="148"/>
    </row>
    <row r="131" spans="1:61" s="4" customFormat="1" ht="19.5" thickBot="1" x14ac:dyDescent="0.3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49"/>
      <c r="S131" s="149"/>
      <c r="T131" s="18"/>
      <c r="U131" s="150"/>
      <c r="V131" s="150"/>
      <c r="W131" s="18"/>
      <c r="X131" s="18"/>
      <c r="Y131" s="18"/>
      <c r="Z131" s="18"/>
      <c r="AA131" s="257"/>
      <c r="AB131" s="257"/>
      <c r="AC131" s="257"/>
      <c r="AD131" s="257"/>
      <c r="AE131" s="257"/>
      <c r="AF131" s="257"/>
      <c r="AG131" s="257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9"/>
      <c r="BG131" s="19"/>
      <c r="BH131" s="19"/>
      <c r="BI131" s="19"/>
    </row>
    <row r="132" spans="1:61" s="4" customFormat="1" ht="93" customHeight="1" thickBot="1" x14ac:dyDescent="0.25">
      <c r="A132" s="258" t="s">
        <v>368</v>
      </c>
      <c r="B132" s="259"/>
      <c r="C132" s="259"/>
      <c r="D132" s="260"/>
      <c r="E132" s="261" t="s">
        <v>369</v>
      </c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/>
      <c r="AP132" s="261"/>
      <c r="AQ132" s="261"/>
      <c r="AR132" s="261"/>
      <c r="AS132" s="261"/>
      <c r="AT132" s="261"/>
      <c r="AU132" s="261"/>
      <c r="AV132" s="261"/>
      <c r="AW132" s="261"/>
      <c r="AX132" s="261"/>
      <c r="AY132" s="261"/>
      <c r="AZ132" s="261"/>
      <c r="BA132" s="261"/>
      <c r="BB132" s="261"/>
      <c r="BC132" s="261"/>
      <c r="BD132" s="261"/>
      <c r="BE132" s="261"/>
      <c r="BF132" s="262" t="s">
        <v>370</v>
      </c>
      <c r="BG132" s="263"/>
      <c r="BH132" s="263"/>
      <c r="BI132" s="264"/>
    </row>
    <row r="133" spans="1:61" s="4" customFormat="1" ht="60.75" customHeight="1" x14ac:dyDescent="0.2">
      <c r="A133" s="265" t="s">
        <v>131</v>
      </c>
      <c r="B133" s="265"/>
      <c r="C133" s="265"/>
      <c r="D133" s="265"/>
      <c r="E133" s="266" t="s">
        <v>371</v>
      </c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  <c r="AU133" s="267"/>
      <c r="AV133" s="267"/>
      <c r="AW133" s="267"/>
      <c r="AX133" s="267"/>
      <c r="AY133" s="267"/>
      <c r="AZ133" s="267"/>
      <c r="BA133" s="267"/>
      <c r="BB133" s="267"/>
      <c r="BC133" s="267"/>
      <c r="BD133" s="267"/>
      <c r="BE133" s="268"/>
      <c r="BF133" s="269" t="s">
        <v>128</v>
      </c>
      <c r="BG133" s="270"/>
      <c r="BH133" s="270"/>
      <c r="BI133" s="271"/>
    </row>
    <row r="134" spans="1:61" s="4" customFormat="1" ht="58.5" customHeight="1" x14ac:dyDescent="0.2">
      <c r="A134" s="250" t="s">
        <v>135</v>
      </c>
      <c r="B134" s="250"/>
      <c r="C134" s="250"/>
      <c r="D134" s="250"/>
      <c r="E134" s="251" t="s">
        <v>372</v>
      </c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  <c r="AI134" s="251"/>
      <c r="AJ134" s="251"/>
      <c r="AK134" s="251"/>
      <c r="AL134" s="251"/>
      <c r="AM134" s="251"/>
      <c r="AN134" s="251"/>
      <c r="AO134" s="251"/>
      <c r="AP134" s="251"/>
      <c r="AQ134" s="251"/>
      <c r="AR134" s="251"/>
      <c r="AS134" s="251"/>
      <c r="AT134" s="251"/>
      <c r="AU134" s="251"/>
      <c r="AV134" s="251"/>
      <c r="AW134" s="251"/>
      <c r="AX134" s="251"/>
      <c r="AY134" s="251"/>
      <c r="AZ134" s="251"/>
      <c r="BA134" s="251"/>
      <c r="BB134" s="251"/>
      <c r="BC134" s="251"/>
      <c r="BD134" s="251"/>
      <c r="BE134" s="251"/>
      <c r="BF134" s="252" t="s">
        <v>132</v>
      </c>
      <c r="BG134" s="253"/>
      <c r="BH134" s="253"/>
      <c r="BI134" s="254"/>
    </row>
    <row r="135" spans="1:61" s="4" customFormat="1" ht="49.5" customHeight="1" x14ac:dyDescent="0.2">
      <c r="A135" s="255" t="s">
        <v>138</v>
      </c>
      <c r="B135" s="255"/>
      <c r="C135" s="255"/>
      <c r="D135" s="255"/>
      <c r="E135" s="239" t="s">
        <v>373</v>
      </c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39"/>
      <c r="AS135" s="239"/>
      <c r="AT135" s="239"/>
      <c r="AU135" s="239"/>
      <c r="AV135" s="239"/>
      <c r="AW135" s="239"/>
      <c r="AX135" s="239"/>
      <c r="AY135" s="239"/>
      <c r="AZ135" s="239"/>
      <c r="BA135" s="239"/>
      <c r="BB135" s="239"/>
      <c r="BC135" s="239"/>
      <c r="BD135" s="239"/>
      <c r="BE135" s="239"/>
      <c r="BF135" s="215" t="s">
        <v>136</v>
      </c>
      <c r="BG135" s="210"/>
      <c r="BH135" s="210"/>
      <c r="BI135" s="211"/>
    </row>
    <row r="136" spans="1:61" s="4" customFormat="1" ht="58.5" customHeight="1" x14ac:dyDescent="0.2">
      <c r="A136" s="249" t="s">
        <v>141</v>
      </c>
      <c r="B136" s="249"/>
      <c r="C136" s="249"/>
      <c r="D136" s="249"/>
      <c r="E136" s="239" t="s">
        <v>374</v>
      </c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239"/>
      <c r="AQ136" s="239"/>
      <c r="AR136" s="239"/>
      <c r="AS136" s="239"/>
      <c r="AT136" s="239"/>
      <c r="AU136" s="239"/>
      <c r="AV136" s="239"/>
      <c r="AW136" s="239"/>
      <c r="AX136" s="239"/>
      <c r="AY136" s="239"/>
      <c r="AZ136" s="239"/>
      <c r="BA136" s="239"/>
      <c r="BB136" s="239"/>
      <c r="BC136" s="239"/>
      <c r="BD136" s="239"/>
      <c r="BE136" s="239"/>
      <c r="BF136" s="215" t="s">
        <v>139</v>
      </c>
      <c r="BG136" s="210"/>
      <c r="BH136" s="210"/>
      <c r="BI136" s="211"/>
    </row>
    <row r="137" spans="1:61" s="4" customFormat="1" ht="49.5" customHeight="1" x14ac:dyDescent="0.2">
      <c r="A137" s="249" t="s">
        <v>158</v>
      </c>
      <c r="B137" s="249"/>
      <c r="C137" s="249"/>
      <c r="D137" s="249"/>
      <c r="E137" s="212" t="s">
        <v>375</v>
      </c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38"/>
      <c r="BF137" s="215" t="s">
        <v>376</v>
      </c>
      <c r="BG137" s="210"/>
      <c r="BH137" s="210"/>
      <c r="BI137" s="211"/>
    </row>
    <row r="138" spans="1:61" s="4" customFormat="1" ht="51" customHeight="1" x14ac:dyDescent="0.2">
      <c r="A138" s="249" t="s">
        <v>332</v>
      </c>
      <c r="B138" s="249"/>
      <c r="C138" s="249"/>
      <c r="D138" s="249"/>
      <c r="E138" s="212" t="s">
        <v>377</v>
      </c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38"/>
      <c r="BF138" s="215" t="s">
        <v>326</v>
      </c>
      <c r="BG138" s="210"/>
      <c r="BH138" s="210"/>
      <c r="BI138" s="211"/>
    </row>
    <row r="139" spans="1:61" s="4" customFormat="1" ht="58.5" customHeight="1" x14ac:dyDescent="0.2">
      <c r="A139" s="240" t="s">
        <v>219</v>
      </c>
      <c r="B139" s="241"/>
      <c r="C139" s="241"/>
      <c r="D139" s="242"/>
      <c r="E139" s="239" t="s">
        <v>378</v>
      </c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/>
      <c r="AN139" s="239"/>
      <c r="AO139" s="239"/>
      <c r="AP139" s="239"/>
      <c r="AQ139" s="239"/>
      <c r="AR139" s="239"/>
      <c r="AS139" s="239"/>
      <c r="AT139" s="239"/>
      <c r="AU139" s="239"/>
      <c r="AV139" s="239"/>
      <c r="AW139" s="239"/>
      <c r="AX139" s="239"/>
      <c r="AY139" s="239"/>
      <c r="AZ139" s="239"/>
      <c r="BA139" s="239"/>
      <c r="BB139" s="239"/>
      <c r="BC139" s="239"/>
      <c r="BD139" s="239"/>
      <c r="BE139" s="239"/>
      <c r="BF139" s="215" t="s">
        <v>217</v>
      </c>
      <c r="BG139" s="210"/>
      <c r="BH139" s="210"/>
      <c r="BI139" s="211"/>
    </row>
    <row r="140" spans="1:61" s="4" customFormat="1" ht="42.75" customHeight="1" x14ac:dyDescent="0.2">
      <c r="A140" s="240" t="s">
        <v>222</v>
      </c>
      <c r="B140" s="241"/>
      <c r="C140" s="241"/>
      <c r="D140" s="242"/>
      <c r="E140" s="212" t="s">
        <v>379</v>
      </c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38"/>
      <c r="BF140" s="215" t="s">
        <v>220</v>
      </c>
      <c r="BG140" s="210"/>
      <c r="BH140" s="210"/>
      <c r="BI140" s="211"/>
    </row>
    <row r="141" spans="1:61" s="4" customFormat="1" ht="42.75" customHeight="1" x14ac:dyDescent="0.2">
      <c r="A141" s="231" t="s">
        <v>146</v>
      </c>
      <c r="B141" s="232"/>
      <c r="C141" s="232"/>
      <c r="D141" s="233"/>
      <c r="E141" s="243" t="s">
        <v>380</v>
      </c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4"/>
      <c r="R141" s="244"/>
      <c r="S141" s="244"/>
      <c r="T141" s="244"/>
      <c r="U141" s="244"/>
      <c r="V141" s="244"/>
      <c r="W141" s="244"/>
      <c r="X141" s="244"/>
      <c r="Y141" s="244"/>
      <c r="Z141" s="244"/>
      <c r="AA141" s="244"/>
      <c r="AB141" s="244"/>
      <c r="AC141" s="244"/>
      <c r="AD141" s="244"/>
      <c r="AE141" s="244"/>
      <c r="AF141" s="244"/>
      <c r="AG141" s="244"/>
      <c r="AH141" s="244"/>
      <c r="AI141" s="244"/>
      <c r="AJ141" s="244"/>
      <c r="AK141" s="244"/>
      <c r="AL141" s="244"/>
      <c r="AM141" s="244"/>
      <c r="AN141" s="244"/>
      <c r="AO141" s="244"/>
      <c r="AP141" s="244"/>
      <c r="AQ141" s="244"/>
      <c r="AR141" s="244"/>
      <c r="AS141" s="244"/>
      <c r="AT141" s="244"/>
      <c r="AU141" s="244"/>
      <c r="AV141" s="244"/>
      <c r="AW141" s="244"/>
      <c r="AX141" s="244"/>
      <c r="AY141" s="244"/>
      <c r="AZ141" s="244"/>
      <c r="BA141" s="244"/>
      <c r="BB141" s="244"/>
      <c r="BC141" s="244"/>
      <c r="BD141" s="244"/>
      <c r="BE141" s="245"/>
      <c r="BF141" s="246" t="s">
        <v>381</v>
      </c>
      <c r="BG141" s="247"/>
      <c r="BH141" s="247"/>
      <c r="BI141" s="248"/>
    </row>
    <row r="142" spans="1:61" s="4" customFormat="1" ht="42.75" customHeight="1" x14ac:dyDescent="0.2">
      <c r="A142" s="205" t="s">
        <v>149</v>
      </c>
      <c r="B142" s="206"/>
      <c r="C142" s="206"/>
      <c r="D142" s="207"/>
      <c r="E142" s="239" t="s">
        <v>382</v>
      </c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239"/>
      <c r="AQ142" s="239"/>
      <c r="AR142" s="239"/>
      <c r="AS142" s="239"/>
      <c r="AT142" s="239"/>
      <c r="AU142" s="239"/>
      <c r="AV142" s="239"/>
      <c r="AW142" s="239"/>
      <c r="AX142" s="239"/>
      <c r="AY142" s="239"/>
      <c r="AZ142" s="239"/>
      <c r="BA142" s="239"/>
      <c r="BB142" s="239"/>
      <c r="BC142" s="239"/>
      <c r="BD142" s="239"/>
      <c r="BE142" s="239"/>
      <c r="BF142" s="235" t="s">
        <v>147</v>
      </c>
      <c r="BG142" s="236"/>
      <c r="BH142" s="236"/>
      <c r="BI142" s="237"/>
    </row>
    <row r="143" spans="1:61" s="4" customFormat="1" ht="42.75" customHeight="1" x14ac:dyDescent="0.2">
      <c r="A143" s="205" t="s">
        <v>152</v>
      </c>
      <c r="B143" s="206"/>
      <c r="C143" s="206"/>
      <c r="D143" s="207"/>
      <c r="E143" s="208" t="s">
        <v>383</v>
      </c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09"/>
      <c r="BD143" s="209"/>
      <c r="BE143" s="234"/>
      <c r="BF143" s="235" t="s">
        <v>150</v>
      </c>
      <c r="BG143" s="236"/>
      <c r="BH143" s="236"/>
      <c r="BI143" s="237"/>
    </row>
    <row r="144" spans="1:61" s="4" customFormat="1" ht="42.75" customHeight="1" x14ac:dyDescent="0.2">
      <c r="A144" s="231" t="s">
        <v>155</v>
      </c>
      <c r="B144" s="232"/>
      <c r="C144" s="232"/>
      <c r="D144" s="233"/>
      <c r="E144" s="208" t="s">
        <v>384</v>
      </c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34"/>
      <c r="BF144" s="235" t="s">
        <v>153</v>
      </c>
      <c r="BG144" s="236"/>
      <c r="BH144" s="236"/>
      <c r="BI144" s="237"/>
    </row>
    <row r="145" spans="1:61" s="4" customFormat="1" ht="42.75" customHeight="1" x14ac:dyDescent="0.2">
      <c r="A145" s="231" t="s">
        <v>385</v>
      </c>
      <c r="B145" s="232"/>
      <c r="C145" s="232"/>
      <c r="D145" s="233"/>
      <c r="E145" s="239" t="s">
        <v>386</v>
      </c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39"/>
      <c r="BC145" s="239"/>
      <c r="BD145" s="239"/>
      <c r="BE145" s="239"/>
      <c r="BF145" s="235" t="s">
        <v>387</v>
      </c>
      <c r="BG145" s="236"/>
      <c r="BH145" s="236"/>
      <c r="BI145" s="237"/>
    </row>
    <row r="146" spans="1:61" s="4" customFormat="1" ht="42.75" customHeight="1" x14ac:dyDescent="0.2">
      <c r="A146" s="231" t="s">
        <v>166</v>
      </c>
      <c r="B146" s="232"/>
      <c r="C146" s="232"/>
      <c r="D146" s="233"/>
      <c r="E146" s="212" t="s">
        <v>388</v>
      </c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38"/>
      <c r="BF146" s="215" t="s">
        <v>164</v>
      </c>
      <c r="BG146" s="210"/>
      <c r="BH146" s="210"/>
      <c r="BI146" s="211"/>
    </row>
    <row r="147" spans="1:61" s="4" customFormat="1" ht="42.75" customHeight="1" x14ac:dyDescent="0.2">
      <c r="A147" s="231" t="s">
        <v>173</v>
      </c>
      <c r="B147" s="232"/>
      <c r="C147" s="232"/>
      <c r="D147" s="233"/>
      <c r="E147" s="208" t="s">
        <v>389</v>
      </c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  <c r="AL147" s="209"/>
      <c r="AM147" s="209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34"/>
      <c r="BF147" s="235" t="s">
        <v>171</v>
      </c>
      <c r="BG147" s="236"/>
      <c r="BH147" s="236"/>
      <c r="BI147" s="237"/>
    </row>
    <row r="148" spans="1:61" s="4" customFormat="1" ht="42.75" customHeight="1" x14ac:dyDescent="0.2">
      <c r="A148" s="231" t="s">
        <v>176</v>
      </c>
      <c r="B148" s="232"/>
      <c r="C148" s="232"/>
      <c r="D148" s="233"/>
      <c r="E148" s="208" t="s">
        <v>390</v>
      </c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  <c r="AL148" s="209"/>
      <c r="AM148" s="209"/>
      <c r="AN148" s="209"/>
      <c r="AO148" s="209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34"/>
      <c r="BF148" s="235" t="s">
        <v>174</v>
      </c>
      <c r="BG148" s="236"/>
      <c r="BH148" s="236"/>
      <c r="BI148" s="237"/>
    </row>
    <row r="149" spans="1:61" s="4" customFormat="1" ht="42.75" customHeight="1" x14ac:dyDescent="0.2">
      <c r="A149" s="231" t="s">
        <v>180</v>
      </c>
      <c r="B149" s="232"/>
      <c r="C149" s="232"/>
      <c r="D149" s="233"/>
      <c r="E149" s="208" t="s">
        <v>391</v>
      </c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  <c r="AL149" s="209"/>
      <c r="AM149" s="209"/>
      <c r="AN149" s="209"/>
      <c r="AO149" s="209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34"/>
      <c r="BF149" s="235" t="s">
        <v>178</v>
      </c>
      <c r="BG149" s="236"/>
      <c r="BH149" s="236"/>
      <c r="BI149" s="237"/>
    </row>
    <row r="150" spans="1:61" s="4" customFormat="1" ht="42.75" customHeight="1" x14ac:dyDescent="0.2">
      <c r="A150" s="231" t="s">
        <v>186</v>
      </c>
      <c r="B150" s="232"/>
      <c r="C150" s="232"/>
      <c r="D150" s="233"/>
      <c r="E150" s="208" t="s">
        <v>392</v>
      </c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  <c r="AL150" s="209"/>
      <c r="AM150" s="209"/>
      <c r="AN150" s="209"/>
      <c r="AO150" s="209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34"/>
      <c r="BF150" s="235" t="s">
        <v>184</v>
      </c>
      <c r="BG150" s="236"/>
      <c r="BH150" s="236"/>
      <c r="BI150" s="237"/>
    </row>
    <row r="151" spans="1:61" s="4" customFormat="1" ht="42.75" customHeight="1" x14ac:dyDescent="0.2">
      <c r="A151" s="231" t="s">
        <v>189</v>
      </c>
      <c r="B151" s="232"/>
      <c r="C151" s="232"/>
      <c r="D151" s="233"/>
      <c r="E151" s="208" t="s">
        <v>393</v>
      </c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  <c r="AL151" s="209"/>
      <c r="AM151" s="209"/>
      <c r="AN151" s="209"/>
      <c r="AO151" s="20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34"/>
      <c r="BF151" s="235" t="s">
        <v>187</v>
      </c>
      <c r="BG151" s="236"/>
      <c r="BH151" s="236"/>
      <c r="BI151" s="237"/>
    </row>
    <row r="152" spans="1:61" s="4" customFormat="1" ht="42.75" customHeight="1" x14ac:dyDescent="0.2">
      <c r="A152" s="231" t="s">
        <v>194</v>
      </c>
      <c r="B152" s="232"/>
      <c r="C152" s="232"/>
      <c r="D152" s="233"/>
      <c r="E152" s="208" t="s">
        <v>394</v>
      </c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  <c r="AJ152" s="209"/>
      <c r="AK152" s="209"/>
      <c r="AL152" s="209"/>
      <c r="AM152" s="209"/>
      <c r="AN152" s="209"/>
      <c r="AO152" s="209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34"/>
      <c r="BF152" s="235" t="s">
        <v>192</v>
      </c>
      <c r="BG152" s="236"/>
      <c r="BH152" s="236"/>
      <c r="BI152" s="237"/>
    </row>
    <row r="153" spans="1:61" s="4" customFormat="1" ht="42.75" customHeight="1" x14ac:dyDescent="0.2">
      <c r="A153" s="231" t="s">
        <v>197</v>
      </c>
      <c r="B153" s="232"/>
      <c r="C153" s="232"/>
      <c r="D153" s="233"/>
      <c r="E153" s="208" t="s">
        <v>395</v>
      </c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  <c r="AJ153" s="209"/>
      <c r="AK153" s="209"/>
      <c r="AL153" s="209"/>
      <c r="AM153" s="209"/>
      <c r="AN153" s="209"/>
      <c r="AO153" s="209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34"/>
      <c r="BF153" s="235" t="s">
        <v>195</v>
      </c>
      <c r="BG153" s="236"/>
      <c r="BH153" s="236"/>
      <c r="BI153" s="237"/>
    </row>
    <row r="154" spans="1:61" s="4" customFormat="1" ht="42.75" customHeight="1" x14ac:dyDescent="0.2">
      <c r="A154" s="231" t="s">
        <v>203</v>
      </c>
      <c r="B154" s="232"/>
      <c r="C154" s="232"/>
      <c r="D154" s="233"/>
      <c r="E154" s="208" t="s">
        <v>396</v>
      </c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  <c r="AJ154" s="209"/>
      <c r="AK154" s="209"/>
      <c r="AL154" s="209"/>
      <c r="AM154" s="209"/>
      <c r="AN154" s="209"/>
      <c r="AO154" s="209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34"/>
      <c r="BF154" s="235" t="s">
        <v>397</v>
      </c>
      <c r="BG154" s="236"/>
      <c r="BH154" s="236"/>
      <c r="BI154" s="237"/>
    </row>
    <row r="155" spans="1:61" s="4" customFormat="1" ht="42.75" customHeight="1" x14ac:dyDescent="0.2">
      <c r="A155" s="231" t="s">
        <v>206</v>
      </c>
      <c r="B155" s="232"/>
      <c r="C155" s="232"/>
      <c r="D155" s="233"/>
      <c r="E155" s="208" t="s">
        <v>398</v>
      </c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34"/>
      <c r="BF155" s="235" t="s">
        <v>204</v>
      </c>
      <c r="BG155" s="236"/>
      <c r="BH155" s="236"/>
      <c r="BI155" s="237"/>
    </row>
    <row r="156" spans="1:61" s="4" customFormat="1" ht="42.75" customHeight="1" x14ac:dyDescent="0.2">
      <c r="A156" s="231" t="s">
        <v>209</v>
      </c>
      <c r="B156" s="232"/>
      <c r="C156" s="232"/>
      <c r="D156" s="233"/>
      <c r="E156" s="214" t="s">
        <v>399</v>
      </c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5" t="s">
        <v>207</v>
      </c>
      <c r="BG156" s="210"/>
      <c r="BH156" s="210"/>
      <c r="BI156" s="211"/>
    </row>
    <row r="157" spans="1:61" s="4" customFormat="1" ht="42.75" customHeight="1" thickBot="1" x14ac:dyDescent="0.25">
      <c r="A157" s="231" t="s">
        <v>212</v>
      </c>
      <c r="B157" s="232"/>
      <c r="C157" s="232"/>
      <c r="D157" s="233"/>
      <c r="E157" s="200" t="s">
        <v>400</v>
      </c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0"/>
      <c r="BD157" s="200"/>
      <c r="BE157" s="200"/>
      <c r="BF157" s="215" t="s">
        <v>210</v>
      </c>
      <c r="BG157" s="210"/>
      <c r="BH157" s="210"/>
      <c r="BI157" s="211"/>
    </row>
    <row r="158" spans="1:61" s="4" customFormat="1" ht="42.75" customHeight="1" x14ac:dyDescent="0.2">
      <c r="A158" s="219" t="s">
        <v>231</v>
      </c>
      <c r="B158" s="220"/>
      <c r="C158" s="220"/>
      <c r="D158" s="221"/>
      <c r="E158" s="222" t="s">
        <v>401</v>
      </c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  <c r="AL158" s="223"/>
      <c r="AM158" s="223"/>
      <c r="AN158" s="223"/>
      <c r="AO158" s="223"/>
      <c r="AP158" s="223"/>
      <c r="AQ158" s="223"/>
      <c r="AR158" s="223"/>
      <c r="AS158" s="223"/>
      <c r="AT158" s="223"/>
      <c r="AU158" s="223"/>
      <c r="AV158" s="223"/>
      <c r="AW158" s="223"/>
      <c r="AX158" s="223"/>
      <c r="AY158" s="223"/>
      <c r="AZ158" s="223"/>
      <c r="BA158" s="223"/>
      <c r="BB158" s="223"/>
      <c r="BC158" s="223"/>
      <c r="BD158" s="223"/>
      <c r="BE158" s="224"/>
      <c r="BF158" s="225" t="s">
        <v>229</v>
      </c>
      <c r="BG158" s="226"/>
      <c r="BH158" s="226"/>
      <c r="BI158" s="227"/>
    </row>
    <row r="159" spans="1:61" s="4" customFormat="1" ht="42.75" customHeight="1" x14ac:dyDescent="0.2">
      <c r="A159" s="205" t="s">
        <v>234</v>
      </c>
      <c r="B159" s="206"/>
      <c r="C159" s="206"/>
      <c r="D159" s="207"/>
      <c r="E159" s="214" t="s">
        <v>402</v>
      </c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28" t="s">
        <v>232</v>
      </c>
      <c r="BG159" s="229"/>
      <c r="BH159" s="229"/>
      <c r="BI159" s="230"/>
    </row>
    <row r="160" spans="1:61" s="4" customFormat="1" ht="42.75" customHeight="1" x14ac:dyDescent="0.2">
      <c r="A160" s="205" t="s">
        <v>239</v>
      </c>
      <c r="B160" s="206"/>
      <c r="C160" s="206"/>
      <c r="D160" s="207"/>
      <c r="E160" s="214" t="s">
        <v>403</v>
      </c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6" t="s">
        <v>237</v>
      </c>
      <c r="BG160" s="217"/>
      <c r="BH160" s="217"/>
      <c r="BI160" s="218"/>
    </row>
    <row r="161" spans="1:61" s="4" customFormat="1" ht="42.75" customHeight="1" x14ac:dyDescent="0.2">
      <c r="A161" s="205" t="s">
        <v>243</v>
      </c>
      <c r="B161" s="206"/>
      <c r="C161" s="206"/>
      <c r="D161" s="207"/>
      <c r="E161" s="214" t="s">
        <v>404</v>
      </c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5" t="s">
        <v>241</v>
      </c>
      <c r="BG161" s="210"/>
      <c r="BH161" s="210"/>
      <c r="BI161" s="211"/>
    </row>
    <row r="162" spans="1:61" s="4" customFormat="1" ht="42.75" customHeight="1" x14ac:dyDescent="0.2">
      <c r="A162" s="205" t="s">
        <v>248</v>
      </c>
      <c r="B162" s="206"/>
      <c r="C162" s="206"/>
      <c r="D162" s="207"/>
      <c r="E162" s="214" t="s">
        <v>405</v>
      </c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5" t="s">
        <v>246</v>
      </c>
      <c r="BG162" s="210"/>
      <c r="BH162" s="210"/>
      <c r="BI162" s="211"/>
    </row>
    <row r="163" spans="1:61" s="4" customFormat="1" ht="42.75" customHeight="1" x14ac:dyDescent="0.2">
      <c r="A163" s="205" t="s">
        <v>251</v>
      </c>
      <c r="B163" s="206"/>
      <c r="C163" s="206"/>
      <c r="D163" s="207"/>
      <c r="E163" s="214" t="s">
        <v>406</v>
      </c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5" t="s">
        <v>249</v>
      </c>
      <c r="BG163" s="210"/>
      <c r="BH163" s="210"/>
      <c r="BI163" s="211"/>
    </row>
    <row r="164" spans="1:61" s="4" customFormat="1" ht="42.75" customHeight="1" x14ac:dyDescent="0.2">
      <c r="A164" s="205" t="s">
        <v>256</v>
      </c>
      <c r="B164" s="206"/>
      <c r="C164" s="206"/>
      <c r="D164" s="207"/>
      <c r="E164" s="214" t="s">
        <v>407</v>
      </c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5" t="s">
        <v>254</v>
      </c>
      <c r="BG164" s="210"/>
      <c r="BH164" s="210"/>
      <c r="BI164" s="211"/>
    </row>
    <row r="165" spans="1:61" s="4" customFormat="1" ht="42.75" customHeight="1" x14ac:dyDescent="0.2">
      <c r="A165" s="205" t="s">
        <v>259</v>
      </c>
      <c r="B165" s="206"/>
      <c r="C165" s="206"/>
      <c r="D165" s="207"/>
      <c r="E165" s="214" t="s">
        <v>408</v>
      </c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5" t="s">
        <v>257</v>
      </c>
      <c r="BG165" s="210"/>
      <c r="BH165" s="210"/>
      <c r="BI165" s="211"/>
    </row>
    <row r="166" spans="1:61" s="4" customFormat="1" ht="42.75" customHeight="1" x14ac:dyDescent="0.2">
      <c r="A166" s="205" t="s">
        <v>264</v>
      </c>
      <c r="B166" s="206"/>
      <c r="C166" s="206"/>
      <c r="D166" s="207"/>
      <c r="E166" s="208" t="s">
        <v>409</v>
      </c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  <c r="AL166" s="209"/>
      <c r="AM166" s="209"/>
      <c r="AN166" s="209"/>
      <c r="AO166" s="209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10" t="s">
        <v>262</v>
      </c>
      <c r="BG166" s="210"/>
      <c r="BH166" s="210"/>
      <c r="BI166" s="211"/>
    </row>
    <row r="167" spans="1:61" s="4" customFormat="1" ht="62.25" customHeight="1" x14ac:dyDescent="0.2">
      <c r="A167" s="205" t="s">
        <v>270</v>
      </c>
      <c r="B167" s="206"/>
      <c r="C167" s="206"/>
      <c r="D167" s="207"/>
      <c r="E167" s="212" t="s">
        <v>410</v>
      </c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0" t="s">
        <v>411</v>
      </c>
      <c r="BG167" s="210"/>
      <c r="BH167" s="210"/>
      <c r="BI167" s="211"/>
    </row>
    <row r="168" spans="1:61" s="4" customFormat="1" ht="68.25" customHeight="1" x14ac:dyDescent="0.2">
      <c r="A168" s="205" t="s">
        <v>412</v>
      </c>
      <c r="B168" s="206"/>
      <c r="C168" s="206"/>
      <c r="D168" s="207"/>
      <c r="E168" s="208" t="s">
        <v>413</v>
      </c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10" t="s">
        <v>272</v>
      </c>
      <c r="BG168" s="210"/>
      <c r="BH168" s="210"/>
      <c r="BI168" s="211"/>
    </row>
    <row r="169" spans="1:61" s="4" customFormat="1" ht="42.75" customHeight="1" x14ac:dyDescent="0.2">
      <c r="A169" s="205" t="s">
        <v>279</v>
      </c>
      <c r="B169" s="206"/>
      <c r="C169" s="206"/>
      <c r="D169" s="207"/>
      <c r="E169" s="208" t="s">
        <v>414</v>
      </c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10" t="s">
        <v>277</v>
      </c>
      <c r="BG169" s="210"/>
      <c r="BH169" s="210"/>
      <c r="BI169" s="211"/>
    </row>
    <row r="170" spans="1:61" s="4" customFormat="1" ht="42.75" customHeight="1" x14ac:dyDescent="0.2">
      <c r="A170" s="205" t="s">
        <v>282</v>
      </c>
      <c r="B170" s="206"/>
      <c r="C170" s="206"/>
      <c r="D170" s="207"/>
      <c r="E170" s="208" t="s">
        <v>415</v>
      </c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10" t="s">
        <v>280</v>
      </c>
      <c r="BG170" s="210"/>
      <c r="BH170" s="210"/>
      <c r="BI170" s="211"/>
    </row>
    <row r="171" spans="1:61" s="4" customFormat="1" ht="42.75" customHeight="1" x14ac:dyDescent="0.2">
      <c r="A171" s="205" t="s">
        <v>288</v>
      </c>
      <c r="B171" s="206"/>
      <c r="C171" s="206"/>
      <c r="D171" s="207"/>
      <c r="E171" s="208" t="s">
        <v>416</v>
      </c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10" t="s">
        <v>286</v>
      </c>
      <c r="BG171" s="210"/>
      <c r="BH171" s="210"/>
      <c r="BI171" s="211"/>
    </row>
    <row r="172" spans="1:61" s="4" customFormat="1" ht="42.75" customHeight="1" x14ac:dyDescent="0.2">
      <c r="A172" s="205" t="s">
        <v>292</v>
      </c>
      <c r="B172" s="206"/>
      <c r="C172" s="206"/>
      <c r="D172" s="207"/>
      <c r="E172" s="208" t="s">
        <v>417</v>
      </c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10" t="s">
        <v>418</v>
      </c>
      <c r="BG172" s="210"/>
      <c r="BH172" s="210"/>
      <c r="BI172" s="211"/>
    </row>
    <row r="173" spans="1:61" s="4" customFormat="1" ht="42.75" customHeight="1" x14ac:dyDescent="0.2">
      <c r="A173" s="205" t="s">
        <v>298</v>
      </c>
      <c r="B173" s="206"/>
      <c r="C173" s="206"/>
      <c r="D173" s="207"/>
      <c r="E173" s="208" t="s">
        <v>419</v>
      </c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10" t="s">
        <v>296</v>
      </c>
      <c r="BG173" s="210"/>
      <c r="BH173" s="210"/>
      <c r="BI173" s="211"/>
    </row>
    <row r="174" spans="1:61" s="4" customFormat="1" ht="42.75" customHeight="1" x14ac:dyDescent="0.2">
      <c r="A174" s="205" t="s">
        <v>301</v>
      </c>
      <c r="B174" s="206"/>
      <c r="C174" s="206"/>
      <c r="D174" s="207"/>
      <c r="E174" s="208" t="s">
        <v>420</v>
      </c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10" t="s">
        <v>299</v>
      </c>
      <c r="BG174" s="210"/>
      <c r="BH174" s="210"/>
      <c r="BI174" s="211"/>
    </row>
    <row r="175" spans="1:61" s="4" customFormat="1" ht="42.75" customHeight="1" x14ac:dyDescent="0.2">
      <c r="A175" s="205" t="s">
        <v>306</v>
      </c>
      <c r="B175" s="206"/>
      <c r="C175" s="206"/>
      <c r="D175" s="207"/>
      <c r="E175" s="208" t="s">
        <v>421</v>
      </c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10" t="s">
        <v>304</v>
      </c>
      <c r="BG175" s="210"/>
      <c r="BH175" s="210"/>
      <c r="BI175" s="211"/>
    </row>
    <row r="176" spans="1:61" s="4" customFormat="1" ht="42.75" customHeight="1" thickBot="1" x14ac:dyDescent="0.25">
      <c r="A176" s="197" t="s">
        <v>309</v>
      </c>
      <c r="B176" s="198"/>
      <c r="C176" s="198"/>
      <c r="D176" s="199"/>
      <c r="E176" s="200" t="s">
        <v>422</v>
      </c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  <c r="AS176" s="200"/>
      <c r="AT176" s="200"/>
      <c r="AU176" s="200"/>
      <c r="AV176" s="200"/>
      <c r="AW176" s="200"/>
      <c r="AX176" s="200"/>
      <c r="AY176" s="200"/>
      <c r="AZ176" s="200"/>
      <c r="BA176" s="200"/>
      <c r="BB176" s="200"/>
      <c r="BC176" s="200"/>
      <c r="BD176" s="200"/>
      <c r="BE176" s="200"/>
      <c r="BF176" s="201" t="s">
        <v>307</v>
      </c>
      <c r="BG176" s="202"/>
      <c r="BH176" s="202"/>
      <c r="BI176" s="203"/>
    </row>
    <row r="177" spans="1:62" ht="32.25" customHeight="1" x14ac:dyDescent="0.2">
      <c r="A177" s="151" t="s">
        <v>423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4"/>
      <c r="BG177" s="154"/>
      <c r="BH177" s="154"/>
      <c r="BI177" s="154"/>
      <c r="BJ177"/>
    </row>
    <row r="178" spans="1:62" ht="28.5" customHeight="1" x14ac:dyDescent="0.2">
      <c r="A178" s="204" t="s">
        <v>424</v>
      </c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4"/>
      <c r="BG178" s="154"/>
      <c r="BH178" s="154"/>
      <c r="BI178" s="154"/>
    </row>
    <row r="179" spans="1:62" ht="39" customHeight="1" x14ac:dyDescent="0.2">
      <c r="A179" s="204" t="s">
        <v>425</v>
      </c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155"/>
      <c r="Z179" s="155"/>
      <c r="AA179" s="155"/>
      <c r="AB179" s="155"/>
      <c r="AC179" s="155"/>
      <c r="AD179" s="155"/>
      <c r="AE179" s="156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</row>
    <row r="180" spans="1:62" ht="30.75" x14ac:dyDescent="0.4">
      <c r="A180" s="157" t="s">
        <v>426</v>
      </c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5"/>
      <c r="Q180" s="155"/>
      <c r="R180" s="159"/>
      <c r="S180" s="159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6"/>
      <c r="AF180" s="1"/>
      <c r="AG180" s="155"/>
      <c r="AH180" s="155"/>
      <c r="AI180" s="155"/>
      <c r="AJ180" s="35" t="s">
        <v>426</v>
      </c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</row>
    <row r="181" spans="1:62" ht="30.75" x14ac:dyDescent="0.2">
      <c r="A181" s="187" t="s">
        <v>427</v>
      </c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55"/>
      <c r="AE181" s="156"/>
      <c r="AF181" s="155"/>
      <c r="AG181" s="155"/>
      <c r="AH181" s="155"/>
      <c r="AI181" s="155"/>
      <c r="AJ181" s="192" t="s">
        <v>428</v>
      </c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  <c r="AZ181" s="192"/>
      <c r="BA181" s="192"/>
      <c r="BB181" s="160"/>
      <c r="BC181" s="160"/>
      <c r="BD181" s="160"/>
      <c r="BE181" s="160"/>
      <c r="BF181" s="155"/>
      <c r="BG181" s="155"/>
      <c r="BH181" s="155"/>
      <c r="BI181" s="155"/>
    </row>
    <row r="182" spans="1:62" ht="30.75" x14ac:dyDescent="0.2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  <c r="AA182" s="193"/>
      <c r="AB182" s="193"/>
      <c r="AC182" s="193"/>
      <c r="AD182" s="155"/>
      <c r="AE182" s="156"/>
      <c r="AF182" s="155"/>
      <c r="AG182" s="155"/>
      <c r="AH182" s="155"/>
      <c r="AI182" s="155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2"/>
      <c r="AY182" s="192"/>
      <c r="AZ182" s="192"/>
      <c r="BA182" s="192"/>
      <c r="BB182" s="160"/>
      <c r="BC182" s="160"/>
      <c r="BD182" s="160"/>
      <c r="BE182" s="160"/>
      <c r="BF182" s="155"/>
      <c r="BG182" s="155"/>
      <c r="BH182" s="155"/>
      <c r="BI182" s="155"/>
    </row>
    <row r="183" spans="1:62" ht="30.75" x14ac:dyDescent="0.2">
      <c r="A183" s="188"/>
      <c r="B183" s="188"/>
      <c r="C183" s="188"/>
      <c r="D183" s="188"/>
      <c r="E183" s="188"/>
      <c r="F183" s="188"/>
      <c r="G183" s="158"/>
      <c r="H183" s="195" t="s">
        <v>429</v>
      </c>
      <c r="I183" s="195"/>
      <c r="J183" s="195"/>
      <c r="K183" s="195"/>
      <c r="L183" s="195"/>
      <c r="M183" s="195"/>
      <c r="N183" s="158"/>
      <c r="O183" s="158"/>
      <c r="P183" s="155"/>
      <c r="Q183" s="155"/>
      <c r="R183" s="159"/>
      <c r="S183" s="159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6"/>
      <c r="AF183" s="155"/>
      <c r="AG183" s="155"/>
      <c r="AH183" s="155"/>
      <c r="AI183" s="155"/>
      <c r="AJ183" s="161"/>
      <c r="AK183" s="161"/>
      <c r="AL183" s="161"/>
      <c r="AM183" s="161"/>
      <c r="AN183" s="161"/>
      <c r="AO183" s="161"/>
      <c r="AP183" s="160"/>
      <c r="AQ183" s="196" t="s">
        <v>430</v>
      </c>
      <c r="AR183" s="196"/>
      <c r="AS183" s="196"/>
      <c r="AT183" s="196"/>
      <c r="AU183" s="196"/>
      <c r="AV183" s="196"/>
      <c r="AW183" s="196"/>
      <c r="AX183" s="160"/>
      <c r="AY183" s="160"/>
      <c r="AZ183" s="160"/>
      <c r="BA183" s="160"/>
      <c r="BB183" s="160"/>
      <c r="BC183" s="160"/>
      <c r="BD183" s="160"/>
      <c r="BE183" s="160"/>
      <c r="BF183" s="155"/>
      <c r="BG183" s="155"/>
      <c r="BH183" s="155"/>
      <c r="BI183" s="155"/>
    </row>
    <row r="184" spans="1:62" ht="30.75" x14ac:dyDescent="0.2">
      <c r="A184" s="162" t="s">
        <v>431</v>
      </c>
      <c r="B184" s="158"/>
      <c r="C184" s="158"/>
      <c r="D184" s="158"/>
      <c r="E184" s="158"/>
      <c r="F184" s="158"/>
      <c r="G184" s="158"/>
      <c r="H184" s="162"/>
      <c r="I184" s="158"/>
      <c r="J184" s="158"/>
      <c r="K184" s="158"/>
      <c r="L184" s="158"/>
      <c r="M184" s="158"/>
      <c r="N184" s="158"/>
      <c r="O184" s="158"/>
      <c r="P184" s="155"/>
      <c r="Q184" s="155"/>
      <c r="R184" s="159"/>
      <c r="S184" s="159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6"/>
      <c r="AF184" s="155"/>
      <c r="AG184" s="155"/>
      <c r="AH184" s="155"/>
      <c r="AI184" s="155"/>
      <c r="AJ184" s="163" t="s">
        <v>432</v>
      </c>
      <c r="AK184" s="163"/>
      <c r="AL184" s="163"/>
      <c r="AM184" s="163"/>
      <c r="AN184" s="163"/>
      <c r="AO184" s="163"/>
      <c r="AP184" s="155"/>
      <c r="AQ184" s="163"/>
      <c r="AR184" s="163"/>
      <c r="AS184" s="163"/>
      <c r="AT184" s="163"/>
      <c r="AU184" s="163"/>
      <c r="AV184" s="163"/>
      <c r="AW184" s="155"/>
      <c r="AX184" s="155"/>
      <c r="AY184" s="155"/>
      <c r="AZ184" s="155"/>
      <c r="BA184" s="155"/>
      <c r="BB184" s="155"/>
      <c r="BC184" s="155"/>
      <c r="BD184" s="155"/>
      <c r="BE184" s="155"/>
      <c r="BF184" s="155"/>
      <c r="BG184" s="155"/>
      <c r="BH184" s="155"/>
      <c r="BI184" s="155"/>
    </row>
    <row r="185" spans="1:62" ht="30.75" x14ac:dyDescent="0.2">
      <c r="A185" s="188"/>
      <c r="B185" s="188"/>
      <c r="C185" s="188"/>
      <c r="D185" s="188"/>
      <c r="E185" s="188"/>
      <c r="F185" s="18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5"/>
      <c r="Q185" s="155"/>
      <c r="R185" s="159"/>
      <c r="S185" s="159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6"/>
      <c r="AF185" s="155"/>
      <c r="AG185" s="155"/>
      <c r="AH185" s="155"/>
      <c r="AI185" s="155"/>
      <c r="AJ185" s="184"/>
      <c r="AK185" s="184"/>
      <c r="AL185" s="184"/>
      <c r="AM185" s="184"/>
      <c r="AN185" s="184"/>
      <c r="AO185" s="184"/>
      <c r="AP185" s="155"/>
      <c r="AQ185" s="1"/>
      <c r="AR185" s="1"/>
      <c r="AS185" s="1"/>
      <c r="AT185" s="1"/>
      <c r="AU185" s="1"/>
      <c r="AV185" s="1"/>
      <c r="AW185" s="155"/>
      <c r="AX185" s="155"/>
      <c r="AY185" s="155"/>
      <c r="AZ185" s="155"/>
      <c r="BA185" s="155"/>
      <c r="BB185" s="155"/>
      <c r="BC185" s="155"/>
      <c r="BD185" s="155"/>
      <c r="BE185" s="155"/>
      <c r="BF185" s="155"/>
      <c r="BG185" s="155"/>
      <c r="BH185" s="155"/>
      <c r="BI185" s="155"/>
    </row>
    <row r="186" spans="1:62" ht="30.75" x14ac:dyDescent="0.2">
      <c r="A186" s="183" t="s">
        <v>433</v>
      </c>
      <c r="B186" s="183"/>
      <c r="C186" s="183"/>
      <c r="D186" s="183"/>
      <c r="E186" s="183"/>
      <c r="F186" s="183"/>
      <c r="G186" s="158"/>
      <c r="H186" s="158"/>
      <c r="I186" s="158"/>
      <c r="J186" s="158"/>
      <c r="K186" s="158"/>
      <c r="L186" s="158"/>
      <c r="M186" s="158"/>
      <c r="N186" s="158"/>
      <c r="O186" s="158"/>
      <c r="P186" s="155"/>
      <c r="Q186" s="155"/>
      <c r="R186" s="159"/>
      <c r="S186" s="159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6"/>
      <c r="AF186" s="155"/>
      <c r="AG186" s="155"/>
      <c r="AH186" s="155"/>
      <c r="AI186" s="155"/>
      <c r="AJ186" s="190" t="s">
        <v>433</v>
      </c>
      <c r="AK186" s="190"/>
      <c r="AL186" s="190"/>
      <c r="AM186" s="190"/>
      <c r="AN186" s="190"/>
      <c r="AO186" s="190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5"/>
      <c r="AZ186" s="155"/>
      <c r="BA186" s="155"/>
      <c r="BB186" s="155"/>
      <c r="BC186" s="155"/>
      <c r="BD186" s="155"/>
      <c r="BE186" s="155"/>
      <c r="BF186" s="155"/>
      <c r="BG186" s="155"/>
      <c r="BH186" s="155"/>
      <c r="BI186" s="155"/>
    </row>
    <row r="187" spans="1:62" ht="30.75" x14ac:dyDescent="0.2">
      <c r="A187" s="164"/>
      <c r="B187" s="164"/>
      <c r="C187" s="164"/>
      <c r="D187" s="164"/>
      <c r="E187" s="164"/>
      <c r="F187" s="164"/>
      <c r="G187" s="158"/>
      <c r="H187" s="158"/>
      <c r="I187" s="158"/>
      <c r="J187" s="158"/>
      <c r="K187" s="158"/>
      <c r="L187" s="158"/>
      <c r="M187" s="158"/>
      <c r="N187" s="158"/>
      <c r="O187" s="158"/>
      <c r="P187" s="155"/>
      <c r="Q187" s="155"/>
      <c r="R187" s="159"/>
      <c r="S187" s="159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6"/>
      <c r="AF187" s="155"/>
      <c r="AG187" s="155"/>
      <c r="AH187" s="155"/>
      <c r="AI187" s="155"/>
      <c r="AJ187" s="165"/>
      <c r="AK187" s="165"/>
      <c r="AL187" s="165"/>
      <c r="AM187" s="165"/>
      <c r="AN187" s="165"/>
      <c r="AO187" s="165"/>
      <c r="AP187" s="155"/>
      <c r="AQ187" s="155"/>
      <c r="AR187" s="155"/>
      <c r="AS187" s="155"/>
      <c r="AT187" s="155"/>
      <c r="AU187" s="155"/>
      <c r="AV187" s="155"/>
      <c r="AW187" s="155"/>
      <c r="AX187" s="155"/>
      <c r="AY187" s="155"/>
      <c r="AZ187" s="155"/>
      <c r="BA187" s="155"/>
      <c r="BB187" s="155"/>
      <c r="BC187" s="155"/>
      <c r="BD187" s="155"/>
      <c r="BE187" s="155"/>
      <c r="BF187" s="155"/>
      <c r="BG187" s="155"/>
      <c r="BH187" s="155"/>
      <c r="BI187" s="155"/>
    </row>
    <row r="188" spans="1:62" ht="30.75" x14ac:dyDescent="0.45">
      <c r="A188" s="166" t="s">
        <v>434</v>
      </c>
      <c r="B188" s="158"/>
      <c r="C188" s="158"/>
      <c r="D188" s="158"/>
      <c r="E188" s="158"/>
      <c r="F188" s="158"/>
      <c r="G188" s="158"/>
      <c r="H188" s="158"/>
      <c r="I188" s="167"/>
      <c r="J188" s="167"/>
      <c r="K188" s="167"/>
      <c r="L188" s="167"/>
      <c r="M188" s="167"/>
      <c r="N188" s="167"/>
      <c r="O188" s="167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56"/>
      <c r="AI188" s="155"/>
      <c r="AJ188" s="192" t="s">
        <v>435</v>
      </c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2"/>
      <c r="AY188" s="192"/>
      <c r="AZ188" s="192"/>
      <c r="BA188" s="192"/>
      <c r="BB188" s="192"/>
      <c r="BC188" s="192"/>
      <c r="BD188" s="160"/>
      <c r="BE188" s="160"/>
      <c r="BF188" s="155"/>
      <c r="BG188" s="155"/>
      <c r="BH188" s="155"/>
      <c r="BI188" s="155"/>
    </row>
    <row r="189" spans="1:62" ht="30.75" x14ac:dyDescent="0.45">
      <c r="A189" s="182" t="s">
        <v>436</v>
      </c>
      <c r="B189" s="182"/>
      <c r="C189" s="182"/>
      <c r="D189" s="182"/>
      <c r="E189" s="182"/>
      <c r="F189" s="182"/>
      <c r="G189" s="182"/>
      <c r="H189" s="182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  <c r="AA189" s="193"/>
      <c r="AB189" s="193"/>
      <c r="AC189" s="193"/>
      <c r="AD189" s="155"/>
      <c r="AE189" s="156"/>
      <c r="AF189" s="155"/>
      <c r="AG189" s="155"/>
      <c r="AH189" s="155"/>
      <c r="AI189" s="155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2"/>
      <c r="AY189" s="192"/>
      <c r="AZ189" s="192"/>
      <c r="BA189" s="192"/>
      <c r="BB189" s="192"/>
      <c r="BC189" s="192"/>
      <c r="BD189" s="160"/>
      <c r="BE189" s="160"/>
      <c r="BF189" s="155"/>
      <c r="BG189" s="155"/>
      <c r="BH189" s="155"/>
      <c r="BI189" s="155"/>
    </row>
    <row r="190" spans="1:62" ht="30.75" x14ac:dyDescent="0.45">
      <c r="A190" s="169"/>
      <c r="B190" s="169"/>
      <c r="C190" s="169"/>
      <c r="D190" s="169"/>
      <c r="E190" s="169"/>
      <c r="F190" s="169"/>
      <c r="G190" s="169"/>
      <c r="H190" s="169"/>
      <c r="I190" s="170"/>
      <c r="J190" s="170"/>
      <c r="K190" s="170"/>
      <c r="L190" s="170"/>
      <c r="M190" s="170"/>
      <c r="N190" s="170"/>
      <c r="O190" s="170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1"/>
      <c r="AB190" s="171"/>
      <c r="AC190" s="171"/>
      <c r="AD190" s="155"/>
      <c r="AE190" s="156"/>
      <c r="AF190" s="155"/>
      <c r="AG190" s="155"/>
      <c r="AH190" s="155"/>
      <c r="AI190" s="155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2"/>
      <c r="AY190" s="192"/>
      <c r="AZ190" s="192"/>
      <c r="BA190" s="192"/>
      <c r="BB190" s="192"/>
      <c r="BC190" s="192"/>
      <c r="BD190" s="160"/>
      <c r="BE190" s="160"/>
      <c r="BF190" s="155"/>
      <c r="BG190" s="155"/>
      <c r="BH190" s="155"/>
      <c r="BI190" s="155"/>
    </row>
    <row r="191" spans="1:62" ht="30.75" x14ac:dyDescent="0.45">
      <c r="A191" s="188"/>
      <c r="B191" s="188"/>
      <c r="C191" s="188"/>
      <c r="D191" s="188"/>
      <c r="E191" s="188"/>
      <c r="F191" s="188"/>
      <c r="G191" s="158"/>
      <c r="H191" s="194" t="s">
        <v>437</v>
      </c>
      <c r="I191" s="194"/>
      <c r="J191" s="194"/>
      <c r="K191" s="194"/>
      <c r="L191" s="194"/>
      <c r="M191" s="194"/>
      <c r="N191" s="158"/>
      <c r="O191" s="158"/>
      <c r="P191" s="155"/>
      <c r="Q191" s="155"/>
      <c r="R191" s="159"/>
      <c r="S191" s="159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6"/>
      <c r="AF191" s="155"/>
      <c r="AG191" s="155"/>
      <c r="AH191" s="155"/>
      <c r="AI191" s="155"/>
      <c r="AJ191" s="184"/>
      <c r="AK191" s="184"/>
      <c r="AL191" s="184"/>
      <c r="AM191" s="184"/>
      <c r="AN191" s="184"/>
      <c r="AO191" s="184"/>
      <c r="AP191" s="155"/>
      <c r="AQ191" s="184" t="s">
        <v>438</v>
      </c>
      <c r="AR191" s="184"/>
      <c r="AS191" s="184"/>
      <c r="AT191" s="184"/>
      <c r="AU191" s="184"/>
      <c r="AV191" s="184"/>
      <c r="AW191" s="155"/>
      <c r="AX191" s="155"/>
      <c r="AY191" s="155"/>
      <c r="AZ191" s="155"/>
      <c r="BA191" s="155"/>
      <c r="BB191" s="155"/>
      <c r="BC191" s="155"/>
      <c r="BD191" s="160"/>
      <c r="BE191" s="160"/>
      <c r="BF191" s="155"/>
      <c r="BG191" s="155"/>
      <c r="BH191" s="155"/>
      <c r="BI191" s="155"/>
    </row>
    <row r="192" spans="1:62" ht="30.75" x14ac:dyDescent="0.2">
      <c r="A192" s="183" t="s">
        <v>432</v>
      </c>
      <c r="B192" s="183"/>
      <c r="C192" s="183"/>
      <c r="D192" s="183"/>
      <c r="E192" s="183"/>
      <c r="F192" s="183"/>
      <c r="G192" s="158"/>
      <c r="H192" s="162"/>
      <c r="I192" s="158"/>
      <c r="J192" s="158"/>
      <c r="K192" s="158"/>
      <c r="L192" s="158"/>
      <c r="M192" s="158"/>
      <c r="N192" s="158"/>
      <c r="O192" s="158"/>
      <c r="P192" s="155"/>
      <c r="Q192" s="155"/>
      <c r="R192" s="159"/>
      <c r="S192" s="159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6"/>
      <c r="AF192" s="155"/>
      <c r="AG192" s="155"/>
      <c r="AH192" s="155"/>
      <c r="AI192" s="155"/>
      <c r="AJ192" s="13" t="s">
        <v>431</v>
      </c>
      <c r="AK192" s="155"/>
      <c r="AL192" s="155"/>
      <c r="AM192" s="155"/>
      <c r="AN192" s="155"/>
      <c r="AO192" s="155"/>
      <c r="AP192" s="155"/>
      <c r="AQ192" s="163"/>
      <c r="AR192" s="163"/>
      <c r="AS192" s="163"/>
      <c r="AT192" s="163"/>
      <c r="AU192" s="163"/>
      <c r="AV192" s="163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H192" s="155"/>
      <c r="BI192" s="155"/>
    </row>
    <row r="193" spans="1:61" ht="30.75" x14ac:dyDescent="0.2">
      <c r="A193" s="188"/>
      <c r="B193" s="188"/>
      <c r="C193" s="188"/>
      <c r="D193" s="188"/>
      <c r="E193" s="188"/>
      <c r="F193" s="18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5"/>
      <c r="Q193" s="155"/>
      <c r="R193" s="159"/>
      <c r="S193" s="159"/>
      <c r="T193" s="155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6"/>
      <c r="AF193" s="155"/>
      <c r="AG193" s="155"/>
      <c r="AH193" s="155"/>
      <c r="AI193" s="155"/>
      <c r="AJ193" s="184"/>
      <c r="AK193" s="184"/>
      <c r="AL193" s="184"/>
      <c r="AM193" s="184"/>
      <c r="AN193" s="184"/>
      <c r="AO193" s="184"/>
      <c r="AP193" s="155"/>
      <c r="AQ193" s="155"/>
      <c r="AR193" s="155"/>
      <c r="AS193" s="155"/>
      <c r="AT193" s="155"/>
      <c r="AU193" s="155"/>
      <c r="AV193" s="155"/>
      <c r="AW193" s="155"/>
      <c r="AX193" s="155"/>
      <c r="AY193" s="155"/>
      <c r="AZ193" s="155"/>
      <c r="BA193" s="155"/>
      <c r="BB193" s="155"/>
      <c r="BC193" s="155"/>
      <c r="BD193" s="155"/>
      <c r="BE193" s="155"/>
      <c r="BF193" s="155"/>
      <c r="BG193" s="155"/>
      <c r="BH193" s="155"/>
      <c r="BI193" s="155"/>
    </row>
    <row r="194" spans="1:61" ht="30.75" x14ac:dyDescent="0.2">
      <c r="A194" s="183" t="s">
        <v>433</v>
      </c>
      <c r="B194" s="183"/>
      <c r="C194" s="183"/>
      <c r="D194" s="183"/>
      <c r="E194" s="183"/>
      <c r="F194" s="183"/>
      <c r="G194" s="158"/>
      <c r="H194" s="158"/>
      <c r="I194" s="158"/>
      <c r="J194" s="158"/>
      <c r="K194" s="158"/>
      <c r="L194" s="158"/>
      <c r="M194" s="158"/>
      <c r="N194" s="158"/>
      <c r="O194" s="158"/>
      <c r="P194" s="155"/>
      <c r="Q194" s="155"/>
      <c r="R194" s="159"/>
      <c r="S194" s="159"/>
      <c r="T194" s="155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6"/>
      <c r="AF194" s="155"/>
      <c r="AG194" s="155"/>
      <c r="AH194" s="155"/>
      <c r="AI194" s="155"/>
      <c r="AJ194" s="190" t="s">
        <v>433</v>
      </c>
      <c r="AK194" s="190"/>
      <c r="AL194" s="190"/>
      <c r="AM194" s="190"/>
      <c r="AN194" s="190"/>
      <c r="AO194" s="190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H194" s="155"/>
      <c r="BI194" s="155"/>
    </row>
    <row r="195" spans="1:61" ht="49.5" hidden="1" customHeight="1" x14ac:dyDescent="0.2">
      <c r="A195" s="172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"/>
      <c r="Q195" s="1"/>
      <c r="R195" s="2"/>
      <c r="S195" s="2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55"/>
      <c r="AE195" s="156"/>
      <c r="AF195" s="155"/>
      <c r="AG195" s="155"/>
      <c r="AH195" s="155"/>
      <c r="AI195" s="155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55"/>
      <c r="BE195" s="155"/>
      <c r="BF195" s="155"/>
      <c r="BG195" s="155"/>
      <c r="BH195" s="155"/>
      <c r="BI195" s="155"/>
    </row>
    <row r="196" spans="1:61" ht="30.75" x14ac:dyDescent="0.45">
      <c r="A196" s="173" t="s">
        <v>439</v>
      </c>
      <c r="B196" s="174"/>
      <c r="C196" s="174"/>
      <c r="D196" s="174"/>
      <c r="E196" s="174"/>
      <c r="F196" s="174"/>
      <c r="G196" s="174"/>
      <c r="H196" s="174"/>
      <c r="I196" s="174"/>
      <c r="J196" s="175"/>
      <c r="K196" s="175"/>
      <c r="L196" s="175"/>
      <c r="M196" s="175"/>
      <c r="N196" s="175"/>
      <c r="O196" s="175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  <c r="AB196" s="176"/>
      <c r="AC196" s="176"/>
      <c r="AD196" s="155"/>
      <c r="AE196" s="156"/>
      <c r="AF196" s="155"/>
      <c r="AG196" s="155"/>
      <c r="AH196" s="155"/>
      <c r="AI196" s="155"/>
      <c r="AJ196" s="191" t="s">
        <v>440</v>
      </c>
      <c r="AK196" s="191"/>
      <c r="AL196" s="191"/>
      <c r="AM196" s="191"/>
      <c r="AN196" s="191"/>
      <c r="AO196" s="191"/>
      <c r="AP196" s="191"/>
      <c r="AQ196" s="191"/>
      <c r="AR196" s="191"/>
      <c r="AS196" s="191"/>
      <c r="AT196" s="191"/>
      <c r="AU196" s="191"/>
      <c r="AV196" s="191"/>
      <c r="AW196" s="191"/>
      <c r="AX196" s="191"/>
      <c r="AY196" s="191"/>
      <c r="AZ196" s="191"/>
      <c r="BA196" s="191"/>
      <c r="BB196" s="191"/>
      <c r="BC196" s="191"/>
      <c r="BD196" s="155"/>
      <c r="BE196" s="155"/>
      <c r="BF196" s="155"/>
      <c r="BG196" s="155"/>
      <c r="BH196" s="155"/>
      <c r="BI196" s="155"/>
    </row>
    <row r="197" spans="1:61" ht="30.75" x14ac:dyDescent="0.45">
      <c r="A197" s="182" t="s">
        <v>441</v>
      </c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55"/>
      <c r="AE197" s="156"/>
      <c r="AF197" s="155"/>
      <c r="AG197" s="155"/>
      <c r="AH197" s="155"/>
      <c r="AI197" s="155"/>
      <c r="AJ197" s="184"/>
      <c r="AK197" s="184"/>
      <c r="AL197" s="184"/>
      <c r="AM197" s="184"/>
      <c r="AN197" s="184"/>
      <c r="AO197" s="184"/>
      <c r="AP197" s="155"/>
      <c r="AQ197" s="184" t="s">
        <v>442</v>
      </c>
      <c r="AR197" s="184"/>
      <c r="AS197" s="184"/>
      <c r="AT197" s="184"/>
      <c r="AU197" s="184"/>
      <c r="AV197" s="184"/>
      <c r="AW197" s="155"/>
      <c r="AX197" s="155"/>
      <c r="AY197" s="155"/>
      <c r="AZ197" s="155"/>
      <c r="BA197" s="155"/>
      <c r="BB197" s="155"/>
      <c r="BC197" s="155"/>
      <c r="BD197" s="155"/>
      <c r="BE197" s="155"/>
      <c r="BF197" s="155"/>
      <c r="BG197" s="155"/>
      <c r="BH197" s="155"/>
      <c r="BI197" s="155"/>
    </row>
    <row r="198" spans="1:61" ht="30.75" x14ac:dyDescent="0.45">
      <c r="A198" s="188"/>
      <c r="B198" s="188"/>
      <c r="C198" s="188"/>
      <c r="D198" s="188"/>
      <c r="E198" s="188"/>
      <c r="F198" s="188"/>
      <c r="G198" s="158"/>
      <c r="H198" s="189" t="s">
        <v>443</v>
      </c>
      <c r="I198" s="189"/>
      <c r="J198" s="189"/>
      <c r="K198" s="189"/>
      <c r="L198" s="189"/>
      <c r="M198" s="189"/>
      <c r="N198" s="177"/>
      <c r="O198" s="177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55"/>
      <c r="AE198" s="156"/>
      <c r="AF198" s="155"/>
      <c r="AG198" s="155"/>
      <c r="AH198" s="155"/>
      <c r="AI198" s="155"/>
      <c r="AJ198" s="190" t="s">
        <v>432</v>
      </c>
      <c r="AK198" s="190"/>
      <c r="AL198" s="190"/>
      <c r="AM198" s="190"/>
      <c r="AN198" s="190"/>
      <c r="AO198" s="190"/>
      <c r="AP198" s="155"/>
      <c r="AQ198" s="13"/>
      <c r="AR198" s="155"/>
      <c r="AS198" s="155"/>
      <c r="AT198" s="155"/>
      <c r="AU198" s="155"/>
      <c r="AV198" s="155"/>
      <c r="AW198" s="155"/>
      <c r="AX198" s="155"/>
      <c r="AY198" s="155"/>
      <c r="AZ198" s="155"/>
      <c r="BA198" s="155"/>
      <c r="BB198" s="155"/>
      <c r="BC198" s="155"/>
      <c r="BD198" s="155"/>
      <c r="BE198" s="155"/>
      <c r="BF198" s="155"/>
      <c r="BG198" s="155"/>
      <c r="BH198" s="155"/>
      <c r="BI198" s="155"/>
    </row>
    <row r="199" spans="1:61" ht="30.75" x14ac:dyDescent="0.2">
      <c r="A199" s="183" t="s">
        <v>432</v>
      </c>
      <c r="B199" s="183"/>
      <c r="C199" s="183"/>
      <c r="D199" s="183"/>
      <c r="E199" s="183"/>
      <c r="F199" s="183"/>
      <c r="G199" s="158"/>
      <c r="H199" s="162"/>
      <c r="I199" s="158"/>
      <c r="J199" s="158"/>
      <c r="K199" s="158"/>
      <c r="L199" s="158"/>
      <c r="M199" s="158"/>
      <c r="N199" s="177"/>
      <c r="O199" s="177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55"/>
      <c r="AE199" s="156"/>
      <c r="AF199" s="155"/>
      <c r="AG199" s="155"/>
      <c r="AH199" s="155"/>
      <c r="AI199" s="155"/>
      <c r="AJ199" s="184"/>
      <c r="AK199" s="184"/>
      <c r="AL199" s="184"/>
      <c r="AM199" s="184"/>
      <c r="AN199" s="184"/>
      <c r="AO199" s="184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"/>
      <c r="BB199" s="1"/>
      <c r="BC199" s="1"/>
      <c r="BD199" s="155"/>
      <c r="BE199" s="155"/>
      <c r="BF199" s="155"/>
      <c r="BG199" s="155"/>
      <c r="BH199" s="155"/>
      <c r="BI199" s="155"/>
    </row>
    <row r="200" spans="1:61" ht="30.75" x14ac:dyDescent="0.2">
      <c r="A200" s="183"/>
      <c r="B200" s="183"/>
      <c r="C200" s="183"/>
      <c r="D200" s="183"/>
      <c r="E200" s="183"/>
      <c r="F200" s="183"/>
      <c r="G200" s="179"/>
      <c r="H200" s="179"/>
      <c r="I200" s="179"/>
      <c r="J200" s="177"/>
      <c r="K200" s="177"/>
      <c r="L200" s="177"/>
      <c r="M200" s="177"/>
      <c r="N200" s="177"/>
      <c r="O200" s="177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55"/>
      <c r="AE200" s="156"/>
      <c r="AF200" s="155"/>
      <c r="AG200" s="155"/>
      <c r="AH200" s="155"/>
      <c r="AI200" s="155"/>
      <c r="AJ200" s="185"/>
      <c r="AK200" s="185"/>
      <c r="AL200" s="185"/>
      <c r="AM200" s="185"/>
      <c r="AN200" s="185"/>
      <c r="AO200" s="18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5"/>
      <c r="AZ200" s="155"/>
      <c r="BA200" s="1"/>
      <c r="BB200" s="1"/>
      <c r="BC200" s="1"/>
      <c r="BD200" s="1"/>
      <c r="BE200" s="1"/>
      <c r="BF200" s="3"/>
      <c r="BG200" s="3"/>
      <c r="BH200" s="3"/>
      <c r="BI200" s="3"/>
    </row>
    <row r="201" spans="1:61" ht="30.75" x14ac:dyDescent="0.2">
      <c r="A201" s="186" t="s">
        <v>444</v>
      </c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  <c r="W201" s="186"/>
      <c r="X201" s="160"/>
      <c r="Y201" s="160"/>
      <c r="Z201" s="160"/>
      <c r="AA201" s="160"/>
      <c r="AB201" s="160"/>
      <c r="AC201" s="160"/>
      <c r="AD201" s="180"/>
      <c r="AE201" s="180"/>
      <c r="AF201" s="180"/>
      <c r="AG201" s="180"/>
      <c r="AH201" s="180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3"/>
      <c r="BG201" s="3"/>
      <c r="BH201" s="3"/>
      <c r="BI201" s="3"/>
    </row>
    <row r="202" spans="1:61" ht="30.75" x14ac:dyDescent="0.2">
      <c r="A202" s="187" t="s">
        <v>445</v>
      </c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0"/>
      <c r="AE202" s="13"/>
      <c r="AF202" s="13"/>
      <c r="AG202" s="13"/>
      <c r="AH202" s="13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3"/>
      <c r="BG202" s="3"/>
      <c r="BH202" s="3"/>
      <c r="BI202" s="3"/>
    </row>
    <row r="203" spans="1:61" ht="30.75" x14ac:dyDescent="0.45">
      <c r="A203" s="182" t="s">
        <v>446</v>
      </c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  <c r="AA203" s="182"/>
      <c r="AB203" s="182"/>
      <c r="AC203" s="181"/>
      <c r="AD203" s="181"/>
      <c r="AE203" s="181"/>
      <c r="AF203" s="181"/>
      <c r="AG203" s="181"/>
      <c r="AH203" s="18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3"/>
      <c r="BG203" s="3"/>
      <c r="BH203" s="3"/>
      <c r="BI203" s="3"/>
    </row>
  </sheetData>
  <mergeCells count="1214">
    <mergeCell ref="AV10:BD10"/>
    <mergeCell ref="A15:M15"/>
    <mergeCell ref="AR15:BI15"/>
    <mergeCell ref="A17:A18"/>
    <mergeCell ref="B17:E17"/>
    <mergeCell ref="F17:F18"/>
    <mergeCell ref="G17:I17"/>
    <mergeCell ref="J17:J18"/>
    <mergeCell ref="K17:N17"/>
    <mergeCell ref="O17:R17"/>
    <mergeCell ref="S2:AR2"/>
    <mergeCell ref="S4:AR4"/>
    <mergeCell ref="B5:P5"/>
    <mergeCell ref="Y5:AT5"/>
    <mergeCell ref="S6:AR6"/>
    <mergeCell ref="B10:F10"/>
    <mergeCell ref="BE17:BE18"/>
    <mergeCell ref="BF17:BF18"/>
    <mergeCell ref="BG17:BG18"/>
    <mergeCell ref="BH17:BH18"/>
    <mergeCell ref="BI17:BI18"/>
    <mergeCell ref="A32:A35"/>
    <mergeCell ref="B32:O35"/>
    <mergeCell ref="P32:Q35"/>
    <mergeCell ref="R32:S35"/>
    <mergeCell ref="T32:AE32"/>
    <mergeCell ref="AT17:AV17"/>
    <mergeCell ref="AW17:AW18"/>
    <mergeCell ref="AX17:BA17"/>
    <mergeCell ref="BB17:BB18"/>
    <mergeCell ref="BC17:BC18"/>
    <mergeCell ref="BD17:BD18"/>
    <mergeCell ref="AF17:AF18"/>
    <mergeCell ref="AG17:AI17"/>
    <mergeCell ref="AJ17:AJ18"/>
    <mergeCell ref="AK17:AN17"/>
    <mergeCell ref="AO17:AR17"/>
    <mergeCell ref="AS17:AS18"/>
    <mergeCell ref="S17:S18"/>
    <mergeCell ref="T17:V17"/>
    <mergeCell ref="W17:W18"/>
    <mergeCell ref="X17:Z17"/>
    <mergeCell ref="AA17:AA18"/>
    <mergeCell ref="AB17:AE17"/>
    <mergeCell ref="AL34:AN34"/>
    <mergeCell ref="AO34:AQ34"/>
    <mergeCell ref="AR34:AT34"/>
    <mergeCell ref="AU34:AW34"/>
    <mergeCell ref="AX34:AZ34"/>
    <mergeCell ref="BA34:BC34"/>
    <mergeCell ref="X34:Y35"/>
    <mergeCell ref="Z34:AA35"/>
    <mergeCell ref="AB34:AC35"/>
    <mergeCell ref="AD34:AE35"/>
    <mergeCell ref="AF34:AH34"/>
    <mergeCell ref="AI34:AK34"/>
    <mergeCell ref="AF32:BC32"/>
    <mergeCell ref="BD32:BE35"/>
    <mergeCell ref="BF32:BI35"/>
    <mergeCell ref="T33:U35"/>
    <mergeCell ref="V33:W35"/>
    <mergeCell ref="X33:AE33"/>
    <mergeCell ref="AF33:AK33"/>
    <mergeCell ref="AL33:AQ33"/>
    <mergeCell ref="AR33:AW33"/>
    <mergeCell ref="AX33:BC33"/>
    <mergeCell ref="X37:Y37"/>
    <mergeCell ref="Z37:AA37"/>
    <mergeCell ref="AB37:AC37"/>
    <mergeCell ref="AD37:AE37"/>
    <mergeCell ref="BD37:BE37"/>
    <mergeCell ref="BF37:BI37"/>
    <mergeCell ref="Z36:AA36"/>
    <mergeCell ref="AB36:AC36"/>
    <mergeCell ref="AD36:AE36"/>
    <mergeCell ref="BD36:BE36"/>
    <mergeCell ref="BF36:BI36"/>
    <mergeCell ref="B37:O37"/>
    <mergeCell ref="P37:Q37"/>
    <mergeCell ref="R37:S37"/>
    <mergeCell ref="T37:U37"/>
    <mergeCell ref="V37:W37"/>
    <mergeCell ref="B36:O36"/>
    <mergeCell ref="P36:Q36"/>
    <mergeCell ref="R36:S36"/>
    <mergeCell ref="T36:U36"/>
    <mergeCell ref="V36:W36"/>
    <mergeCell ref="X36:Y36"/>
    <mergeCell ref="X39:Y39"/>
    <mergeCell ref="Z39:AA39"/>
    <mergeCell ref="AB39:AC39"/>
    <mergeCell ref="AD39:AE39"/>
    <mergeCell ref="BD39:BE39"/>
    <mergeCell ref="BF39:BI39"/>
    <mergeCell ref="Z38:AA38"/>
    <mergeCell ref="AB38:AC38"/>
    <mergeCell ref="AD38:AE38"/>
    <mergeCell ref="BD38:BE38"/>
    <mergeCell ref="BF38:BI38"/>
    <mergeCell ref="B39:O39"/>
    <mergeCell ref="P39:Q39"/>
    <mergeCell ref="R39:S39"/>
    <mergeCell ref="T39:U39"/>
    <mergeCell ref="V39:W39"/>
    <mergeCell ref="B38:O38"/>
    <mergeCell ref="P38:Q38"/>
    <mergeCell ref="R38:S38"/>
    <mergeCell ref="T38:U38"/>
    <mergeCell ref="V38:W38"/>
    <mergeCell ref="X38:Y38"/>
    <mergeCell ref="X41:Y41"/>
    <mergeCell ref="Z41:AA41"/>
    <mergeCell ref="AB41:AC41"/>
    <mergeCell ref="AD41:AE41"/>
    <mergeCell ref="BD41:BE41"/>
    <mergeCell ref="BF41:BI41"/>
    <mergeCell ref="Z40:AA40"/>
    <mergeCell ref="AB40:AC40"/>
    <mergeCell ref="AD40:AE40"/>
    <mergeCell ref="BD40:BE40"/>
    <mergeCell ref="BF40:BI40"/>
    <mergeCell ref="B41:O41"/>
    <mergeCell ref="P41:Q41"/>
    <mergeCell ref="R41:S41"/>
    <mergeCell ref="T41:U41"/>
    <mergeCell ref="V41:W41"/>
    <mergeCell ref="B40:O40"/>
    <mergeCell ref="P40:Q40"/>
    <mergeCell ref="R40:S40"/>
    <mergeCell ref="T40:U40"/>
    <mergeCell ref="V40:W40"/>
    <mergeCell ref="X40:Y40"/>
    <mergeCell ref="X43:Y43"/>
    <mergeCell ref="Z43:AA43"/>
    <mergeCell ref="AB43:AC43"/>
    <mergeCell ref="AD43:AE43"/>
    <mergeCell ref="BD43:BE43"/>
    <mergeCell ref="BF43:BI43"/>
    <mergeCell ref="Z42:AA42"/>
    <mergeCell ref="AB42:AC42"/>
    <mergeCell ref="AD42:AE42"/>
    <mergeCell ref="BD42:BE42"/>
    <mergeCell ref="BF42:BI42"/>
    <mergeCell ref="B43:O43"/>
    <mergeCell ref="P43:Q43"/>
    <mergeCell ref="R43:S43"/>
    <mergeCell ref="T43:U43"/>
    <mergeCell ref="V43:W43"/>
    <mergeCell ref="B42:O42"/>
    <mergeCell ref="P42:Q42"/>
    <mergeCell ref="R42:S42"/>
    <mergeCell ref="T42:U42"/>
    <mergeCell ref="V42:W42"/>
    <mergeCell ref="X42:Y42"/>
    <mergeCell ref="X45:Y45"/>
    <mergeCell ref="Z45:AA45"/>
    <mergeCell ref="AB45:AC45"/>
    <mergeCell ref="AD45:AE45"/>
    <mergeCell ref="BD45:BE45"/>
    <mergeCell ref="BF45:BI45"/>
    <mergeCell ref="Z44:AA44"/>
    <mergeCell ref="AB44:AC44"/>
    <mergeCell ref="AD44:AE44"/>
    <mergeCell ref="BD44:BE44"/>
    <mergeCell ref="BF44:BI44"/>
    <mergeCell ref="B45:O45"/>
    <mergeCell ref="P45:Q45"/>
    <mergeCell ref="R45:S45"/>
    <mergeCell ref="T45:U45"/>
    <mergeCell ref="V45:W45"/>
    <mergeCell ref="B44:O44"/>
    <mergeCell ref="P44:Q44"/>
    <mergeCell ref="R44:S44"/>
    <mergeCell ref="T44:U44"/>
    <mergeCell ref="V44:W44"/>
    <mergeCell ref="X44:Y44"/>
    <mergeCell ref="X47:Y47"/>
    <mergeCell ref="Z47:AA47"/>
    <mergeCell ref="AB47:AC47"/>
    <mergeCell ref="AD47:AE47"/>
    <mergeCell ref="BD47:BE47"/>
    <mergeCell ref="BF47:BI47"/>
    <mergeCell ref="Z46:AA46"/>
    <mergeCell ref="AB46:AC46"/>
    <mergeCell ref="AD46:AE46"/>
    <mergeCell ref="BD46:BE46"/>
    <mergeCell ref="BF46:BI46"/>
    <mergeCell ref="B47:O47"/>
    <mergeCell ref="P47:Q47"/>
    <mergeCell ref="R47:S47"/>
    <mergeCell ref="T47:U47"/>
    <mergeCell ref="V47:W47"/>
    <mergeCell ref="B46:O46"/>
    <mergeCell ref="P46:Q46"/>
    <mergeCell ref="R46:S46"/>
    <mergeCell ref="T46:U46"/>
    <mergeCell ref="V46:W46"/>
    <mergeCell ref="X46:Y46"/>
    <mergeCell ref="X49:Y49"/>
    <mergeCell ref="Z49:AA49"/>
    <mergeCell ref="AB49:AC49"/>
    <mergeCell ref="AD49:AE49"/>
    <mergeCell ref="BD49:BE49"/>
    <mergeCell ref="BF49:BI49"/>
    <mergeCell ref="Z48:AA48"/>
    <mergeCell ref="AB48:AC48"/>
    <mergeCell ref="AD48:AE48"/>
    <mergeCell ref="BD48:BE48"/>
    <mergeCell ref="BF48:BI48"/>
    <mergeCell ref="B49:O49"/>
    <mergeCell ref="P49:Q49"/>
    <mergeCell ref="R49:S49"/>
    <mergeCell ref="T49:U49"/>
    <mergeCell ref="V49:W49"/>
    <mergeCell ref="B48:O48"/>
    <mergeCell ref="P48:Q48"/>
    <mergeCell ref="R48:S48"/>
    <mergeCell ref="T48:U48"/>
    <mergeCell ref="V48:W48"/>
    <mergeCell ref="X48:Y48"/>
    <mergeCell ref="X51:Y51"/>
    <mergeCell ref="Z51:AA51"/>
    <mergeCell ref="AB51:AC51"/>
    <mergeCell ref="AD51:AE51"/>
    <mergeCell ref="BD51:BE51"/>
    <mergeCell ref="BF51:BI51"/>
    <mergeCell ref="Z50:AA50"/>
    <mergeCell ref="AB50:AC50"/>
    <mergeCell ref="AD50:AE50"/>
    <mergeCell ref="BD50:BE50"/>
    <mergeCell ref="BF50:BI50"/>
    <mergeCell ref="B51:O51"/>
    <mergeCell ref="P51:Q51"/>
    <mergeCell ref="R51:S51"/>
    <mergeCell ref="T51:U51"/>
    <mergeCell ref="V51:W51"/>
    <mergeCell ref="B50:O50"/>
    <mergeCell ref="P50:Q50"/>
    <mergeCell ref="R50:S50"/>
    <mergeCell ref="T50:U50"/>
    <mergeCell ref="V50:W50"/>
    <mergeCell ref="X50:Y50"/>
    <mergeCell ref="X53:Y53"/>
    <mergeCell ref="Z53:AA53"/>
    <mergeCell ref="AB53:AC53"/>
    <mergeCell ref="AD53:AE53"/>
    <mergeCell ref="BD53:BE53"/>
    <mergeCell ref="BF53:BI53"/>
    <mergeCell ref="Z52:AA52"/>
    <mergeCell ref="AB52:AC52"/>
    <mergeCell ref="AD52:AE52"/>
    <mergeCell ref="BD52:BE52"/>
    <mergeCell ref="BF52:BI52"/>
    <mergeCell ref="B53:O53"/>
    <mergeCell ref="P53:Q53"/>
    <mergeCell ref="R53:S53"/>
    <mergeCell ref="T53:U53"/>
    <mergeCell ref="V53:W53"/>
    <mergeCell ref="B52:O52"/>
    <mergeCell ref="P52:Q52"/>
    <mergeCell ref="R52:S52"/>
    <mergeCell ref="T52:U52"/>
    <mergeCell ref="V52:W52"/>
    <mergeCell ref="X52:Y52"/>
    <mergeCell ref="V55:W55"/>
    <mergeCell ref="X55:Y55"/>
    <mergeCell ref="Z55:AA55"/>
    <mergeCell ref="AB55:AC55"/>
    <mergeCell ref="AD55:AE55"/>
    <mergeCell ref="BD55:BE55"/>
    <mergeCell ref="X54:Y54"/>
    <mergeCell ref="Z54:AA54"/>
    <mergeCell ref="AB54:AC54"/>
    <mergeCell ref="AD54:AE54"/>
    <mergeCell ref="BD54:BE54"/>
    <mergeCell ref="BF54:BI55"/>
    <mergeCell ref="A54:A55"/>
    <mergeCell ref="B54:O54"/>
    <mergeCell ref="P54:Q54"/>
    <mergeCell ref="R54:S54"/>
    <mergeCell ref="T54:U54"/>
    <mergeCell ref="V54:W54"/>
    <mergeCell ref="B55:O55"/>
    <mergeCell ref="P55:Q55"/>
    <mergeCell ref="R55:S55"/>
    <mergeCell ref="T55:U55"/>
    <mergeCell ref="V57:W57"/>
    <mergeCell ref="X57:Y57"/>
    <mergeCell ref="Z57:AA57"/>
    <mergeCell ref="AB57:AC57"/>
    <mergeCell ref="AD57:AE57"/>
    <mergeCell ref="BD57:BE57"/>
    <mergeCell ref="X56:Y56"/>
    <mergeCell ref="Z56:AA56"/>
    <mergeCell ref="AB56:AC56"/>
    <mergeCell ref="AD56:AE56"/>
    <mergeCell ref="BD56:BE56"/>
    <mergeCell ref="BF56:BI57"/>
    <mergeCell ref="A56:A57"/>
    <mergeCell ref="B56:O56"/>
    <mergeCell ref="P56:Q56"/>
    <mergeCell ref="R56:S56"/>
    <mergeCell ref="T56:U56"/>
    <mergeCell ref="V56:W56"/>
    <mergeCell ref="B57:O57"/>
    <mergeCell ref="P57:Q57"/>
    <mergeCell ref="R57:S57"/>
    <mergeCell ref="T57:U57"/>
    <mergeCell ref="AD59:AE59"/>
    <mergeCell ref="BD59:BE59"/>
    <mergeCell ref="BF59:BI59"/>
    <mergeCell ref="B60:O60"/>
    <mergeCell ref="P60:Q60"/>
    <mergeCell ref="R60:S60"/>
    <mergeCell ref="T60:U60"/>
    <mergeCell ref="V60:W60"/>
    <mergeCell ref="X60:Y60"/>
    <mergeCell ref="Z60:AA60"/>
    <mergeCell ref="B58:O58"/>
    <mergeCell ref="BD58:BE58"/>
    <mergeCell ref="B59:O59"/>
    <mergeCell ref="P59:Q59"/>
    <mergeCell ref="R59:S59"/>
    <mergeCell ref="T59:U59"/>
    <mergeCell ref="V59:W59"/>
    <mergeCell ref="X59:Y59"/>
    <mergeCell ref="Z59:AA59"/>
    <mergeCell ref="AB59:AC59"/>
    <mergeCell ref="X62:Y62"/>
    <mergeCell ref="Z62:AA62"/>
    <mergeCell ref="AB62:AC62"/>
    <mergeCell ref="AD62:AE62"/>
    <mergeCell ref="BD62:BE62"/>
    <mergeCell ref="BF62:BI62"/>
    <mergeCell ref="Z61:AA61"/>
    <mergeCell ref="AB61:AC61"/>
    <mergeCell ref="AD61:AE61"/>
    <mergeCell ref="BD61:BE61"/>
    <mergeCell ref="BF61:BI61"/>
    <mergeCell ref="B62:O62"/>
    <mergeCell ref="P62:Q62"/>
    <mergeCell ref="R62:S62"/>
    <mergeCell ref="T62:U62"/>
    <mergeCell ref="V62:W62"/>
    <mergeCell ref="AB60:AC60"/>
    <mergeCell ref="AD60:AE60"/>
    <mergeCell ref="BD60:BE60"/>
    <mergeCell ref="BF60:BI60"/>
    <mergeCell ref="B61:O61"/>
    <mergeCell ref="P61:Q61"/>
    <mergeCell ref="R61:S61"/>
    <mergeCell ref="T61:U61"/>
    <mergeCell ref="V61:W61"/>
    <mergeCell ref="X61:Y61"/>
    <mergeCell ref="X64:Y64"/>
    <mergeCell ref="Z64:AA64"/>
    <mergeCell ref="AB64:AC64"/>
    <mergeCell ref="AD64:AE64"/>
    <mergeCell ref="BD64:BE64"/>
    <mergeCell ref="BF64:BI64"/>
    <mergeCell ref="Z63:AA63"/>
    <mergeCell ref="AB63:AC63"/>
    <mergeCell ref="AD63:AE63"/>
    <mergeCell ref="BD63:BE63"/>
    <mergeCell ref="BF63:BI63"/>
    <mergeCell ref="B64:O64"/>
    <mergeCell ref="P64:Q64"/>
    <mergeCell ref="R64:S64"/>
    <mergeCell ref="T64:U64"/>
    <mergeCell ref="V64:W64"/>
    <mergeCell ref="B63:O63"/>
    <mergeCell ref="P63:Q63"/>
    <mergeCell ref="R63:S63"/>
    <mergeCell ref="T63:U63"/>
    <mergeCell ref="V63:W63"/>
    <mergeCell ref="X63:Y63"/>
    <mergeCell ref="X66:Y66"/>
    <mergeCell ref="Z66:AA66"/>
    <mergeCell ref="AB66:AC66"/>
    <mergeCell ref="AD66:AE66"/>
    <mergeCell ref="BD66:BE66"/>
    <mergeCell ref="BF66:BI66"/>
    <mergeCell ref="Z65:AA65"/>
    <mergeCell ref="AB65:AC65"/>
    <mergeCell ref="AD65:AE65"/>
    <mergeCell ref="BD65:BE65"/>
    <mergeCell ref="BF65:BI65"/>
    <mergeCell ref="B66:O66"/>
    <mergeCell ref="P66:Q66"/>
    <mergeCell ref="R66:S66"/>
    <mergeCell ref="T66:U66"/>
    <mergeCell ref="V66:W66"/>
    <mergeCell ref="B65:O65"/>
    <mergeCell ref="P65:Q65"/>
    <mergeCell ref="R65:S65"/>
    <mergeCell ref="T65:U65"/>
    <mergeCell ref="V65:W65"/>
    <mergeCell ref="X65:Y65"/>
    <mergeCell ref="Z68:AA68"/>
    <mergeCell ref="AB68:AC68"/>
    <mergeCell ref="AD68:AE68"/>
    <mergeCell ref="BD68:BE68"/>
    <mergeCell ref="Z67:AA67"/>
    <mergeCell ref="AB67:AC67"/>
    <mergeCell ref="AD67:AE67"/>
    <mergeCell ref="BD67:BE67"/>
    <mergeCell ref="BF67:BI67"/>
    <mergeCell ref="A68:A69"/>
    <mergeCell ref="B68:O68"/>
    <mergeCell ref="P68:Q68"/>
    <mergeCell ref="R68:S68"/>
    <mergeCell ref="T68:U68"/>
    <mergeCell ref="B67:O67"/>
    <mergeCell ref="P67:Q67"/>
    <mergeCell ref="R67:S67"/>
    <mergeCell ref="T67:U67"/>
    <mergeCell ref="V67:W67"/>
    <mergeCell ref="X67:Y67"/>
    <mergeCell ref="BD70:BE70"/>
    <mergeCell ref="BF70:BI70"/>
    <mergeCell ref="B71:O71"/>
    <mergeCell ref="P71:Q71"/>
    <mergeCell ref="R71:S71"/>
    <mergeCell ref="T71:U71"/>
    <mergeCell ref="V71:W71"/>
    <mergeCell ref="X71:Y71"/>
    <mergeCell ref="Z71:AA71"/>
    <mergeCell ref="AB71:AC71"/>
    <mergeCell ref="BD69:BE69"/>
    <mergeCell ref="B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BF68:BI69"/>
    <mergeCell ref="B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V68:W68"/>
    <mergeCell ref="X68:Y68"/>
    <mergeCell ref="AB72:AC72"/>
    <mergeCell ref="AD72:AE72"/>
    <mergeCell ref="BD72:BE72"/>
    <mergeCell ref="BF72:BI72"/>
    <mergeCell ref="B73:O73"/>
    <mergeCell ref="P73:Q73"/>
    <mergeCell ref="R73:S73"/>
    <mergeCell ref="T73:U73"/>
    <mergeCell ref="V73:W73"/>
    <mergeCell ref="X73:Y73"/>
    <mergeCell ref="AD71:AE71"/>
    <mergeCell ref="BD71:BE71"/>
    <mergeCell ref="BF71:BI71"/>
    <mergeCell ref="B72:O72"/>
    <mergeCell ref="P72:Q72"/>
    <mergeCell ref="R72:S72"/>
    <mergeCell ref="T72:U72"/>
    <mergeCell ref="V72:W72"/>
    <mergeCell ref="X72:Y72"/>
    <mergeCell ref="Z72:AA72"/>
    <mergeCell ref="B75:O75"/>
    <mergeCell ref="BD75:BE75"/>
    <mergeCell ref="BF75:BI75"/>
    <mergeCell ref="B76:O76"/>
    <mergeCell ref="P76:Q76"/>
    <mergeCell ref="R76:S76"/>
    <mergeCell ref="T76:U76"/>
    <mergeCell ref="V76:W76"/>
    <mergeCell ref="X76:Y76"/>
    <mergeCell ref="Z76:AA76"/>
    <mergeCell ref="X74:Y74"/>
    <mergeCell ref="Z74:AA74"/>
    <mergeCell ref="AB74:AC74"/>
    <mergeCell ref="AD74:AE74"/>
    <mergeCell ref="BD74:BE74"/>
    <mergeCell ref="BF74:BI74"/>
    <mergeCell ref="Z73:AA73"/>
    <mergeCell ref="AB73:AC73"/>
    <mergeCell ref="AD73:AE73"/>
    <mergeCell ref="BD73:BE73"/>
    <mergeCell ref="BF73:BI73"/>
    <mergeCell ref="B74:O74"/>
    <mergeCell ref="P74:Q74"/>
    <mergeCell ref="R74:S74"/>
    <mergeCell ref="T74:U74"/>
    <mergeCell ref="V74:W74"/>
    <mergeCell ref="X78:Y78"/>
    <mergeCell ref="Z78:AA78"/>
    <mergeCell ref="AB78:AC78"/>
    <mergeCell ref="AD78:AE78"/>
    <mergeCell ref="BD78:BE78"/>
    <mergeCell ref="BF78:BI78"/>
    <mergeCell ref="Z77:AA77"/>
    <mergeCell ref="AB77:AC77"/>
    <mergeCell ref="AD77:AE77"/>
    <mergeCell ref="BD77:BE77"/>
    <mergeCell ref="BF77:BI77"/>
    <mergeCell ref="B78:O78"/>
    <mergeCell ref="P78:Q78"/>
    <mergeCell ref="R78:S78"/>
    <mergeCell ref="T78:U78"/>
    <mergeCell ref="V78:W78"/>
    <mergeCell ref="AB76:AC76"/>
    <mergeCell ref="AD76:AE76"/>
    <mergeCell ref="BD76:BE76"/>
    <mergeCell ref="BF76:BI76"/>
    <mergeCell ref="B77:O77"/>
    <mergeCell ref="P77:Q77"/>
    <mergeCell ref="R77:S77"/>
    <mergeCell ref="T77:U77"/>
    <mergeCell ref="V77:W77"/>
    <mergeCell ref="X77:Y77"/>
    <mergeCell ref="AB80:AC80"/>
    <mergeCell ref="AD80:AE80"/>
    <mergeCell ref="BD80:BE80"/>
    <mergeCell ref="BF80:BI81"/>
    <mergeCell ref="B81:O81"/>
    <mergeCell ref="P81:Q81"/>
    <mergeCell ref="R81:S81"/>
    <mergeCell ref="T81:U81"/>
    <mergeCell ref="V81:W81"/>
    <mergeCell ref="X81:Y81"/>
    <mergeCell ref="B79:O79"/>
    <mergeCell ref="BF79:BI79"/>
    <mergeCell ref="A80:A81"/>
    <mergeCell ref="B80:O80"/>
    <mergeCell ref="P80:Q80"/>
    <mergeCell ref="R80:S80"/>
    <mergeCell ref="T80:U80"/>
    <mergeCell ref="V80:W80"/>
    <mergeCell ref="X80:Y80"/>
    <mergeCell ref="Z80:AA80"/>
    <mergeCell ref="Z82:AA82"/>
    <mergeCell ref="AB82:AC82"/>
    <mergeCell ref="AD82:AE82"/>
    <mergeCell ref="BD82:BE82"/>
    <mergeCell ref="BF82:BI82"/>
    <mergeCell ref="B83:O83"/>
    <mergeCell ref="BD83:BE83"/>
    <mergeCell ref="BF83:BI83"/>
    <mergeCell ref="Z81:AA81"/>
    <mergeCell ref="AB81:AC81"/>
    <mergeCell ref="AD81:AE81"/>
    <mergeCell ref="BD81:BE81"/>
    <mergeCell ref="B82:O82"/>
    <mergeCell ref="P82:Q82"/>
    <mergeCell ref="R82:S82"/>
    <mergeCell ref="T82:U82"/>
    <mergeCell ref="V82:W82"/>
    <mergeCell ref="X82:Y82"/>
    <mergeCell ref="X85:Y85"/>
    <mergeCell ref="Z85:AA85"/>
    <mergeCell ref="AB85:AC85"/>
    <mergeCell ref="AD85:AE85"/>
    <mergeCell ref="BD85:BE85"/>
    <mergeCell ref="BF85:BI85"/>
    <mergeCell ref="Z84:AA84"/>
    <mergeCell ref="AB84:AC84"/>
    <mergeCell ref="AD84:AE84"/>
    <mergeCell ref="BD84:BE84"/>
    <mergeCell ref="BF84:BI84"/>
    <mergeCell ref="B85:O85"/>
    <mergeCell ref="P85:Q85"/>
    <mergeCell ref="R85:S85"/>
    <mergeCell ref="T85:U85"/>
    <mergeCell ref="V85:W85"/>
    <mergeCell ref="B84:O84"/>
    <mergeCell ref="P84:Q84"/>
    <mergeCell ref="R84:S84"/>
    <mergeCell ref="T84:U84"/>
    <mergeCell ref="V84:W84"/>
    <mergeCell ref="X84:Y84"/>
    <mergeCell ref="AB88:AC88"/>
    <mergeCell ref="AD88:AE88"/>
    <mergeCell ref="BD88:BE88"/>
    <mergeCell ref="BF88:BI88"/>
    <mergeCell ref="B89:O89"/>
    <mergeCell ref="BF89:BI89"/>
    <mergeCell ref="AD87:AE87"/>
    <mergeCell ref="BD87:BE87"/>
    <mergeCell ref="BF87:BI87"/>
    <mergeCell ref="B88:O88"/>
    <mergeCell ref="P88:Q88"/>
    <mergeCell ref="R88:S88"/>
    <mergeCell ref="T88:U88"/>
    <mergeCell ref="V88:W88"/>
    <mergeCell ref="X88:Y88"/>
    <mergeCell ref="Z88:AA88"/>
    <mergeCell ref="B86:O86"/>
    <mergeCell ref="BF86:BI86"/>
    <mergeCell ref="B87:O87"/>
    <mergeCell ref="P87:Q87"/>
    <mergeCell ref="R87:S87"/>
    <mergeCell ref="T87:U87"/>
    <mergeCell ref="V87:W87"/>
    <mergeCell ref="X87:Y87"/>
    <mergeCell ref="Z87:AA87"/>
    <mergeCell ref="AB87:AC87"/>
    <mergeCell ref="V91:W91"/>
    <mergeCell ref="X91:Y91"/>
    <mergeCell ref="Z91:AA91"/>
    <mergeCell ref="AB91:AC91"/>
    <mergeCell ref="AD91:AE91"/>
    <mergeCell ref="BD91:BE91"/>
    <mergeCell ref="X90:Y90"/>
    <mergeCell ref="Z90:AA90"/>
    <mergeCell ref="AB90:AC90"/>
    <mergeCell ref="AD90:AE90"/>
    <mergeCell ref="BD90:BE90"/>
    <mergeCell ref="BF90:BI91"/>
    <mergeCell ref="A90:A91"/>
    <mergeCell ref="B90:O90"/>
    <mergeCell ref="P90:Q90"/>
    <mergeCell ref="R90:S90"/>
    <mergeCell ref="T90:U90"/>
    <mergeCell ref="V90:W90"/>
    <mergeCell ref="B91:O91"/>
    <mergeCell ref="P91:Q91"/>
    <mergeCell ref="R91:S91"/>
    <mergeCell ref="T91:U91"/>
    <mergeCell ref="X93:Y93"/>
    <mergeCell ref="Z93:AA93"/>
    <mergeCell ref="AB93:AC93"/>
    <mergeCell ref="AD93:AE93"/>
    <mergeCell ref="BD93:BE93"/>
    <mergeCell ref="BF93:BI94"/>
    <mergeCell ref="Z94:AA94"/>
    <mergeCell ref="AB94:AC94"/>
    <mergeCell ref="AD94:AE94"/>
    <mergeCell ref="BD94:BE94"/>
    <mergeCell ref="Z92:AA92"/>
    <mergeCell ref="AB92:AC92"/>
    <mergeCell ref="AD92:AE92"/>
    <mergeCell ref="BD92:BE92"/>
    <mergeCell ref="BF92:BI92"/>
    <mergeCell ref="B93:O93"/>
    <mergeCell ref="P93:Q93"/>
    <mergeCell ref="R93:S93"/>
    <mergeCell ref="T93:U93"/>
    <mergeCell ref="V93:W93"/>
    <mergeCell ref="B92:O92"/>
    <mergeCell ref="P92:Q92"/>
    <mergeCell ref="R92:S92"/>
    <mergeCell ref="T92:U92"/>
    <mergeCell ref="V92:W92"/>
    <mergeCell ref="X92:Y92"/>
    <mergeCell ref="Z95:AA95"/>
    <mergeCell ref="AB95:AC95"/>
    <mergeCell ref="AD95:AE95"/>
    <mergeCell ref="BD95:BE95"/>
    <mergeCell ref="BF95:BI95"/>
    <mergeCell ref="B96:O96"/>
    <mergeCell ref="P96:Q96"/>
    <mergeCell ref="R96:S96"/>
    <mergeCell ref="T96:U96"/>
    <mergeCell ref="V96:W96"/>
    <mergeCell ref="B95:O95"/>
    <mergeCell ref="P95:Q95"/>
    <mergeCell ref="R95:S95"/>
    <mergeCell ref="T95:U95"/>
    <mergeCell ref="V95:W95"/>
    <mergeCell ref="X95:Y95"/>
    <mergeCell ref="B94:O94"/>
    <mergeCell ref="P94:Q94"/>
    <mergeCell ref="R94:S94"/>
    <mergeCell ref="T94:U94"/>
    <mergeCell ref="V94:W94"/>
    <mergeCell ref="X94:Y94"/>
    <mergeCell ref="Z97:AA97"/>
    <mergeCell ref="AB97:AC97"/>
    <mergeCell ref="AD97:AE97"/>
    <mergeCell ref="BD97:BE97"/>
    <mergeCell ref="BF97:BI97"/>
    <mergeCell ref="A98:A99"/>
    <mergeCell ref="B98:O98"/>
    <mergeCell ref="P98:Q98"/>
    <mergeCell ref="R98:S98"/>
    <mergeCell ref="T98:U98"/>
    <mergeCell ref="B97:O97"/>
    <mergeCell ref="P97:Q97"/>
    <mergeCell ref="R97:S97"/>
    <mergeCell ref="T97:U97"/>
    <mergeCell ref="V97:W97"/>
    <mergeCell ref="X97:Y97"/>
    <mergeCell ref="X96:Y96"/>
    <mergeCell ref="Z96:AA96"/>
    <mergeCell ref="AB96:AC96"/>
    <mergeCell ref="AD96:AE96"/>
    <mergeCell ref="BD96:BE96"/>
    <mergeCell ref="BF96:BI96"/>
    <mergeCell ref="BD99:BE99"/>
    <mergeCell ref="B100:O100"/>
    <mergeCell ref="BF100:BI100"/>
    <mergeCell ref="A101:A102"/>
    <mergeCell ref="B101:O101"/>
    <mergeCell ref="P101:Q101"/>
    <mergeCell ref="R101:S101"/>
    <mergeCell ref="T101:U101"/>
    <mergeCell ref="V101:W101"/>
    <mergeCell ref="X101:Y101"/>
    <mergeCell ref="BF98:BI99"/>
    <mergeCell ref="B99:O99"/>
    <mergeCell ref="P99:Q99"/>
    <mergeCell ref="R99:S99"/>
    <mergeCell ref="T99:U99"/>
    <mergeCell ref="V99:W99"/>
    <mergeCell ref="X99:Y99"/>
    <mergeCell ref="Z99:AA99"/>
    <mergeCell ref="AB99:AC99"/>
    <mergeCell ref="AD99:AE99"/>
    <mergeCell ref="V98:W98"/>
    <mergeCell ref="X98:Y98"/>
    <mergeCell ref="Z98:AA98"/>
    <mergeCell ref="AB98:AC98"/>
    <mergeCell ref="AD98:AE98"/>
    <mergeCell ref="BD98:BE98"/>
    <mergeCell ref="X102:Y102"/>
    <mergeCell ref="Z102:AA102"/>
    <mergeCell ref="AB102:AC102"/>
    <mergeCell ref="AD102:AE102"/>
    <mergeCell ref="BD102:BE102"/>
    <mergeCell ref="B103:O103"/>
    <mergeCell ref="P103:Q103"/>
    <mergeCell ref="R103:S103"/>
    <mergeCell ref="T103:U103"/>
    <mergeCell ref="V103:W103"/>
    <mergeCell ref="Z101:AA101"/>
    <mergeCell ref="AB101:AC101"/>
    <mergeCell ref="AD101:AE101"/>
    <mergeCell ref="BD101:BE101"/>
    <mergeCell ref="BF101:BI102"/>
    <mergeCell ref="B102:O102"/>
    <mergeCell ref="P102:Q102"/>
    <mergeCell ref="R102:S102"/>
    <mergeCell ref="T102:U102"/>
    <mergeCell ref="V102:W102"/>
    <mergeCell ref="Z104:AA104"/>
    <mergeCell ref="AB104:AC104"/>
    <mergeCell ref="AD104:AE104"/>
    <mergeCell ref="BD104:BE104"/>
    <mergeCell ref="BF104:BI104"/>
    <mergeCell ref="B105:O105"/>
    <mergeCell ref="P105:Q105"/>
    <mergeCell ref="R105:S105"/>
    <mergeCell ref="T105:U105"/>
    <mergeCell ref="V105:W105"/>
    <mergeCell ref="B104:O104"/>
    <mergeCell ref="P104:Q104"/>
    <mergeCell ref="R104:S104"/>
    <mergeCell ref="T104:U104"/>
    <mergeCell ref="V104:W104"/>
    <mergeCell ref="X104:Y104"/>
    <mergeCell ref="X103:Y103"/>
    <mergeCell ref="Z103:AA103"/>
    <mergeCell ref="AB103:AC103"/>
    <mergeCell ref="AD103:AE103"/>
    <mergeCell ref="BD103:BE103"/>
    <mergeCell ref="BF103:BI103"/>
    <mergeCell ref="Z106:AA106"/>
    <mergeCell ref="AB106:AC106"/>
    <mergeCell ref="AD106:AE106"/>
    <mergeCell ref="BD106:BE106"/>
    <mergeCell ref="BF106:BI106"/>
    <mergeCell ref="B107:O107"/>
    <mergeCell ref="B106:O106"/>
    <mergeCell ref="P106:Q106"/>
    <mergeCell ref="R106:S106"/>
    <mergeCell ref="T106:U106"/>
    <mergeCell ref="V106:W106"/>
    <mergeCell ref="X106:Y106"/>
    <mergeCell ref="X105:Y105"/>
    <mergeCell ref="Z105:AA105"/>
    <mergeCell ref="AB105:AC105"/>
    <mergeCell ref="AD105:AE105"/>
    <mergeCell ref="BD105:BE105"/>
    <mergeCell ref="BF105:BI105"/>
    <mergeCell ref="X109:Y109"/>
    <mergeCell ref="Z109:AA109"/>
    <mergeCell ref="AB109:AC109"/>
    <mergeCell ref="AD109:AE109"/>
    <mergeCell ref="BD109:BE109"/>
    <mergeCell ref="BF109:BI109"/>
    <mergeCell ref="Z108:AA108"/>
    <mergeCell ref="AB108:AC108"/>
    <mergeCell ref="AD108:AE108"/>
    <mergeCell ref="BD108:BE108"/>
    <mergeCell ref="BF108:BI108"/>
    <mergeCell ref="B109:O109"/>
    <mergeCell ref="P109:Q109"/>
    <mergeCell ref="R109:S109"/>
    <mergeCell ref="T109:U109"/>
    <mergeCell ref="V109:W109"/>
    <mergeCell ref="B108:O108"/>
    <mergeCell ref="P108:Q108"/>
    <mergeCell ref="R108:S108"/>
    <mergeCell ref="T108:U108"/>
    <mergeCell ref="V108:W108"/>
    <mergeCell ref="X108:Y108"/>
    <mergeCell ref="X111:Y111"/>
    <mergeCell ref="Z111:AA111"/>
    <mergeCell ref="AB111:AC111"/>
    <mergeCell ref="AD111:AE111"/>
    <mergeCell ref="BD111:BE111"/>
    <mergeCell ref="BF111:BI111"/>
    <mergeCell ref="Z110:AA110"/>
    <mergeCell ref="AB110:AC110"/>
    <mergeCell ref="AD110:AE110"/>
    <mergeCell ref="BD110:BE110"/>
    <mergeCell ref="BF110:BI110"/>
    <mergeCell ref="B111:O111"/>
    <mergeCell ref="P111:Q111"/>
    <mergeCell ref="R111:S111"/>
    <mergeCell ref="T111:U111"/>
    <mergeCell ref="V111:W111"/>
    <mergeCell ref="B110:O110"/>
    <mergeCell ref="P110:Q110"/>
    <mergeCell ref="R110:S110"/>
    <mergeCell ref="T110:U110"/>
    <mergeCell ref="V110:W110"/>
    <mergeCell ref="X110:Y110"/>
    <mergeCell ref="Z113:AA113"/>
    <mergeCell ref="AB113:AC113"/>
    <mergeCell ref="AD113:AE113"/>
    <mergeCell ref="BD113:BE113"/>
    <mergeCell ref="BF113:BI113"/>
    <mergeCell ref="B114:O114"/>
    <mergeCell ref="T114:U114"/>
    <mergeCell ref="V114:W114"/>
    <mergeCell ref="X114:Y114"/>
    <mergeCell ref="AB114:AC114"/>
    <mergeCell ref="Z112:AA112"/>
    <mergeCell ref="AD112:AE112"/>
    <mergeCell ref="BD112:BE112"/>
    <mergeCell ref="BF112:BI112"/>
    <mergeCell ref="B113:O113"/>
    <mergeCell ref="P113:Q113"/>
    <mergeCell ref="R113:S113"/>
    <mergeCell ref="T113:U113"/>
    <mergeCell ref="V113:W113"/>
    <mergeCell ref="X113:Y113"/>
    <mergeCell ref="B112:O112"/>
    <mergeCell ref="P112:Q112"/>
    <mergeCell ref="R112:S112"/>
    <mergeCell ref="T112:U112"/>
    <mergeCell ref="V112:W112"/>
    <mergeCell ref="X112:Y112"/>
    <mergeCell ref="BD115:BE115"/>
    <mergeCell ref="BF115:BI115"/>
    <mergeCell ref="B116:O116"/>
    <mergeCell ref="P116:Q116"/>
    <mergeCell ref="R116:S116"/>
    <mergeCell ref="T116:U116"/>
    <mergeCell ref="V116:W116"/>
    <mergeCell ref="X116:Y116"/>
    <mergeCell ref="Z116:AA116"/>
    <mergeCell ref="AB116:AC116"/>
    <mergeCell ref="BF114:BI114"/>
    <mergeCell ref="B115:O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AB117:AC117"/>
    <mergeCell ref="AD117:AE117"/>
    <mergeCell ref="BF117:BI117"/>
    <mergeCell ref="B118:O118"/>
    <mergeCell ref="P118:Q118"/>
    <mergeCell ref="R118:S118"/>
    <mergeCell ref="T118:U118"/>
    <mergeCell ref="V118:W118"/>
    <mergeCell ref="X118:Y118"/>
    <mergeCell ref="Z118:AA118"/>
    <mergeCell ref="AD116:AE116"/>
    <mergeCell ref="BD116:BE116"/>
    <mergeCell ref="BF116:BI116"/>
    <mergeCell ref="B117:O117"/>
    <mergeCell ref="P117:Q117"/>
    <mergeCell ref="R117:S117"/>
    <mergeCell ref="T117:U117"/>
    <mergeCell ref="V117:W117"/>
    <mergeCell ref="X117:Y117"/>
    <mergeCell ref="Z117:AA117"/>
    <mergeCell ref="Z119:AA119"/>
    <mergeCell ref="AB119:AC119"/>
    <mergeCell ref="AD119:AE119"/>
    <mergeCell ref="BD119:BE119"/>
    <mergeCell ref="BF119:BI119"/>
    <mergeCell ref="A120:S120"/>
    <mergeCell ref="T120:U120"/>
    <mergeCell ref="V120:W120"/>
    <mergeCell ref="X120:Y120"/>
    <mergeCell ref="Z120:AA120"/>
    <mergeCell ref="AB118:AC118"/>
    <mergeCell ref="AD118:AE118"/>
    <mergeCell ref="BD118:BE118"/>
    <mergeCell ref="BF118:BI118"/>
    <mergeCell ref="B119:O119"/>
    <mergeCell ref="P119:Q119"/>
    <mergeCell ref="R119:S119"/>
    <mergeCell ref="T119:U119"/>
    <mergeCell ref="V119:W119"/>
    <mergeCell ref="X119:Y119"/>
    <mergeCell ref="A122:S122"/>
    <mergeCell ref="T122:U122"/>
    <mergeCell ref="V122:W122"/>
    <mergeCell ref="X122:Y122"/>
    <mergeCell ref="Z122:AA122"/>
    <mergeCell ref="AD121:AE121"/>
    <mergeCell ref="AF121:AH121"/>
    <mergeCell ref="AI121:AK121"/>
    <mergeCell ref="AL121:AN121"/>
    <mergeCell ref="AO121:AQ121"/>
    <mergeCell ref="AR121:AT121"/>
    <mergeCell ref="AB120:AC120"/>
    <mergeCell ref="AD120:AE120"/>
    <mergeCell ref="BD120:BE120"/>
    <mergeCell ref="BF120:BI120"/>
    <mergeCell ref="A121:S121"/>
    <mergeCell ref="T121:U121"/>
    <mergeCell ref="V121:W121"/>
    <mergeCell ref="X121:Y121"/>
    <mergeCell ref="Z121:AA121"/>
    <mergeCell ref="AB121:AC121"/>
    <mergeCell ref="AR122:AT122"/>
    <mergeCell ref="AU122:AW122"/>
    <mergeCell ref="AX122:AZ122"/>
    <mergeCell ref="BA122:BC122"/>
    <mergeCell ref="BD122:BE122"/>
    <mergeCell ref="BF122:BI122"/>
    <mergeCell ref="AB122:AC122"/>
    <mergeCell ref="AD122:AE122"/>
    <mergeCell ref="AF122:AH122"/>
    <mergeCell ref="AI122:AK122"/>
    <mergeCell ref="AL122:AN122"/>
    <mergeCell ref="AO122:AQ122"/>
    <mergeCell ref="AU121:AW121"/>
    <mergeCell ref="AX121:AZ121"/>
    <mergeCell ref="BA121:BC121"/>
    <mergeCell ref="BD121:BE121"/>
    <mergeCell ref="BF121:BI121"/>
    <mergeCell ref="AU123:AW123"/>
    <mergeCell ref="AX123:AZ123"/>
    <mergeCell ref="BA123:BC123"/>
    <mergeCell ref="BD123:BE123"/>
    <mergeCell ref="BF123:BI123"/>
    <mergeCell ref="A124:S124"/>
    <mergeCell ref="T124:U124"/>
    <mergeCell ref="V124:W124"/>
    <mergeCell ref="X124:Y124"/>
    <mergeCell ref="Z124:AA124"/>
    <mergeCell ref="AD123:AE123"/>
    <mergeCell ref="AF123:AH123"/>
    <mergeCell ref="AI123:AK123"/>
    <mergeCell ref="AL123:AN123"/>
    <mergeCell ref="AO123:AQ123"/>
    <mergeCell ref="AR123:AT123"/>
    <mergeCell ref="A123:S123"/>
    <mergeCell ref="T123:U123"/>
    <mergeCell ref="V123:W123"/>
    <mergeCell ref="X123:Y123"/>
    <mergeCell ref="Z123:AA123"/>
    <mergeCell ref="AB123:AC123"/>
    <mergeCell ref="T125:U125"/>
    <mergeCell ref="V125:W125"/>
    <mergeCell ref="X125:Y125"/>
    <mergeCell ref="Z125:AA125"/>
    <mergeCell ref="AB125:AC125"/>
    <mergeCell ref="AR124:AT124"/>
    <mergeCell ref="AU124:AW124"/>
    <mergeCell ref="AX124:AZ124"/>
    <mergeCell ref="BA124:BC124"/>
    <mergeCell ref="BD124:BE124"/>
    <mergeCell ref="BF124:BI124"/>
    <mergeCell ref="AB124:AC124"/>
    <mergeCell ref="AD124:AE124"/>
    <mergeCell ref="AF124:AH124"/>
    <mergeCell ref="AI124:AK124"/>
    <mergeCell ref="AL124:AN124"/>
    <mergeCell ref="AO124:AQ124"/>
    <mergeCell ref="Z127:AB127"/>
    <mergeCell ref="AC127:AE127"/>
    <mergeCell ref="AF127:AJ127"/>
    <mergeCell ref="AK127:AO127"/>
    <mergeCell ref="AP127:AT127"/>
    <mergeCell ref="AU127:BI129"/>
    <mergeCell ref="Z128:AB128"/>
    <mergeCell ref="AC128:AE128"/>
    <mergeCell ref="AF128:AJ129"/>
    <mergeCell ref="AK128:AO129"/>
    <mergeCell ref="A127:G127"/>
    <mergeCell ref="H127:J127"/>
    <mergeCell ref="K127:M127"/>
    <mergeCell ref="N127:P127"/>
    <mergeCell ref="Q127:V127"/>
    <mergeCell ref="W127:Y127"/>
    <mergeCell ref="AU125:AW125"/>
    <mergeCell ref="AX125:AZ125"/>
    <mergeCell ref="BA125:BC125"/>
    <mergeCell ref="BD125:BE125"/>
    <mergeCell ref="BF125:BI125"/>
    <mergeCell ref="A126:P126"/>
    <mergeCell ref="Q126:AE126"/>
    <mergeCell ref="AF126:AT126"/>
    <mergeCell ref="AU126:BI126"/>
    <mergeCell ref="AD125:AE125"/>
    <mergeCell ref="AF125:AH125"/>
    <mergeCell ref="AI125:AK125"/>
    <mergeCell ref="AL125:AN125"/>
    <mergeCell ref="AO125:AQ125"/>
    <mergeCell ref="AR125:AT125"/>
    <mergeCell ref="A125:S125"/>
    <mergeCell ref="AA130:AG131"/>
    <mergeCell ref="A132:D132"/>
    <mergeCell ref="E132:BE132"/>
    <mergeCell ref="BF132:BI132"/>
    <mergeCell ref="A133:D133"/>
    <mergeCell ref="E133:BE133"/>
    <mergeCell ref="BF133:BI133"/>
    <mergeCell ref="AP128:AT129"/>
    <mergeCell ref="A129:G129"/>
    <mergeCell ref="H129:J129"/>
    <mergeCell ref="K129:M129"/>
    <mergeCell ref="N129:P129"/>
    <mergeCell ref="Q129:V129"/>
    <mergeCell ref="W129:Y129"/>
    <mergeCell ref="Z129:AB129"/>
    <mergeCell ref="AC129:AE129"/>
    <mergeCell ref="A128:G128"/>
    <mergeCell ref="H128:J128"/>
    <mergeCell ref="K128:M128"/>
    <mergeCell ref="N128:P128"/>
    <mergeCell ref="Q128:V128"/>
    <mergeCell ref="W128:Y128"/>
    <mergeCell ref="A138:D138"/>
    <mergeCell ref="E138:BE138"/>
    <mergeCell ref="BF138:BI138"/>
    <mergeCell ref="A139:D139"/>
    <mergeCell ref="E139:BE139"/>
    <mergeCell ref="BF139:BI139"/>
    <mergeCell ref="A136:D136"/>
    <mergeCell ref="E136:BE136"/>
    <mergeCell ref="BF136:BI136"/>
    <mergeCell ref="A137:D137"/>
    <mergeCell ref="E137:BE137"/>
    <mergeCell ref="BF137:BI137"/>
    <mergeCell ref="A134:D134"/>
    <mergeCell ref="E134:BE134"/>
    <mergeCell ref="BF134:BI134"/>
    <mergeCell ref="A135:D135"/>
    <mergeCell ref="E135:BE135"/>
    <mergeCell ref="BF135:BI135"/>
    <mergeCell ref="A144:D144"/>
    <mergeCell ref="E144:BE144"/>
    <mergeCell ref="BF144:BI144"/>
    <mergeCell ref="A145:D145"/>
    <mergeCell ref="E145:BE145"/>
    <mergeCell ref="BF145:BI145"/>
    <mergeCell ref="A142:D142"/>
    <mergeCell ref="E142:BE142"/>
    <mergeCell ref="BF142:BI142"/>
    <mergeCell ref="A143:D143"/>
    <mergeCell ref="E143:BE143"/>
    <mergeCell ref="BF143:BI143"/>
    <mergeCell ref="A140:D140"/>
    <mergeCell ref="E140:BE140"/>
    <mergeCell ref="BF140:BI140"/>
    <mergeCell ref="A141:D141"/>
    <mergeCell ref="E141:BE141"/>
    <mergeCell ref="BF141:BI141"/>
    <mergeCell ref="A150:D150"/>
    <mergeCell ref="E150:BE150"/>
    <mergeCell ref="BF150:BI150"/>
    <mergeCell ref="A151:D151"/>
    <mergeCell ref="E151:BE151"/>
    <mergeCell ref="BF151:BI151"/>
    <mergeCell ref="A148:D148"/>
    <mergeCell ref="E148:BE148"/>
    <mergeCell ref="BF148:BI148"/>
    <mergeCell ref="A149:D149"/>
    <mergeCell ref="E149:BE149"/>
    <mergeCell ref="BF149:BI149"/>
    <mergeCell ref="A146:D146"/>
    <mergeCell ref="E146:BE146"/>
    <mergeCell ref="BF146:BI146"/>
    <mergeCell ref="A147:D147"/>
    <mergeCell ref="E147:BE147"/>
    <mergeCell ref="BF147:BI147"/>
    <mergeCell ref="A156:D156"/>
    <mergeCell ref="E156:BE156"/>
    <mergeCell ref="BF156:BI156"/>
    <mergeCell ref="A157:D157"/>
    <mergeCell ref="E157:BE157"/>
    <mergeCell ref="BF157:BI157"/>
    <mergeCell ref="A154:D154"/>
    <mergeCell ref="E154:BE154"/>
    <mergeCell ref="BF154:BI154"/>
    <mergeCell ref="A155:D155"/>
    <mergeCell ref="E155:BE155"/>
    <mergeCell ref="BF155:BI155"/>
    <mergeCell ref="A152:D152"/>
    <mergeCell ref="E152:BE152"/>
    <mergeCell ref="BF152:BI152"/>
    <mergeCell ref="A153:D153"/>
    <mergeCell ref="E153:BE153"/>
    <mergeCell ref="BF153:BI153"/>
    <mergeCell ref="A162:D162"/>
    <mergeCell ref="E162:BE162"/>
    <mergeCell ref="BF162:BI162"/>
    <mergeCell ref="A163:D163"/>
    <mergeCell ref="E163:BE163"/>
    <mergeCell ref="BF163:BI163"/>
    <mergeCell ref="A160:D160"/>
    <mergeCell ref="E160:BE160"/>
    <mergeCell ref="BF160:BI160"/>
    <mergeCell ref="A161:D161"/>
    <mergeCell ref="E161:BE161"/>
    <mergeCell ref="BF161:BI161"/>
    <mergeCell ref="A158:D158"/>
    <mergeCell ref="E158:BE158"/>
    <mergeCell ref="BF158:BI158"/>
    <mergeCell ref="A159:D159"/>
    <mergeCell ref="E159:BE159"/>
    <mergeCell ref="BF159:BI159"/>
    <mergeCell ref="A168:D168"/>
    <mergeCell ref="E168:BE168"/>
    <mergeCell ref="BF168:BI168"/>
    <mergeCell ref="A169:D169"/>
    <mergeCell ref="E169:BE169"/>
    <mergeCell ref="BF169:BI169"/>
    <mergeCell ref="A166:D166"/>
    <mergeCell ref="E166:BE166"/>
    <mergeCell ref="BF166:BI166"/>
    <mergeCell ref="A167:D167"/>
    <mergeCell ref="E167:BE167"/>
    <mergeCell ref="BF167:BI167"/>
    <mergeCell ref="A164:D164"/>
    <mergeCell ref="E164:BE164"/>
    <mergeCell ref="BF164:BI164"/>
    <mergeCell ref="A165:D165"/>
    <mergeCell ref="E165:BE165"/>
    <mergeCell ref="BF165:BI165"/>
    <mergeCell ref="A174:D174"/>
    <mergeCell ref="E174:BE174"/>
    <mergeCell ref="BF174:BI174"/>
    <mergeCell ref="A175:D175"/>
    <mergeCell ref="E175:BE175"/>
    <mergeCell ref="BF175:BI175"/>
    <mergeCell ref="A172:D172"/>
    <mergeCell ref="E172:BE172"/>
    <mergeCell ref="BF172:BI172"/>
    <mergeCell ref="A173:D173"/>
    <mergeCell ref="E173:BE173"/>
    <mergeCell ref="BF173:BI173"/>
    <mergeCell ref="A170:D170"/>
    <mergeCell ref="E170:BE170"/>
    <mergeCell ref="BF170:BI170"/>
    <mergeCell ref="A171:D171"/>
    <mergeCell ref="E171:BE171"/>
    <mergeCell ref="BF171:BI171"/>
    <mergeCell ref="AJ188:BC190"/>
    <mergeCell ref="A189:H189"/>
    <mergeCell ref="I189:AC189"/>
    <mergeCell ref="A191:F191"/>
    <mergeCell ref="H191:M191"/>
    <mergeCell ref="AJ191:AO191"/>
    <mergeCell ref="AQ191:AV191"/>
    <mergeCell ref="A183:F183"/>
    <mergeCell ref="H183:M183"/>
    <mergeCell ref="AQ183:AW183"/>
    <mergeCell ref="A185:F185"/>
    <mergeCell ref="AJ185:AO185"/>
    <mergeCell ref="A186:F186"/>
    <mergeCell ref="AJ186:AO186"/>
    <mergeCell ref="A176:D176"/>
    <mergeCell ref="E176:BE176"/>
    <mergeCell ref="BF176:BI176"/>
    <mergeCell ref="A178:X178"/>
    <mergeCell ref="A179:X179"/>
    <mergeCell ref="A181:AC181"/>
    <mergeCell ref="AJ181:BA182"/>
    <mergeCell ref="A182:AC182"/>
    <mergeCell ref="A203:AB203"/>
    <mergeCell ref="A199:F199"/>
    <mergeCell ref="AJ199:AO199"/>
    <mergeCell ref="A200:F200"/>
    <mergeCell ref="AJ200:AO200"/>
    <mergeCell ref="A201:W201"/>
    <mergeCell ref="A202:AC202"/>
    <mergeCell ref="A197:AC197"/>
    <mergeCell ref="AJ197:AO197"/>
    <mergeCell ref="AQ197:AV197"/>
    <mergeCell ref="A198:F198"/>
    <mergeCell ref="H198:M198"/>
    <mergeCell ref="AJ198:AO198"/>
    <mergeCell ref="A192:F192"/>
    <mergeCell ref="A193:F193"/>
    <mergeCell ref="AJ193:AO193"/>
    <mergeCell ref="A194:F194"/>
    <mergeCell ref="AJ194:AO194"/>
    <mergeCell ref="AJ196:BC196"/>
  </mergeCells>
  <printOptions horizontalCentered="1"/>
  <pageMargins left="0.31496062992125984" right="0.31496062992125984" top="0.19685039370078741" bottom="0.19685039370078741" header="0" footer="0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1-600101</vt:lpstr>
    </vt:vector>
  </TitlesOfParts>
  <Company>БНТУ СТФ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Барановский</dc:creator>
  <cp:lastModifiedBy>Станислав Барановский</cp:lastModifiedBy>
  <dcterms:created xsi:type="dcterms:W3CDTF">2018-07-31T14:12:28Z</dcterms:created>
  <dcterms:modified xsi:type="dcterms:W3CDTF">2018-07-31T14:16:38Z</dcterms:modified>
</cp:coreProperties>
</file>